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1600" windowHeight="9000" tabRatio="701" activeTab="12"/>
  </bookViews>
  <sheets>
    <sheet name="D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</sheets>
  <definedNames>
    <definedName name="_xlnm.Print_Area" localSheetId="0">'D'!$A$1:$B$38</definedName>
    <definedName name="_xlnm.Print_Area" localSheetId="2">'D-A 25h'!$A$1:$E$45</definedName>
    <definedName name="_xlnm.Print_Area" localSheetId="1">'D-A 44h'!$A$1:$E$42</definedName>
    <definedName name="_xlnm.Print_Area" localSheetId="4">'D-B 25h'!$A$1:$D$40</definedName>
    <definedName name="_xlnm.Print_Area" localSheetId="3">'D-B 44h'!$A$1:$D$43</definedName>
    <definedName name="_xlnm.Print_Area" localSheetId="5">'D-C'!$A$1:$I$45</definedName>
    <definedName name="_xlnm.Print_Area" localSheetId="6">'D-D'!$A$1:$B$43</definedName>
    <definedName name="_xlnm.Print_Area" localSheetId="7">'D-E'!$A$1:$E$43</definedName>
    <definedName name="_xlnm.Print_Area" localSheetId="8">'D-F'!$A$1:$D$41</definedName>
    <definedName name="_xlnm.Print_Area" localSheetId="9">'D-G'!$A$1:$G$34</definedName>
    <definedName name="_xlnm.Print_Area" localSheetId="10">'D-H'!$A$1:$F$70</definedName>
    <definedName name="_xlnm.Print_Area" localSheetId="11">'D-I'!$A$1:$G$152</definedName>
    <definedName name="_xlnm.Print_Area" localSheetId="12">'D-J'!$A$1:$F$56</definedName>
  </definedNames>
  <calcPr fullCalcOnLoad="1"/>
</workbook>
</file>

<file path=xl/sharedStrings.xml><?xml version="1.0" encoding="utf-8"?>
<sst xmlns="http://schemas.openxmlformats.org/spreadsheetml/2006/main" count="939" uniqueCount="229">
  <si>
    <t>PLANILHAS DE CUSTOS</t>
  </si>
  <si>
    <t>CARACTERIZAÇÃO DO POSTO:</t>
  </si>
  <si>
    <t>Valores expressos em Reais (R$)</t>
  </si>
  <si>
    <t>Mão-de-obra (Grupo "A")</t>
  </si>
  <si>
    <t>Salário Base</t>
  </si>
  <si>
    <t>Adicional</t>
  </si>
  <si>
    <t>Insalubridade</t>
  </si>
  <si>
    <t>Periculosidade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</si>
  <si>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</si>
  <si>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</si>
  <si>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</si>
  <si>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</si>
  <si>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</si>
  <si>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</si>
  <si>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</si>
  <si>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</si>
  <si>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</si>
  <si>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</si>
  <si>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</si>
  <si>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</si>
  <si>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</si>
  <si>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</si>
  <si>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</si>
  <si>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</si>
  <si>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</si>
  <si>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</si>
  <si>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</si>
  <si>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</si>
  <si>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</si>
  <si>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</si>
  <si>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</si>
  <si>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</si>
  <si>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</si>
  <si>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</si>
  <si>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</si>
  <si>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</si>
  <si>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</si>
  <si>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</si>
  <si>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</si>
  <si>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</si>
  <si>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</si>
  <si>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</si>
  <si>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</si>
  <si>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</si>
  <si>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</si>
  <si>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</si>
  <si>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</si>
  <si>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</si>
  <si>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</si>
  <si>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</si>
  <si>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</si>
  <si>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</si>
  <si>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</si>
  <si>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</si>
  <si>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</si>
  <si>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</si>
  <si>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</si>
  <si>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</si>
  <si>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</si>
  <si>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</si>
  <si>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</si>
  <si>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</si>
  <si>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</si>
  <si>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</si>
  <si>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</si>
  <si>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</si>
  <si>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</si>
  <si>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</si>
  <si>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</si>
  <si>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</si>
  <si>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</si>
  <si>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</si>
  <si>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</si>
  <si>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</si>
  <si>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</si>
  <si>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</si>
  <si>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</si>
  <si>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</si>
  <si>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</si>
  <si>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</si>
  <si>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</si>
  <si>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</si>
  <si>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</si>
  <si>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</si>
  <si>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</si>
  <si>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</si>
  <si>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</si>
  <si>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</si>
  <si>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</si>
  <si>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</si>
  <si>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</si>
  <si>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</si>
  <si>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</si>
  <si>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</si>
  <si>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</si>
  <si>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</si>
  <si>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</si>
  <si>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</si>
  <si>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</si>
  <si>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</si>
  <si>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</si>
  <si>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</si>
  <si>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</si>
  <si>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</si>
  <si>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</si>
  <si>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</si>
  <si>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PLANILHA DE FORMAÇÃO DE CUSTO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</si>
  <si>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</si>
  <si>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</si>
  <si>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</si>
  <si>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</si>
  <si>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</si>
  <si>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</si>
  <si>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</si>
  <si>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</si>
  <si>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</si>
  <si>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</si>
  <si>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</si>
  <si>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</si>
  <si>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</si>
  <si>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</si>
  <si>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</si>
  <si>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</si>
  <si>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</si>
  <si>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</si>
  <si>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</si>
  <si>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</si>
  <si>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</si>
  <si>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</si>
  <si>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</si>
  <si>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</si>
  <si>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</si>
  <si>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VALOR MÁXIMO PARA O CONTRATO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</si>
  <si>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</si>
  <si>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</si>
  <si>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</si>
  <si>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</si>
  <si>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</si>
  <si>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</si>
  <si>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</si>
  <si>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</si>
  <si>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</si>
  <si>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</si>
  <si>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</si>
  <si>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</si>
  <si>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</si>
  <si>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</si>
  <si>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LOTE 01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</si>
  <si>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</si>
  <si>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</si>
  <si>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</si>
  <si>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</si>
  <si>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</si>
  <si>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</si>
  <si>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</si>
  <si>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</si>
  <si>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</si>
  <si>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</si>
  <si>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</si>
  <si>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</si>
  <si>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</si>
  <si>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</si>
  <si>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</si>
  <si>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</si>
  <si>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</si>
  <si>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</si>
  <si>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</si>
  <si>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</si>
  <si>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</si>
  <si>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</si>
  <si>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</si>
  <si>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</si>
  <si>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</si>
  <si>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</si>
  <si>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</si>
  <si>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</si>
  <si>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</si>
  <si>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</si>
  <si>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</si>
  <si>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</si>
  <si>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FAIXA 01</t>
  </si>
  <si>
    <t>(C) = (A1*A2+B1*B2)*24</t>
  </si>
  <si>
    <t>FAIXA 02</t>
  </si>
  <si>
    <t>(C) = (A) x (B) X 24</t>
  </si>
  <si>
    <t>FAIXA 03</t>
  </si>
  <si>
    <t>FAIXA 04</t>
  </si>
  <si>
    <t>FAIXA 05</t>
  </si>
  <si>
    <t>O valor informado para generos será fixo independente da faixa de atendimento.</t>
  </si>
  <si>
    <t>Cardápio</t>
  </si>
  <si>
    <t>Lote 1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</si>
  <si>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</si>
  <si>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</si>
  <si>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</si>
  <si>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</si>
  <si>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</si>
  <si>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</si>
  <si>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</si>
  <si>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</si>
  <si>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</si>
  <si>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</si>
  <si>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</si>
  <si>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</si>
  <si>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</si>
  <si>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</si>
  <si>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</si>
  <si>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</si>
  <si>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</si>
  <si>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</si>
  <si>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</si>
  <si>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</si>
  <si>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</si>
  <si>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</si>
  <si>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</si>
  <si>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</si>
  <si>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</si>
  <si>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</si>
  <si>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</si>
  <si>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</si>
  <si>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</si>
  <si>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</si>
  <si>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</si>
  <si>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</si>
  <si>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</si>
  <si>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</si>
  <si>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VR. UNIT. BRUTO POR ATENDIMENTO</t>
  </si>
  <si>
    <t>VR. UNIT. LÍQUIDO POR ATENDIMENTO</t>
  </si>
  <si>
    <t>VALOR TOTAL BRUTO</t>
  </si>
  <si>
    <t>VALOR TOTAL LÍQUIDO</t>
  </si>
  <si>
    <t>QTE. DE ATENDIMENTOS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</si>
</sst>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2" xfId="46" applyFont="1" applyFill="1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10" fontId="0" fillId="0" borderId="15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10" fontId="0" fillId="0" borderId="17" xfId="55" applyNumberFormat="1" applyFont="1" applyBorder="1" applyAlignment="1">
      <alignment vertical="center"/>
    </xf>
    <xf numFmtId="10" fontId="1" fillId="0" borderId="18" xfId="55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vertical="center"/>
    </xf>
    <xf numFmtId="172" fontId="1" fillId="0" borderId="12" xfId="46" applyNumberFormat="1" applyFont="1" applyBorder="1" applyAlignment="1">
      <alignment vertical="center"/>
    </xf>
    <xf numFmtId="172" fontId="1" fillId="0" borderId="12" xfId="46" applyNumberFormat="1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2" fontId="1" fillId="0" borderId="19" xfId="46" applyNumberFormat="1" applyFont="1" applyFill="1" applyBorder="1" applyAlignment="1">
      <alignment vertical="center"/>
    </xf>
    <xf numFmtId="172" fontId="0" fillId="0" borderId="12" xfId="46" applyNumberFormat="1" applyFont="1" applyBorder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82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9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20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10" fontId="0" fillId="0" borderId="18" xfId="55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20" xfId="53" applyFont="1" applyBorder="1" applyAlignment="1">
      <alignment horizontal="center" vertical="center"/>
      <protection/>
    </xf>
    <xf numFmtId="10" fontId="0" fillId="0" borderId="16" xfId="55" applyNumberFormat="1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172" fontId="45" fillId="0" borderId="12" xfId="46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wrapText="1"/>
    </xf>
    <xf numFmtId="172" fontId="45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72" fontId="0" fillId="0" borderId="13" xfId="46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3" xfId="0" applyFont="1" applyFill="1" applyBorder="1" applyAlignment="1">
      <alignment horizontal="left"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172" fontId="1" fillId="0" borderId="12" xfId="49" applyFont="1" applyFill="1" applyBorder="1" applyAlignment="1">
      <alignment vertical="center"/>
    </xf>
    <xf numFmtId="172" fontId="1" fillId="0" borderId="19" xfId="49" applyFont="1" applyFill="1" applyBorder="1" applyAlignment="1">
      <alignment vertical="center"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3" xfId="52" applyFill="1" applyBorder="1" applyAlignment="1">
      <alignment vertical="center"/>
      <protection/>
    </xf>
    <xf numFmtId="0" fontId="0" fillId="25" borderId="24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172" fontId="0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1" fillId="25" borderId="25" xfId="52" applyFont="1" applyFill="1" applyBorder="1" applyAlignment="1">
      <alignment horizontal="center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5" borderId="26" xfId="52" applyFont="1" applyFill="1" applyBorder="1" applyAlignment="1">
      <alignment horizontal="center" vertical="center"/>
      <protection/>
    </xf>
    <xf numFmtId="0" fontId="1" fillId="26" borderId="27" xfId="52" applyFont="1" applyFill="1" applyBorder="1" applyAlignment="1">
      <alignment horizontal="left" vertical="center"/>
      <protection/>
    </xf>
    <xf numFmtId="0" fontId="0" fillId="25" borderId="28" xfId="52" applyFill="1" applyBorder="1" applyAlignment="1">
      <alignment vertical="center"/>
      <protection/>
    </xf>
    <xf numFmtId="10" fontId="0" fillId="25" borderId="27" xfId="57" applyNumberFormat="1" applyFont="1" applyFill="1" applyBorder="1" applyAlignment="1">
      <alignment vertical="center"/>
    </xf>
    <xf numFmtId="0" fontId="0" fillId="25" borderId="25" xfId="52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0" fontId="0" fillId="25" borderId="29" xfId="57" applyNumberFormat="1" applyFont="1" applyFill="1" applyBorder="1" applyAlignment="1">
      <alignment vertical="center"/>
    </xf>
    <xf numFmtId="10" fontId="0" fillId="25" borderId="30" xfId="57" applyNumberFormat="1" applyFont="1" applyFill="1" applyBorder="1" applyAlignment="1">
      <alignment vertical="center"/>
    </xf>
    <xf numFmtId="10" fontId="0" fillId="25" borderId="31" xfId="57" applyNumberFormat="1" applyFont="1" applyFill="1" applyBorder="1" applyAlignment="1">
      <alignment vertical="center"/>
    </xf>
    <xf numFmtId="0" fontId="0" fillId="25" borderId="32" xfId="52" applyFill="1" applyBorder="1" applyAlignment="1">
      <alignment vertical="center"/>
      <protection/>
    </xf>
    <xf numFmtId="0" fontId="0" fillId="25" borderId="33" xfId="52" applyFill="1" applyBorder="1" applyAlignment="1">
      <alignment vertical="center"/>
      <protection/>
    </xf>
    <xf numFmtId="10" fontId="1" fillId="25" borderId="30" xfId="57" applyNumberFormat="1" applyFont="1" applyFill="1" applyBorder="1" applyAlignment="1">
      <alignment vertical="center"/>
    </xf>
    <xf numFmtId="10" fontId="0" fillId="25" borderId="31" xfId="57" applyNumberFormat="1" applyFont="1" applyFill="1" applyBorder="1" applyAlignment="1">
      <alignment vertical="center"/>
    </xf>
    <xf numFmtId="10" fontId="1" fillId="0" borderId="27" xfId="57" applyNumberFormat="1" applyFont="1" applyBorder="1" applyAlignment="1">
      <alignment vertical="center"/>
    </xf>
    <xf numFmtId="10" fontId="1" fillId="0" borderId="30" xfId="57" applyNumberFormat="1" applyFont="1" applyBorder="1" applyAlignment="1">
      <alignment vertical="center"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2" fillId="0" borderId="0" xfId="53" applyFont="1" applyAlignment="1" quotePrefix="1">
      <alignment vertical="center"/>
      <protection/>
    </xf>
    <xf numFmtId="0" fontId="46" fillId="0" borderId="0" xfId="0" applyFont="1" applyBorder="1" applyAlignment="1">
      <alignment horizontal="left" vertical="top" wrapText="1"/>
    </xf>
    <xf numFmtId="0" fontId="47" fillId="28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6" fillId="0" borderId="17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8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10" fontId="1" fillId="0" borderId="18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25" borderId="34" xfId="52" applyFont="1" applyFill="1" applyBorder="1" applyAlignment="1">
      <alignment horizontal="left" vertical="center"/>
      <protection/>
    </xf>
    <xf numFmtId="0" fontId="1" fillId="25" borderId="19" xfId="52" applyFont="1" applyFill="1" applyBorder="1" applyAlignment="1">
      <alignment horizontal="left" vertical="center"/>
      <protection/>
    </xf>
    <xf numFmtId="0" fontId="1" fillId="26" borderId="33" xfId="0" applyFont="1" applyFill="1" applyBorder="1" applyAlignment="1">
      <alignment horizontal="left" vertical="center"/>
    </xf>
    <xf numFmtId="0" fontId="1" fillId="26" borderId="23" xfId="0" applyFont="1" applyFill="1" applyBorder="1" applyAlignment="1">
      <alignment horizontal="left" vertical="center"/>
    </xf>
    <xf numFmtId="0" fontId="1" fillId="26" borderId="35" xfId="0" applyFont="1" applyFill="1" applyBorder="1" applyAlignment="1">
      <alignment horizontal="left" vertical="center"/>
    </xf>
    <xf numFmtId="0" fontId="0" fillId="29" borderId="28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36" xfId="0" applyFill="1" applyBorder="1" applyAlignment="1">
      <alignment horizontal="left" vertical="center"/>
    </xf>
    <xf numFmtId="0" fontId="1" fillId="0" borderId="37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1" fillId="0" borderId="28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45" fillId="0" borderId="38" xfId="52" applyFont="1" applyBorder="1" applyAlignment="1">
      <alignment horizontal="justify" vertical="center"/>
      <protection/>
    </xf>
    <xf numFmtId="0" fontId="45" fillId="0" borderId="39" xfId="52" applyFont="1" applyBorder="1" applyAlignment="1">
      <alignment horizontal="justify" vertical="center"/>
      <protection/>
    </xf>
    <xf numFmtId="0" fontId="45" fillId="0" borderId="40" xfId="52" applyFont="1" applyBorder="1" applyAlignment="1">
      <alignment horizontal="justify" vertical="center"/>
      <protection/>
    </xf>
    <xf numFmtId="0" fontId="0" fillId="25" borderId="33" xfId="52" applyFill="1" applyBorder="1" applyAlignment="1">
      <alignment horizontal="left" vertical="center"/>
      <protection/>
    </xf>
    <xf numFmtId="0" fontId="0" fillId="25" borderId="23" xfId="52" applyFill="1" applyBorder="1" applyAlignment="1">
      <alignment horizontal="left" vertical="center"/>
      <protection/>
    </xf>
    <xf numFmtId="0" fontId="0" fillId="25" borderId="24" xfId="52" applyFill="1" applyBorder="1" applyAlignment="1">
      <alignment horizontal="left" vertical="center"/>
      <protection/>
    </xf>
    <xf numFmtId="0" fontId="1" fillId="25" borderId="41" xfId="52" applyFont="1" applyFill="1" applyBorder="1" applyAlignment="1">
      <alignment horizontal="center" vertical="center"/>
      <protection/>
    </xf>
    <xf numFmtId="0" fontId="1" fillId="25" borderId="42" xfId="52" applyFont="1" applyFill="1" applyBorder="1" applyAlignment="1">
      <alignment horizontal="center" vertical="center"/>
      <protection/>
    </xf>
    <xf numFmtId="0" fontId="1" fillId="25" borderId="43" xfId="52" applyFont="1" applyFill="1" applyBorder="1" applyAlignment="1">
      <alignment horizontal="center" vertical="center"/>
      <protection/>
    </xf>
    <xf numFmtId="0" fontId="1" fillId="25" borderId="25" xfId="52" applyFont="1" applyFill="1" applyBorder="1" applyAlignment="1">
      <alignment horizontal="center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5" borderId="26" xfId="52" applyFont="1" applyFill="1" applyBorder="1" applyAlignment="1">
      <alignment horizontal="center" vertical="center"/>
      <protection/>
    </xf>
    <xf numFmtId="0" fontId="1" fillId="26" borderId="37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27" xfId="52" applyFont="1" applyFill="1" applyBorder="1" applyAlignment="1">
      <alignment horizontal="center" vertical="center"/>
      <protection/>
    </xf>
    <xf numFmtId="0" fontId="1" fillId="26" borderId="37" xfId="52" applyFont="1" applyFill="1" applyBorder="1" applyAlignment="1">
      <alignment horizontal="center" vertical="center" wrapText="1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45" fillId="0" borderId="21" xfId="0" applyFont="1" applyBorder="1" applyAlignment="1">
      <alignment horizontal="justify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42" fillId="0" borderId="12" xfId="53" applyFont="1" applyBorder="1" applyAlignment="1">
      <alignment horizontal="left" vertical="center" wrapText="1"/>
      <protection/>
    </xf>
    <xf numFmtId="0" fontId="1" fillId="26" borderId="18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18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42" fillId="0" borderId="0" xfId="53" applyFont="1" applyAlignment="1" quotePrefix="1">
      <alignment horizontal="left" vertical="center"/>
      <protection/>
    </xf>
    <xf numFmtId="0" fontId="1" fillId="26" borderId="18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1" fillId="0" borderId="21" xfId="0" applyFont="1" applyBorder="1" applyAlignment="1">
      <alignment horizontal="justify" vertical="center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top" wrapText="1"/>
    </xf>
    <xf numFmtId="0" fontId="1" fillId="30" borderId="23" xfId="0" applyFont="1" applyFill="1" applyBorder="1" applyAlignment="1">
      <alignment horizontal="center" vertical="center"/>
    </xf>
    <xf numFmtId="0" fontId="1" fillId="30" borderId="24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29" fillId="30" borderId="16" xfId="0" applyFont="1" applyFill="1" applyBorder="1" applyAlignment="1">
      <alignment horizontal="center" vertical="top" wrapText="1"/>
    </xf>
    <xf numFmtId="0" fontId="29" fillId="30" borderId="0" xfId="0" applyFont="1" applyFill="1" applyBorder="1" applyAlignment="1">
      <alignment horizontal="center" vertical="top" wrapText="1"/>
    </xf>
    <xf numFmtId="0" fontId="29" fillId="30" borderId="21" xfId="0" applyFont="1" applyFill="1" applyBorder="1" applyAlignment="1">
      <alignment horizontal="center" vertical="top" wrapText="1"/>
    </xf>
    <xf numFmtId="0" fontId="1" fillId="27" borderId="12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/>
    </xf>
    <xf numFmtId="0" fontId="1" fillId="27" borderId="20" xfId="0" applyFont="1" applyFill="1" applyBorder="1" applyAlignment="1">
      <alignment horizontal="center" vertical="center" wrapText="1"/>
    </xf>
    <xf numFmtId="0" fontId="1" fillId="27" borderId="19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 vertical="center"/>
    </xf>
    <xf numFmtId="172" fontId="0" fillId="0" borderId="12" xfId="49" applyFont="1" applyFill="1" applyBorder="1" applyAlignment="1">
      <alignment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Normal="85" zoomScaleSheetLayoutView="100" workbookViewId="0" topLeftCell="A1">
      <selection activeCell="B10" sqref="B10"/>
    </sheetView>
  </sheetViews>
  <sheetFormatPr defaultColWidth="9.140625" defaultRowHeight="12.75"/>
  <cols>
    <col min="1" max="1" width="39.421875" style="26" customWidth="1"/>
    <col min="2" max="2" width="47.421875" style="26" customWidth="1"/>
    <col min="3" max="3" width="13.28125" style="205" bestFit="1" customWidth="1"/>
    <col min="4" max="4" width="12.140625" style="205" bestFit="1" customWidth="1"/>
    <col min="5" max="16384" width="9.140625" style="205" customWidth="1"/>
  </cols>
  <sheetData>
    <row r="1" spans="1:2" ht="17.25" customHeight="1">
      <c r="A1" s="233" t="s">
        <v>147</v>
      </c>
      <c r="B1" s="233"/>
    </row>
    <row r="2" spans="1:2" ht="12.75">
      <c r="A2" s="233" t="s">
        <v>98</v>
      </c>
      <c r="B2" s="233"/>
    </row>
    <row r="3" ht="12.75">
      <c r="A3" s="70"/>
    </row>
    <row r="5" spans="1:2" ht="25.5" customHeight="1">
      <c r="A5" s="232" t="s">
        <v>99</v>
      </c>
      <c r="B5" s="232"/>
    </row>
    <row r="6" ht="16.5" customHeight="1">
      <c r="A6" s="25"/>
    </row>
    <row r="7" ht="15.75" customHeight="1">
      <c r="A7" s="27"/>
    </row>
    <row r="8" spans="1:2" ht="15.75" customHeight="1">
      <c r="A8" s="238" t="s">
        <v>63</v>
      </c>
      <c r="B8" s="238"/>
    </row>
    <row r="9" spans="1:2" ht="31.5" customHeight="1">
      <c r="A9" s="236" t="s">
        <v>158</v>
      </c>
      <c r="B9" s="236"/>
    </row>
    <row r="10" spans="1:4" ht="18" customHeight="1">
      <c r="A10" s="30"/>
      <c r="D10" s="206"/>
    </row>
    <row r="11" spans="1:2" ht="18" customHeight="1">
      <c r="A11" s="230" t="s">
        <v>64</v>
      </c>
      <c r="B11" s="231"/>
    </row>
    <row r="12" ht="18" customHeight="1">
      <c r="A12" s="29"/>
    </row>
    <row r="13" spans="1:2" ht="18" customHeight="1">
      <c r="A13" s="234" t="s">
        <v>53</v>
      </c>
      <c r="B13" s="234"/>
    </row>
    <row r="14" ht="18" customHeight="1">
      <c r="A14" s="29"/>
    </row>
    <row r="15" spans="1:2" ht="30.75" customHeight="1">
      <c r="A15" s="235" t="s">
        <v>97</v>
      </c>
      <c r="B15" s="235"/>
    </row>
    <row r="16" ht="18" customHeight="1">
      <c r="A16" s="29"/>
    </row>
    <row r="17" ht="18" customHeight="1">
      <c r="A17" s="29"/>
    </row>
    <row r="18" spans="1:2" ht="12.75">
      <c r="A18" s="235" t="s">
        <v>137</v>
      </c>
      <c r="B18" s="235"/>
    </row>
    <row r="19" spans="1:2" ht="30" customHeight="1">
      <c r="A19" s="237" t="s">
        <v>136</v>
      </c>
      <c r="B19" s="237"/>
    </row>
    <row r="20" spans="1:2" ht="18" customHeight="1">
      <c r="A20" s="29"/>
      <c r="B20" s="80"/>
    </row>
    <row r="21" spans="1:2" ht="26.25" customHeight="1">
      <c r="A21" s="236" t="s">
        <v>65</v>
      </c>
      <c r="B21" s="236"/>
    </row>
    <row r="22" spans="1:2" ht="12.75">
      <c r="A22" s="35"/>
      <c r="B22" s="35"/>
    </row>
    <row r="23" spans="1:2" ht="12.75">
      <c r="A23" s="77" t="s">
        <v>105</v>
      </c>
      <c r="B23" s="107"/>
    </row>
    <row r="24" spans="1:2" ht="12.75">
      <c r="A24" s="77" t="s">
        <v>100</v>
      </c>
      <c r="B24" s="77"/>
    </row>
    <row r="25" spans="1:2" ht="12.75">
      <c r="A25" s="77" t="s">
        <v>101</v>
      </c>
      <c r="B25" s="77"/>
    </row>
    <row r="26" spans="1:2" ht="12.75">
      <c r="A26" s="77" t="s">
        <v>102</v>
      </c>
      <c r="B26" s="77"/>
    </row>
    <row r="27" spans="1:2" ht="12.75">
      <c r="A27" s="77" t="s">
        <v>103</v>
      </c>
      <c r="B27" s="77"/>
    </row>
    <row r="28" spans="1:2" ht="12.75">
      <c r="A28" s="77" t="s">
        <v>104</v>
      </c>
      <c r="B28" s="77"/>
    </row>
    <row r="29" spans="1:2" ht="27" customHeight="1">
      <c r="A29" s="77" t="s">
        <v>138</v>
      </c>
      <c r="B29" s="77"/>
    </row>
    <row r="30" spans="1:2" ht="18" customHeight="1">
      <c r="A30" s="77" t="s">
        <v>139</v>
      </c>
      <c r="B30" s="77"/>
    </row>
    <row r="31" ht="18" customHeight="1">
      <c r="A31" s="29"/>
    </row>
    <row r="32" ht="18" customHeight="1">
      <c r="A32" s="29"/>
    </row>
    <row r="33" ht="18" customHeight="1">
      <c r="A33" s="29"/>
    </row>
    <row r="34" spans="1:4" ht="18" customHeight="1">
      <c r="A34" s="30"/>
      <c r="D34" s="206"/>
    </row>
    <row r="35" ht="18" customHeight="1">
      <c r="A35" s="30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30"/>
    </row>
    <row r="48" ht="18" customHeight="1">
      <c r="A48" s="29"/>
    </row>
    <row r="49" ht="18" customHeight="1">
      <c r="A49" s="29"/>
    </row>
    <row r="50" ht="18" customHeight="1">
      <c r="A50" s="30"/>
    </row>
    <row r="51" spans="1:6" ht="18" customHeight="1">
      <c r="A51" s="29"/>
      <c r="F51" s="207"/>
    </row>
    <row r="52" spans="1:6" ht="18" customHeight="1">
      <c r="A52" s="29"/>
      <c r="F52" s="207"/>
    </row>
    <row r="53" ht="18" customHeight="1">
      <c r="A53" s="29"/>
    </row>
    <row r="54" spans="1:3" ht="21" customHeight="1">
      <c r="A54" s="32"/>
      <c r="C54" s="208"/>
    </row>
  </sheetData>
  <sheetProtection/>
  <mergeCells count="11">
    <mergeCell ref="A21:B21"/>
    <mergeCell ref="A19:B19"/>
    <mergeCell ref="A2:B2"/>
    <mergeCell ref="A8:B8"/>
    <mergeCell ref="A9:B9"/>
    <mergeCell ref="A11:B11"/>
    <mergeCell ref="A5:B5"/>
    <mergeCell ref="A1:B1"/>
    <mergeCell ref="A13:B13"/>
    <mergeCell ref="A15:B15"/>
    <mergeCell ref="A18:B1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FFFF00"/>
  </sheetPr>
  <dimension ref="A1:I34"/>
  <sheetViews>
    <sheetView showGridLines="0" view="pageBreakPreview" zoomScale="110" zoomScaleNormal="85" zoomScaleSheetLayoutView="110" zoomScalePageLayoutView="0" workbookViewId="0" topLeftCell="A13">
      <selection activeCell="A19" sqref="A19"/>
    </sheetView>
  </sheetViews>
  <sheetFormatPr defaultColWidth="10.421875" defaultRowHeight="12.75"/>
  <cols>
    <col min="1" max="1" width="13.8515625" style="16" bestFit="1" customWidth="1"/>
    <col min="2" max="2" width="13.140625" style="16" bestFit="1" customWidth="1"/>
    <col min="3" max="3" width="16.8515625" style="16" bestFit="1" customWidth="1"/>
    <col min="4" max="4" width="20.28125" style="16" bestFit="1" customWidth="1"/>
    <col min="5" max="5" width="16.57421875" style="16" bestFit="1" customWidth="1"/>
    <col min="6" max="6" width="16.8515625" style="16" customWidth="1"/>
    <col min="7" max="7" width="17.57421875" style="16" customWidth="1"/>
    <col min="8" max="16384" width="10.421875" style="16" customWidth="1"/>
  </cols>
  <sheetData>
    <row r="1" spans="1:7" ht="12.75">
      <c r="A1" s="283" t="str">
        <f>D!A1</f>
        <v>LOTE 01</v>
      </c>
      <c r="B1" s="283"/>
      <c r="C1" s="283"/>
      <c r="D1" s="283"/>
      <c r="E1" s="283"/>
      <c r="F1" s="283"/>
      <c r="G1" s="283"/>
    </row>
    <row r="2" spans="1:7" ht="12.75">
      <c r="A2" s="233" t="s">
        <v>106</v>
      </c>
      <c r="B2" s="233"/>
      <c r="C2" s="233"/>
      <c r="D2" s="233"/>
      <c r="E2" s="233"/>
      <c r="F2" s="233"/>
      <c r="G2" s="233"/>
    </row>
    <row r="3" spans="1:7" ht="12.75">
      <c r="A3" s="233" t="s">
        <v>111</v>
      </c>
      <c r="B3" s="233"/>
      <c r="C3" s="233"/>
      <c r="D3" s="233"/>
      <c r="E3" s="233"/>
      <c r="F3" s="233"/>
      <c r="G3" s="233"/>
    </row>
    <row r="4" spans="1:7" ht="12.75">
      <c r="A4" s="70"/>
      <c r="B4" s="70"/>
      <c r="C4" s="70"/>
      <c r="D4" s="70"/>
      <c r="E4" s="70"/>
      <c r="F4" s="70"/>
      <c r="G4" s="70"/>
    </row>
    <row r="5" spans="1:7" ht="12.75">
      <c r="A5" s="291" t="s">
        <v>91</v>
      </c>
      <c r="B5" s="291"/>
      <c r="C5" s="291"/>
      <c r="D5" s="291"/>
      <c r="E5" s="291"/>
      <c r="F5" s="291"/>
      <c r="G5" s="291"/>
    </row>
    <row r="7" ht="12.75">
      <c r="A7" s="112" t="s">
        <v>127</v>
      </c>
    </row>
    <row r="8" spans="1:9" ht="12.75">
      <c r="A8" s="288"/>
      <c r="B8" s="288"/>
      <c r="C8" s="288"/>
      <c r="D8" s="288"/>
      <c r="E8" s="288"/>
      <c r="F8" s="288"/>
      <c r="G8" s="288"/>
      <c r="H8" s="210"/>
      <c r="I8" s="210"/>
    </row>
    <row r="9" spans="1:9" ht="12.75">
      <c r="A9" s="286" t="s">
        <v>168</v>
      </c>
      <c r="B9" s="286"/>
      <c r="C9" s="286"/>
      <c r="D9" s="229">
        <v>404</v>
      </c>
      <c r="F9" s="210"/>
      <c r="G9" s="210"/>
      <c r="H9" s="210"/>
      <c r="I9" s="210"/>
    </row>
    <row r="10" spans="1:7" ht="12.75">
      <c r="A10" s="70"/>
      <c r="B10" s="70"/>
      <c r="C10" s="70"/>
      <c r="D10" s="70"/>
      <c r="E10" s="70"/>
      <c r="F10" s="70"/>
      <c r="G10" s="70"/>
    </row>
    <row r="11" spans="1:7" ht="12.75">
      <c r="A11" s="281" t="s">
        <v>180</v>
      </c>
      <c r="B11" s="297"/>
      <c r="C11" s="297"/>
      <c r="D11" s="297"/>
      <c r="E11" s="297"/>
      <c r="F11" s="297"/>
      <c r="G11" s="282"/>
    </row>
    <row r="12" spans="1:7" ht="51">
      <c r="A12" s="130" t="s">
        <v>131</v>
      </c>
      <c r="B12" s="130" t="s">
        <v>118</v>
      </c>
      <c r="C12" s="130" t="s">
        <v>166</v>
      </c>
      <c r="D12" s="130" t="s">
        <v>164</v>
      </c>
      <c r="E12" s="130" t="s">
        <v>130</v>
      </c>
      <c r="F12" s="130" t="s">
        <v>133</v>
      </c>
      <c r="G12" s="130" t="s">
        <v>78</v>
      </c>
    </row>
    <row r="13" spans="1:7" ht="12.75">
      <c r="A13" s="5" t="s">
        <v>66</v>
      </c>
      <c r="B13" s="5" t="s">
        <v>67</v>
      </c>
      <c r="C13" s="22" t="s">
        <v>183</v>
      </c>
      <c r="D13" s="5" t="s">
        <v>126</v>
      </c>
      <c r="E13" s="22" t="s">
        <v>88</v>
      </c>
      <c r="F13" s="5" t="s">
        <v>87</v>
      </c>
      <c r="G13" s="22" t="s">
        <v>89</v>
      </c>
    </row>
    <row r="14" spans="1:7" ht="12.75">
      <c r="A14" s="9">
        <v>8</v>
      </c>
      <c r="B14" s="109" t="e">
        <f>A14*'D-E'!$D$41</f>
        <v>#VALUE!</v>
      </c>
      <c r="C14" s="7" t="e">
        <f>B14*$D$9</f>
        <v>#VALUE!</v>
      </c>
      <c r="D14" s="9">
        <f>'D-C'!F15</f>
        <v>404</v>
      </c>
      <c r="E14" s="7" t="e">
        <f>C14/D14</f>
        <v>#VALUE!</v>
      </c>
      <c r="F14" s="78">
        <v>20284</v>
      </c>
      <c r="G14" s="10" t="e">
        <f>E14/F14</f>
        <v>#VALUE!</v>
      </c>
    </row>
    <row r="16" spans="1:7" ht="12.75">
      <c r="A16" s="281" t="s">
        <v>182</v>
      </c>
      <c r="B16" s="297"/>
      <c r="C16" s="297"/>
      <c r="D16" s="297"/>
      <c r="E16" s="297"/>
      <c r="F16" s="297"/>
      <c r="G16" s="282"/>
    </row>
    <row r="17" spans="1:7" ht="51">
      <c r="A17" s="130" t="s">
        <v>131</v>
      </c>
      <c r="B17" s="130" t="s">
        <v>118</v>
      </c>
      <c r="C17" s="130" t="s">
        <v>167</v>
      </c>
      <c r="D17" s="130" t="s">
        <v>164</v>
      </c>
      <c r="E17" s="130" t="s">
        <v>130</v>
      </c>
      <c r="F17" s="145" t="s">
        <v>133</v>
      </c>
      <c r="G17" s="130" t="s">
        <v>78</v>
      </c>
    </row>
    <row r="18" spans="1:7" ht="12.75">
      <c r="A18" s="5" t="s">
        <v>66</v>
      </c>
      <c r="B18" s="5" t="s">
        <v>67</v>
      </c>
      <c r="C18" s="22" t="s">
        <v>183</v>
      </c>
      <c r="D18" s="5" t="s">
        <v>126</v>
      </c>
      <c r="E18" s="22" t="s">
        <v>88</v>
      </c>
      <c r="F18" s="5" t="s">
        <v>87</v>
      </c>
      <c r="G18" s="22" t="s">
        <v>89</v>
      </c>
    </row>
    <row r="19" spans="1:7" ht="12.75">
      <c r="A19" s="9">
        <v>8</v>
      </c>
      <c r="B19" s="109" t="e">
        <f>A19*'D-E'!$D$41</f>
        <v>#VALUE!</v>
      </c>
      <c r="C19" s="7" t="e">
        <f>B19*$D$9</f>
        <v>#VALUE!</v>
      </c>
      <c r="D19" s="9">
        <f>'D-C'!F22</f>
        <v>404</v>
      </c>
      <c r="E19" s="7" t="e">
        <f>C19/D19</f>
        <v>#VALUE!</v>
      </c>
      <c r="F19" s="78">
        <v>15288</v>
      </c>
      <c r="G19" s="10" t="e">
        <f>E19/F19</f>
        <v>#VALUE!</v>
      </c>
    </row>
    <row r="21" spans="1:7" ht="12.75">
      <c r="A21" s="281" t="s">
        <v>184</v>
      </c>
      <c r="B21" s="297"/>
      <c r="C21" s="297"/>
      <c r="D21" s="297"/>
      <c r="E21" s="297"/>
      <c r="F21" s="297"/>
      <c r="G21" s="282"/>
    </row>
    <row r="22" spans="1:7" ht="51">
      <c r="A22" s="130" t="s">
        <v>131</v>
      </c>
      <c r="B22" s="130" t="s">
        <v>118</v>
      </c>
      <c r="C22" s="130" t="s">
        <v>167</v>
      </c>
      <c r="D22" s="130" t="s">
        <v>164</v>
      </c>
      <c r="E22" s="130" t="s">
        <v>130</v>
      </c>
      <c r="F22" s="145" t="s">
        <v>133</v>
      </c>
      <c r="G22" s="130" t="s">
        <v>78</v>
      </c>
    </row>
    <row r="23" spans="1:7" ht="12.75">
      <c r="A23" s="5" t="s">
        <v>66</v>
      </c>
      <c r="B23" s="5" t="s">
        <v>67</v>
      </c>
      <c r="C23" s="22" t="s">
        <v>183</v>
      </c>
      <c r="D23" s="5" t="s">
        <v>126</v>
      </c>
      <c r="E23" s="22" t="s">
        <v>88</v>
      </c>
      <c r="F23" s="5" t="s">
        <v>87</v>
      </c>
      <c r="G23" s="22" t="s">
        <v>89</v>
      </c>
    </row>
    <row r="24" spans="1:7" ht="12.75">
      <c r="A24" s="9">
        <f>A14</f>
        <v>8</v>
      </c>
      <c r="B24" s="109" t="e">
        <f>A24*'D-E'!$D$41</f>
        <v>#VALUE!</v>
      </c>
      <c r="C24" s="7" t="e">
        <f>B24*$D$9</f>
        <v>#VALUE!</v>
      </c>
      <c r="D24" s="9">
        <f>'D-C'!F29</f>
        <v>404</v>
      </c>
      <c r="E24" s="7" t="e">
        <f>C24/D24</f>
        <v>#VALUE!</v>
      </c>
      <c r="F24" s="78">
        <v>10193</v>
      </c>
      <c r="G24" s="10" t="e">
        <f>E24/F24</f>
        <v>#VALUE!</v>
      </c>
    </row>
    <row r="26" spans="1:7" ht="12.75">
      <c r="A26" s="281" t="s">
        <v>185</v>
      </c>
      <c r="B26" s="297"/>
      <c r="C26" s="297"/>
      <c r="D26" s="297"/>
      <c r="E26" s="297"/>
      <c r="F26" s="297"/>
      <c r="G26" s="282"/>
    </row>
    <row r="27" spans="1:7" ht="51">
      <c r="A27" s="130" t="s">
        <v>131</v>
      </c>
      <c r="B27" s="130" t="s">
        <v>118</v>
      </c>
      <c r="C27" s="130" t="s">
        <v>167</v>
      </c>
      <c r="D27" s="130" t="s">
        <v>164</v>
      </c>
      <c r="E27" s="130" t="s">
        <v>130</v>
      </c>
      <c r="F27" s="145" t="s">
        <v>133</v>
      </c>
      <c r="G27" s="130" t="s">
        <v>78</v>
      </c>
    </row>
    <row r="28" spans="1:7" ht="12.75">
      <c r="A28" s="5" t="s">
        <v>66</v>
      </c>
      <c r="B28" s="5" t="s">
        <v>67</v>
      </c>
      <c r="C28" s="22" t="s">
        <v>183</v>
      </c>
      <c r="D28" s="5" t="s">
        <v>126</v>
      </c>
      <c r="E28" s="22" t="s">
        <v>88</v>
      </c>
      <c r="F28" s="5" t="s">
        <v>87</v>
      </c>
      <c r="G28" s="22" t="s">
        <v>89</v>
      </c>
    </row>
    <row r="29" spans="1:7" ht="12.75">
      <c r="A29" s="9">
        <f>A14</f>
        <v>8</v>
      </c>
      <c r="B29" s="109" t="e">
        <f>A29*'D-E'!$D$41</f>
        <v>#VALUE!</v>
      </c>
      <c r="C29" s="7" t="e">
        <f>B29*$D$9</f>
        <v>#VALUE!</v>
      </c>
      <c r="D29" s="9">
        <f>'D-C'!F36</f>
        <v>404</v>
      </c>
      <c r="E29" s="7" t="e">
        <f>C29/D29</f>
        <v>#VALUE!</v>
      </c>
      <c r="F29" s="78">
        <v>5155</v>
      </c>
      <c r="G29" s="10" t="e">
        <f>E29/F29</f>
        <v>#VALUE!</v>
      </c>
    </row>
    <row r="31" spans="1:7" ht="12.75">
      <c r="A31" s="281" t="s">
        <v>186</v>
      </c>
      <c r="B31" s="297"/>
      <c r="C31" s="297"/>
      <c r="D31" s="297"/>
      <c r="E31" s="297"/>
      <c r="F31" s="297"/>
      <c r="G31" s="282"/>
    </row>
    <row r="32" spans="1:7" ht="51">
      <c r="A32" s="130" t="s">
        <v>131</v>
      </c>
      <c r="B32" s="130" t="s">
        <v>118</v>
      </c>
      <c r="C32" s="130" t="s">
        <v>166</v>
      </c>
      <c r="D32" s="130" t="s">
        <v>164</v>
      </c>
      <c r="E32" s="130" t="s">
        <v>130</v>
      </c>
      <c r="F32" s="145" t="s">
        <v>133</v>
      </c>
      <c r="G32" s="130" t="s">
        <v>78</v>
      </c>
    </row>
    <row r="33" spans="1:7" ht="12.75">
      <c r="A33" s="5" t="s">
        <v>66</v>
      </c>
      <c r="B33" s="5" t="s">
        <v>67</v>
      </c>
      <c r="C33" s="22" t="s">
        <v>183</v>
      </c>
      <c r="D33" s="5" t="s">
        <v>126</v>
      </c>
      <c r="E33" s="22" t="s">
        <v>88</v>
      </c>
      <c r="F33" s="5" t="s">
        <v>87</v>
      </c>
      <c r="G33" s="22" t="s">
        <v>89</v>
      </c>
    </row>
    <row r="34" spans="1:7" ht="12.75">
      <c r="A34" s="9">
        <f>A14</f>
        <v>8</v>
      </c>
      <c r="B34" s="109" t="e">
        <f>A34*'D-E'!$D$41</f>
        <v>#VALUE!</v>
      </c>
      <c r="C34" s="7" t="e">
        <f>B34*$D$9</f>
        <v>#VALUE!</v>
      </c>
      <c r="D34" s="9">
        <f>'D-C'!F43</f>
        <v>404</v>
      </c>
      <c r="E34" s="7" t="e">
        <f>C34/D34</f>
        <v>#VALUE!</v>
      </c>
      <c r="F34" s="78">
        <v>2113</v>
      </c>
      <c r="G34" s="10" t="e">
        <f>E34/F34</f>
        <v>#VALUE!</v>
      </c>
    </row>
  </sheetData>
  <sheetProtection/>
  <mergeCells count="11">
    <mergeCell ref="A21:G21"/>
    <mergeCell ref="A26:G26"/>
    <mergeCell ref="A31:G31"/>
    <mergeCell ref="A8:G8"/>
    <mergeCell ref="A5:G5"/>
    <mergeCell ref="A2:G2"/>
    <mergeCell ref="A3:G3"/>
    <mergeCell ref="A1:G1"/>
    <mergeCell ref="A9:C9"/>
    <mergeCell ref="A11:G11"/>
    <mergeCell ref="A16:G1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/>
  <dimension ref="A1:M70"/>
  <sheetViews>
    <sheetView showGridLines="0" view="pageBreakPreview" zoomScaleNormal="85" zoomScaleSheetLayoutView="100" zoomScalePageLayoutView="0" workbookViewId="0" topLeftCell="A1">
      <selection activeCell="F68" sqref="F68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46" customWidth="1"/>
    <col min="9" max="11" width="9.140625" style="146" customWidth="1"/>
    <col min="12" max="16384" width="9.140625" style="1" customWidth="1"/>
  </cols>
  <sheetData>
    <row r="1" spans="2:6" ht="30.75" customHeight="1">
      <c r="B1" s="233" t="str">
        <f>D!A1</f>
        <v>LOTE 01</v>
      </c>
      <c r="C1" s="233"/>
      <c r="D1" s="233"/>
      <c r="E1" s="233"/>
      <c r="F1" s="233"/>
    </row>
    <row r="2" spans="2:6" ht="12.75">
      <c r="B2" s="233" t="s">
        <v>106</v>
      </c>
      <c r="C2" s="233"/>
      <c r="D2" s="233"/>
      <c r="E2" s="233"/>
      <c r="F2" s="233"/>
    </row>
    <row r="3" spans="2:6" ht="12.75">
      <c r="B3" s="233" t="s">
        <v>112</v>
      </c>
      <c r="C3" s="233"/>
      <c r="D3" s="233"/>
      <c r="E3" s="233"/>
      <c r="F3" s="233"/>
    </row>
    <row r="4" spans="2:6" ht="12.75">
      <c r="B4" s="70"/>
      <c r="C4" s="70"/>
      <c r="D4" s="70"/>
      <c r="E4" s="70"/>
      <c r="F4" s="70"/>
    </row>
    <row r="5" spans="1:6" ht="30" customHeight="1">
      <c r="A5" s="301" t="s">
        <v>155</v>
      </c>
      <c r="B5" s="301"/>
      <c r="C5" s="301"/>
      <c r="D5" s="301"/>
      <c r="E5" s="301"/>
      <c r="F5" s="301"/>
    </row>
    <row r="6" spans="1:11" ht="30" customHeight="1">
      <c r="A6" s="298" t="s">
        <v>94</v>
      </c>
      <c r="B6" s="298"/>
      <c r="C6" s="298"/>
      <c r="D6" s="298"/>
      <c r="E6" s="298"/>
      <c r="F6" s="146"/>
      <c r="K6" s="1"/>
    </row>
    <row r="7" spans="1:10" s="49" customFormat="1" ht="12.75">
      <c r="A7" s="298" t="s">
        <v>187</v>
      </c>
      <c r="B7" s="298"/>
      <c r="C7" s="298"/>
      <c r="D7" s="298"/>
      <c r="E7" s="298"/>
      <c r="F7" s="147"/>
      <c r="G7" s="147"/>
      <c r="H7" s="147"/>
      <c r="I7" s="147"/>
      <c r="J7" s="147"/>
    </row>
    <row r="8" spans="1:10" s="49" customFormat="1" ht="13.5" customHeight="1">
      <c r="A8" s="302" t="s">
        <v>194</v>
      </c>
      <c r="B8" s="303"/>
      <c r="C8" s="303"/>
      <c r="D8" s="303"/>
      <c r="E8" s="303"/>
      <c r="F8" s="303"/>
      <c r="G8" s="147"/>
      <c r="H8" s="147"/>
      <c r="I8" s="147"/>
      <c r="J8" s="147"/>
    </row>
    <row r="9" spans="1:10" s="49" customFormat="1" ht="12.75">
      <c r="A9" s="215"/>
      <c r="B9" s="216"/>
      <c r="C9" s="211"/>
      <c r="D9" s="211"/>
      <c r="E9" s="211"/>
      <c r="F9" s="147"/>
      <c r="G9" s="147"/>
      <c r="H9" s="147"/>
      <c r="I9" s="147"/>
      <c r="J9" s="147"/>
    </row>
    <row r="10" spans="1:10" s="49" customFormat="1" ht="12.75">
      <c r="A10" s="212" t="s">
        <v>188</v>
      </c>
      <c r="B10" s="212" t="s">
        <v>189</v>
      </c>
      <c r="C10" s="211"/>
      <c r="D10" s="211"/>
      <c r="E10" s="211"/>
      <c r="F10" s="147"/>
      <c r="G10" s="147"/>
      <c r="H10" s="147"/>
      <c r="I10" s="147"/>
      <c r="J10" s="147"/>
    </row>
    <row r="11" spans="1:10" s="49" customFormat="1" ht="12.75">
      <c r="A11" s="213" t="s">
        <v>190</v>
      </c>
      <c r="B11" s="214"/>
      <c r="C11" s="211"/>
      <c r="D11" s="211"/>
      <c r="E11" s="211"/>
      <c r="F11" s="147"/>
      <c r="G11" s="147"/>
      <c r="H11" s="147"/>
      <c r="I11" s="147"/>
      <c r="J11" s="147"/>
    </row>
    <row r="12" spans="1:10" s="49" customFormat="1" ht="12.75">
      <c r="A12" s="213" t="s">
        <v>191</v>
      </c>
      <c r="B12" s="214"/>
      <c r="C12" s="211"/>
      <c r="D12" s="211"/>
      <c r="E12" s="211"/>
      <c r="F12" s="147"/>
      <c r="G12" s="147"/>
      <c r="H12" s="147"/>
      <c r="I12" s="147"/>
      <c r="J12" s="147"/>
    </row>
    <row r="13" spans="1:10" s="49" customFormat="1" ht="12.75">
      <c r="A13" s="213" t="s">
        <v>192</v>
      </c>
      <c r="B13" s="214"/>
      <c r="C13" s="211"/>
      <c r="D13" s="211"/>
      <c r="E13" s="211"/>
      <c r="F13" s="147"/>
      <c r="G13" s="147"/>
      <c r="H13" s="147"/>
      <c r="I13" s="147"/>
      <c r="J13" s="147"/>
    </row>
    <row r="14" spans="1:10" s="49" customFormat="1" ht="14.25">
      <c r="A14" s="213" t="s">
        <v>193</v>
      </c>
      <c r="B14" s="214"/>
      <c r="C14" s="64"/>
      <c r="D14" s="64"/>
      <c r="E14" s="64"/>
      <c r="F14" s="148"/>
      <c r="G14" s="148"/>
      <c r="H14" s="148"/>
      <c r="I14" s="148"/>
      <c r="J14" s="148"/>
    </row>
    <row r="15" spans="1:11" s="49" customFormat="1" ht="13.5" customHeight="1">
      <c r="A15" s="304" t="s">
        <v>195</v>
      </c>
      <c r="B15" s="304"/>
      <c r="C15" s="304"/>
      <c r="D15" s="304"/>
      <c r="E15" s="304"/>
      <c r="F15" s="304"/>
      <c r="G15" s="148"/>
      <c r="H15" s="148"/>
      <c r="I15" s="148"/>
      <c r="J15" s="148"/>
      <c r="K15" s="148"/>
    </row>
    <row r="16" spans="2:11" s="49" customFormat="1" ht="14.25">
      <c r="B16" s="217"/>
      <c r="C16" s="218"/>
      <c r="D16" s="219"/>
      <c r="E16" s="64"/>
      <c r="F16" s="64"/>
      <c r="G16" s="148"/>
      <c r="H16" s="148"/>
      <c r="I16" s="148"/>
      <c r="J16" s="148"/>
      <c r="K16" s="148"/>
    </row>
    <row r="17" spans="1:6" ht="12.75">
      <c r="A17" s="299" t="s">
        <v>180</v>
      </c>
      <c r="B17" s="299"/>
      <c r="C17" s="299"/>
      <c r="D17" s="299"/>
      <c r="E17" s="299"/>
      <c r="F17" s="300"/>
    </row>
    <row r="18" spans="1:13" ht="51">
      <c r="A18" s="156" t="s">
        <v>30</v>
      </c>
      <c r="B18" s="156" t="s">
        <v>196</v>
      </c>
      <c r="C18" s="156" t="s">
        <v>164</v>
      </c>
      <c r="D18" s="156" t="s">
        <v>198</v>
      </c>
      <c r="E18" s="156" t="s">
        <v>133</v>
      </c>
      <c r="F18" s="156" t="s">
        <v>199</v>
      </c>
      <c r="G18" s="1"/>
      <c r="L18" s="146"/>
      <c r="M18" s="146"/>
    </row>
    <row r="19" spans="2:13" ht="12.75">
      <c r="B19" s="5" t="s">
        <v>66</v>
      </c>
      <c r="C19" s="5" t="s">
        <v>67</v>
      </c>
      <c r="D19" s="22" t="s">
        <v>197</v>
      </c>
      <c r="E19" s="5" t="s">
        <v>83</v>
      </c>
      <c r="F19" s="22" t="s">
        <v>88</v>
      </c>
      <c r="G19" s="1"/>
      <c r="L19" s="146"/>
      <c r="M19" s="146"/>
    </row>
    <row r="20" spans="1:13" ht="14.25">
      <c r="A20" s="152" t="s">
        <v>200</v>
      </c>
      <c r="B20" s="222"/>
      <c r="C20" s="220">
        <v>404</v>
      </c>
      <c r="D20" s="222">
        <f>B20/C20</f>
        <v>0</v>
      </c>
      <c r="E20" s="78">
        <v>20284</v>
      </c>
      <c r="F20" s="221">
        <f>D20/E20</f>
        <v>0</v>
      </c>
      <c r="G20" s="1"/>
      <c r="L20" s="146"/>
      <c r="M20" s="146"/>
    </row>
    <row r="21" spans="1:13" ht="25.5">
      <c r="A21" s="106" t="s">
        <v>201</v>
      </c>
      <c r="B21" s="222"/>
      <c r="C21" s="220">
        <v>404</v>
      </c>
      <c r="D21" s="222">
        <f aca="true" t="shared" si="0" ref="D21:D26">B21/C21</f>
        <v>0</v>
      </c>
      <c r="E21" s="78">
        <v>20284</v>
      </c>
      <c r="F21" s="221">
        <f aca="true" t="shared" si="1" ref="F21:F26">D21/E21</f>
        <v>0</v>
      </c>
      <c r="G21" s="1"/>
      <c r="L21" s="146"/>
      <c r="M21" s="146"/>
    </row>
    <row r="22" spans="1:13" ht="25.5">
      <c r="A22" s="106" t="s">
        <v>202</v>
      </c>
      <c r="B22" s="222"/>
      <c r="C22" s="220">
        <v>404</v>
      </c>
      <c r="D22" s="222">
        <f t="shared" si="0"/>
        <v>0</v>
      </c>
      <c r="E22" s="78">
        <v>20284</v>
      </c>
      <c r="F22" s="221">
        <f t="shared" si="1"/>
        <v>0</v>
      </c>
      <c r="G22" s="1"/>
      <c r="L22" s="146"/>
      <c r="M22" s="146"/>
    </row>
    <row r="23" spans="1:13" ht="38.25">
      <c r="A23" s="106" t="s">
        <v>203</v>
      </c>
      <c r="B23" s="222"/>
      <c r="C23" s="220">
        <v>404</v>
      </c>
      <c r="D23" s="222">
        <f t="shared" si="0"/>
        <v>0</v>
      </c>
      <c r="E23" s="78">
        <v>20284</v>
      </c>
      <c r="F23" s="221">
        <f t="shared" si="1"/>
        <v>0</v>
      </c>
      <c r="G23" s="1"/>
      <c r="L23" s="146"/>
      <c r="M23" s="146"/>
    </row>
    <row r="24" spans="1:13" ht="25.5">
      <c r="A24" s="106" t="s">
        <v>204</v>
      </c>
      <c r="B24" s="222"/>
      <c r="C24" s="220">
        <v>404</v>
      </c>
      <c r="D24" s="222">
        <f t="shared" si="0"/>
        <v>0</v>
      </c>
      <c r="E24" s="78">
        <v>20284</v>
      </c>
      <c r="F24" s="221">
        <f t="shared" si="1"/>
        <v>0</v>
      </c>
      <c r="G24" s="1"/>
      <c r="L24" s="146"/>
      <c r="M24" s="146"/>
    </row>
    <row r="25" spans="1:13" ht="38.25">
      <c r="A25" s="106" t="s">
        <v>205</v>
      </c>
      <c r="B25" s="222"/>
      <c r="C25" s="220">
        <v>404</v>
      </c>
      <c r="D25" s="222">
        <f t="shared" si="0"/>
        <v>0</v>
      </c>
      <c r="E25" s="78">
        <v>20284</v>
      </c>
      <c r="F25" s="221">
        <f t="shared" si="1"/>
        <v>0</v>
      </c>
      <c r="G25" s="1"/>
      <c r="L25" s="146"/>
      <c r="M25" s="146"/>
    </row>
    <row r="26" spans="1:6" ht="14.25">
      <c r="A26" s="106" t="s">
        <v>206</v>
      </c>
      <c r="B26" s="222"/>
      <c r="C26" s="220">
        <v>404</v>
      </c>
      <c r="D26" s="222">
        <f t="shared" si="0"/>
        <v>0</v>
      </c>
      <c r="E26" s="78">
        <v>20284</v>
      </c>
      <c r="F26" s="221">
        <f t="shared" si="1"/>
        <v>0</v>
      </c>
    </row>
    <row r="27" spans="1:6" ht="12.75">
      <c r="A27" s="49"/>
      <c r="B27" s="217"/>
      <c r="C27" s="218"/>
      <c r="D27" s="219"/>
      <c r="E27" s="64"/>
      <c r="F27" s="64"/>
    </row>
    <row r="28" spans="1:6" ht="12.75">
      <c r="A28" s="299" t="s">
        <v>182</v>
      </c>
      <c r="B28" s="299"/>
      <c r="C28" s="299"/>
      <c r="D28" s="299"/>
      <c r="E28" s="299"/>
      <c r="F28" s="300"/>
    </row>
    <row r="29" spans="1:6" ht="51">
      <c r="A29" s="156" t="s">
        <v>30</v>
      </c>
      <c r="B29" s="156" t="s">
        <v>196</v>
      </c>
      <c r="C29" s="156" t="s">
        <v>164</v>
      </c>
      <c r="D29" s="156" t="s">
        <v>198</v>
      </c>
      <c r="E29" s="156" t="s">
        <v>133</v>
      </c>
      <c r="F29" s="156" t="s">
        <v>199</v>
      </c>
    </row>
    <row r="30" spans="2:13" ht="12.75">
      <c r="B30" s="5" t="s">
        <v>66</v>
      </c>
      <c r="C30" s="5" t="s">
        <v>67</v>
      </c>
      <c r="D30" s="22" t="s">
        <v>197</v>
      </c>
      <c r="E30" s="5" t="s">
        <v>83</v>
      </c>
      <c r="F30" s="22" t="s">
        <v>88</v>
      </c>
      <c r="G30" s="1"/>
      <c r="L30" s="146"/>
      <c r="M30" s="146"/>
    </row>
    <row r="31" spans="1:13" ht="14.25">
      <c r="A31" s="152" t="s">
        <v>200</v>
      </c>
      <c r="B31" s="222"/>
      <c r="C31" s="220">
        <v>404</v>
      </c>
      <c r="D31" s="222">
        <f>B31/C31</f>
        <v>0</v>
      </c>
      <c r="E31" s="78">
        <v>15288</v>
      </c>
      <c r="F31" s="221">
        <f aca="true" t="shared" si="2" ref="F31:F37">D31/E31</f>
        <v>0</v>
      </c>
      <c r="G31" s="1"/>
      <c r="L31" s="146"/>
      <c r="M31" s="146"/>
    </row>
    <row r="32" spans="1:13" ht="28.5" customHeight="1">
      <c r="A32" s="106" t="s">
        <v>201</v>
      </c>
      <c r="B32" s="222"/>
      <c r="C32" s="220">
        <v>404</v>
      </c>
      <c r="D32" s="222">
        <f aca="true" t="shared" si="3" ref="D32:D37">B32/C32</f>
        <v>0</v>
      </c>
      <c r="E32" s="78">
        <v>15288</v>
      </c>
      <c r="F32" s="221">
        <f t="shared" si="2"/>
        <v>0</v>
      </c>
      <c r="G32" s="1"/>
      <c r="L32" s="146"/>
      <c r="M32" s="146"/>
    </row>
    <row r="33" spans="1:13" ht="27" customHeight="1">
      <c r="A33" s="106" t="s">
        <v>202</v>
      </c>
      <c r="B33" s="222"/>
      <c r="C33" s="220">
        <v>404</v>
      </c>
      <c r="D33" s="222">
        <f t="shared" si="3"/>
        <v>0</v>
      </c>
      <c r="E33" s="78">
        <v>15288</v>
      </c>
      <c r="F33" s="221">
        <f t="shared" si="2"/>
        <v>0</v>
      </c>
      <c r="G33" s="1"/>
      <c r="L33" s="146"/>
      <c r="M33" s="146"/>
    </row>
    <row r="34" spans="1:6" ht="38.25">
      <c r="A34" s="106" t="s">
        <v>203</v>
      </c>
      <c r="B34" s="222"/>
      <c r="C34" s="220">
        <v>404</v>
      </c>
      <c r="D34" s="222">
        <f t="shared" si="3"/>
        <v>0</v>
      </c>
      <c r="E34" s="78">
        <v>15288</v>
      </c>
      <c r="F34" s="221">
        <f t="shared" si="2"/>
        <v>0</v>
      </c>
    </row>
    <row r="35" spans="1:6" ht="25.5">
      <c r="A35" s="106" t="s">
        <v>204</v>
      </c>
      <c r="B35" s="222"/>
      <c r="C35" s="220">
        <v>404</v>
      </c>
      <c r="D35" s="222">
        <f t="shared" si="3"/>
        <v>0</v>
      </c>
      <c r="E35" s="78">
        <v>15288</v>
      </c>
      <c r="F35" s="221">
        <f t="shared" si="2"/>
        <v>0</v>
      </c>
    </row>
    <row r="36" spans="1:6" ht="24" customHeight="1">
      <c r="A36" s="106" t="s">
        <v>205</v>
      </c>
      <c r="B36" s="222"/>
      <c r="C36" s="220">
        <v>404</v>
      </c>
      <c r="D36" s="222">
        <f t="shared" si="3"/>
        <v>0</v>
      </c>
      <c r="E36" s="78">
        <v>15288</v>
      </c>
      <c r="F36" s="221">
        <f t="shared" si="2"/>
        <v>0</v>
      </c>
    </row>
    <row r="37" spans="1:13" ht="14.25">
      <c r="A37" s="106" t="s">
        <v>206</v>
      </c>
      <c r="B37" s="222"/>
      <c r="C37" s="220">
        <v>404</v>
      </c>
      <c r="D37" s="222">
        <f t="shared" si="3"/>
        <v>0</v>
      </c>
      <c r="E37" s="78">
        <v>15288</v>
      </c>
      <c r="F37" s="221">
        <f t="shared" si="2"/>
        <v>0</v>
      </c>
      <c r="G37" s="1"/>
      <c r="L37" s="146"/>
      <c r="M37" s="146"/>
    </row>
    <row r="38" spans="1:13" ht="12.75">
      <c r="A38" s="49"/>
      <c r="B38" s="217"/>
      <c r="C38" s="218"/>
      <c r="D38" s="219"/>
      <c r="E38" s="64"/>
      <c r="F38" s="64"/>
      <c r="G38" s="1"/>
      <c r="L38" s="146"/>
      <c r="M38" s="146"/>
    </row>
    <row r="39" spans="1:13" ht="12.75">
      <c r="A39" s="299" t="s">
        <v>184</v>
      </c>
      <c r="B39" s="299"/>
      <c r="C39" s="299"/>
      <c r="D39" s="299"/>
      <c r="E39" s="299"/>
      <c r="F39" s="300"/>
      <c r="G39" s="1"/>
      <c r="L39" s="146"/>
      <c r="M39" s="146"/>
    </row>
    <row r="40" spans="1:13" ht="52.5" customHeight="1">
      <c r="A40" s="156" t="s">
        <v>30</v>
      </c>
      <c r="B40" s="156" t="s">
        <v>196</v>
      </c>
      <c r="C40" s="156" t="s">
        <v>164</v>
      </c>
      <c r="D40" s="156" t="s">
        <v>198</v>
      </c>
      <c r="E40" s="156" t="s">
        <v>133</v>
      </c>
      <c r="F40" s="156" t="s">
        <v>199</v>
      </c>
      <c r="G40" s="1"/>
      <c r="L40" s="146"/>
      <c r="M40" s="146"/>
    </row>
    <row r="41" spans="2:6" ht="19.5" customHeight="1">
      <c r="B41" s="5" t="s">
        <v>66</v>
      </c>
      <c r="C41" s="5" t="s">
        <v>67</v>
      </c>
      <c r="D41" s="22" t="s">
        <v>197</v>
      </c>
      <c r="E41" s="5" t="s">
        <v>83</v>
      </c>
      <c r="F41" s="22" t="s">
        <v>88</v>
      </c>
    </row>
    <row r="42" spans="1:6" ht="14.25">
      <c r="A42" s="152" t="s">
        <v>200</v>
      </c>
      <c r="B42" s="222"/>
      <c r="C42" s="220">
        <v>404</v>
      </c>
      <c r="D42" s="222">
        <f>B42/C42</f>
        <v>0</v>
      </c>
      <c r="E42" s="78">
        <v>10193</v>
      </c>
      <c r="F42" s="221">
        <f aca="true" t="shared" si="4" ref="F42:F48">D42/E42</f>
        <v>0</v>
      </c>
    </row>
    <row r="43" spans="1:6" ht="25.5">
      <c r="A43" s="106" t="s">
        <v>201</v>
      </c>
      <c r="B43" s="222"/>
      <c r="C43" s="220">
        <v>404</v>
      </c>
      <c r="D43" s="222">
        <f aca="true" t="shared" si="5" ref="D43:D48">B43/C43</f>
        <v>0</v>
      </c>
      <c r="E43" s="78">
        <v>10193</v>
      </c>
      <c r="F43" s="221">
        <f t="shared" si="4"/>
        <v>0</v>
      </c>
    </row>
    <row r="44" spans="1:13" ht="25.5">
      <c r="A44" s="106" t="s">
        <v>202</v>
      </c>
      <c r="B44" s="222"/>
      <c r="C44" s="220">
        <v>404</v>
      </c>
      <c r="D44" s="222">
        <f t="shared" si="5"/>
        <v>0</v>
      </c>
      <c r="E44" s="78">
        <v>10193</v>
      </c>
      <c r="F44" s="221">
        <f t="shared" si="4"/>
        <v>0</v>
      </c>
      <c r="G44" s="1"/>
      <c r="L44" s="146"/>
      <c r="M44" s="146"/>
    </row>
    <row r="45" spans="1:13" ht="38.25">
      <c r="A45" s="106" t="s">
        <v>203</v>
      </c>
      <c r="B45" s="222"/>
      <c r="C45" s="220">
        <v>404</v>
      </c>
      <c r="D45" s="222">
        <f t="shared" si="5"/>
        <v>0</v>
      </c>
      <c r="E45" s="78">
        <v>10193</v>
      </c>
      <c r="F45" s="221">
        <f t="shared" si="4"/>
        <v>0</v>
      </c>
      <c r="G45" s="1"/>
      <c r="L45" s="146"/>
      <c r="M45" s="146"/>
    </row>
    <row r="46" spans="1:13" ht="28.5" customHeight="1">
      <c r="A46" s="106" t="s">
        <v>204</v>
      </c>
      <c r="B46" s="222"/>
      <c r="C46" s="220">
        <v>404</v>
      </c>
      <c r="D46" s="222">
        <f t="shared" si="5"/>
        <v>0</v>
      </c>
      <c r="E46" s="78">
        <v>10193</v>
      </c>
      <c r="F46" s="221">
        <f t="shared" si="4"/>
        <v>0</v>
      </c>
      <c r="G46" s="1"/>
      <c r="L46" s="146"/>
      <c r="M46" s="146"/>
    </row>
    <row r="47" spans="1:6" ht="44.25" customHeight="1">
      <c r="A47" s="106" t="s">
        <v>205</v>
      </c>
      <c r="B47" s="222"/>
      <c r="C47" s="220">
        <v>404</v>
      </c>
      <c r="D47" s="222">
        <f t="shared" si="5"/>
        <v>0</v>
      </c>
      <c r="E47" s="78">
        <v>10193</v>
      </c>
      <c r="F47" s="221">
        <f t="shared" si="4"/>
        <v>0</v>
      </c>
    </row>
    <row r="48" spans="1:6" ht="14.25">
      <c r="A48" s="106" t="s">
        <v>206</v>
      </c>
      <c r="B48" s="222"/>
      <c r="C48" s="220">
        <v>404</v>
      </c>
      <c r="D48" s="222">
        <f t="shared" si="5"/>
        <v>0</v>
      </c>
      <c r="E48" s="78">
        <v>10193</v>
      </c>
      <c r="F48" s="221">
        <f t="shared" si="4"/>
        <v>0</v>
      </c>
    </row>
    <row r="49" spans="1:6" ht="12.75">
      <c r="A49" s="49"/>
      <c r="B49" s="217"/>
      <c r="C49" s="218"/>
      <c r="D49" s="219"/>
      <c r="E49" s="64"/>
      <c r="F49" s="64"/>
    </row>
    <row r="50" spans="1:6" ht="12.75">
      <c r="A50" s="299" t="s">
        <v>185</v>
      </c>
      <c r="B50" s="299"/>
      <c r="C50" s="299"/>
      <c r="D50" s="299"/>
      <c r="E50" s="299"/>
      <c r="F50" s="300"/>
    </row>
    <row r="51" spans="1:6" ht="51">
      <c r="A51" s="156" t="s">
        <v>30</v>
      </c>
      <c r="B51" s="156" t="s">
        <v>196</v>
      </c>
      <c r="C51" s="156" t="s">
        <v>164</v>
      </c>
      <c r="D51" s="156" t="s">
        <v>198</v>
      </c>
      <c r="E51" s="156" t="s">
        <v>133</v>
      </c>
      <c r="F51" s="156" t="s">
        <v>199</v>
      </c>
    </row>
    <row r="52" spans="2:6" ht="12.75">
      <c r="B52" s="5" t="s">
        <v>66</v>
      </c>
      <c r="C52" s="5" t="s">
        <v>67</v>
      </c>
      <c r="D52" s="22" t="s">
        <v>197</v>
      </c>
      <c r="E52" s="5" t="s">
        <v>83</v>
      </c>
      <c r="F52" s="22" t="s">
        <v>88</v>
      </c>
    </row>
    <row r="53" spans="1:6" ht="14.25">
      <c r="A53" s="152" t="s">
        <v>200</v>
      </c>
      <c r="B53" s="222"/>
      <c r="C53" s="220">
        <v>404</v>
      </c>
      <c r="D53" s="222">
        <f>B53/C53</f>
        <v>0</v>
      </c>
      <c r="E53" s="78">
        <v>5155</v>
      </c>
      <c r="F53" s="221">
        <f aca="true" t="shared" si="6" ref="F53:F59">D53/E53</f>
        <v>0</v>
      </c>
    </row>
    <row r="54" spans="1:6" ht="25.5">
      <c r="A54" s="106" t="s">
        <v>201</v>
      </c>
      <c r="B54" s="222"/>
      <c r="C54" s="220">
        <v>404</v>
      </c>
      <c r="D54" s="222">
        <f aca="true" t="shared" si="7" ref="D54:D59">B54/C54</f>
        <v>0</v>
      </c>
      <c r="E54" s="78">
        <v>5155</v>
      </c>
      <c r="F54" s="221">
        <f t="shared" si="6"/>
        <v>0</v>
      </c>
    </row>
    <row r="55" spans="1:6" ht="25.5">
      <c r="A55" s="106" t="s">
        <v>202</v>
      </c>
      <c r="B55" s="222"/>
      <c r="C55" s="220">
        <v>404</v>
      </c>
      <c r="D55" s="222">
        <f t="shared" si="7"/>
        <v>0</v>
      </c>
      <c r="E55" s="78">
        <v>5155</v>
      </c>
      <c r="F55" s="221">
        <f t="shared" si="6"/>
        <v>0</v>
      </c>
    </row>
    <row r="56" spans="1:6" ht="38.25">
      <c r="A56" s="106" t="s">
        <v>203</v>
      </c>
      <c r="B56" s="222"/>
      <c r="C56" s="220">
        <v>404</v>
      </c>
      <c r="D56" s="222">
        <f t="shared" si="7"/>
        <v>0</v>
      </c>
      <c r="E56" s="78">
        <v>5155</v>
      </c>
      <c r="F56" s="221">
        <f t="shared" si="6"/>
        <v>0</v>
      </c>
    </row>
    <row r="57" spans="1:6" ht="25.5">
      <c r="A57" s="106" t="s">
        <v>204</v>
      </c>
      <c r="B57" s="222"/>
      <c r="C57" s="220">
        <v>404</v>
      </c>
      <c r="D57" s="222">
        <f t="shared" si="7"/>
        <v>0</v>
      </c>
      <c r="E57" s="78">
        <v>5155</v>
      </c>
      <c r="F57" s="221">
        <f t="shared" si="6"/>
        <v>0</v>
      </c>
    </row>
    <row r="58" spans="1:6" ht="38.25">
      <c r="A58" s="106" t="s">
        <v>205</v>
      </c>
      <c r="B58" s="222"/>
      <c r="C58" s="220">
        <v>404</v>
      </c>
      <c r="D58" s="222">
        <f t="shared" si="7"/>
        <v>0</v>
      </c>
      <c r="E58" s="78">
        <v>5155</v>
      </c>
      <c r="F58" s="221">
        <f t="shared" si="6"/>
        <v>0</v>
      </c>
    </row>
    <row r="59" spans="1:6" ht="14.25">
      <c r="A59" s="106" t="s">
        <v>206</v>
      </c>
      <c r="B59" s="222"/>
      <c r="C59" s="220">
        <v>404</v>
      </c>
      <c r="D59" s="222">
        <f t="shared" si="7"/>
        <v>0</v>
      </c>
      <c r="E59" s="78">
        <v>5155</v>
      </c>
      <c r="F59" s="221">
        <f t="shared" si="6"/>
        <v>0</v>
      </c>
    </row>
    <row r="60" spans="1:6" ht="12.75">
      <c r="A60" s="49"/>
      <c r="B60" s="217"/>
      <c r="C60" s="218"/>
      <c r="D60" s="219"/>
      <c r="E60" s="64"/>
      <c r="F60" s="64"/>
    </row>
    <row r="61" spans="1:6" ht="12.75">
      <c r="A61" s="299" t="s">
        <v>186</v>
      </c>
      <c r="B61" s="299"/>
      <c r="C61" s="299"/>
      <c r="D61" s="299"/>
      <c r="E61" s="299"/>
      <c r="F61" s="300"/>
    </row>
    <row r="62" spans="1:6" ht="51">
      <c r="A62" s="156" t="s">
        <v>30</v>
      </c>
      <c r="B62" s="156" t="s">
        <v>196</v>
      </c>
      <c r="C62" s="156" t="s">
        <v>164</v>
      </c>
      <c r="D62" s="156" t="s">
        <v>198</v>
      </c>
      <c r="E62" s="156" t="s">
        <v>133</v>
      </c>
      <c r="F62" s="156" t="s">
        <v>199</v>
      </c>
    </row>
    <row r="63" spans="2:6" ht="12.75">
      <c r="B63" s="5" t="s">
        <v>66</v>
      </c>
      <c r="C63" s="5" t="s">
        <v>67</v>
      </c>
      <c r="D63" s="22" t="s">
        <v>197</v>
      </c>
      <c r="E63" s="5" t="s">
        <v>83</v>
      </c>
      <c r="F63" s="22" t="s">
        <v>88</v>
      </c>
    </row>
    <row r="64" spans="1:6" ht="14.25">
      <c r="A64" s="152" t="s">
        <v>200</v>
      </c>
      <c r="B64" s="222"/>
      <c r="C64" s="220">
        <v>404</v>
      </c>
      <c r="D64" s="222">
        <f>B64/C64</f>
        <v>0</v>
      </c>
      <c r="E64" s="78">
        <v>2122</v>
      </c>
      <c r="F64" s="221">
        <f aca="true" t="shared" si="8" ref="F64:F70">D64/E64</f>
        <v>0</v>
      </c>
    </row>
    <row r="65" spans="1:6" ht="25.5">
      <c r="A65" s="106" t="s">
        <v>201</v>
      </c>
      <c r="B65" s="222"/>
      <c r="C65" s="220">
        <v>404</v>
      </c>
      <c r="D65" s="222">
        <f aca="true" t="shared" si="9" ref="D65:D70">B65/C65</f>
        <v>0</v>
      </c>
      <c r="E65" s="78">
        <v>2122</v>
      </c>
      <c r="F65" s="221">
        <f t="shared" si="8"/>
        <v>0</v>
      </c>
    </row>
    <row r="66" spans="1:6" ht="25.5">
      <c r="A66" s="106" t="s">
        <v>202</v>
      </c>
      <c r="B66" s="222"/>
      <c r="C66" s="220">
        <v>404</v>
      </c>
      <c r="D66" s="222">
        <f t="shared" si="9"/>
        <v>0</v>
      </c>
      <c r="E66" s="78">
        <v>2122</v>
      </c>
      <c r="F66" s="221">
        <f t="shared" si="8"/>
        <v>0</v>
      </c>
    </row>
    <row r="67" spans="1:6" ht="38.25">
      <c r="A67" s="106" t="s">
        <v>203</v>
      </c>
      <c r="B67" s="222"/>
      <c r="C67" s="220">
        <v>404</v>
      </c>
      <c r="D67" s="222">
        <f t="shared" si="9"/>
        <v>0</v>
      </c>
      <c r="E67" s="78">
        <v>2122</v>
      </c>
      <c r="F67" s="221">
        <f t="shared" si="8"/>
        <v>0</v>
      </c>
    </row>
    <row r="68" spans="1:6" ht="25.5">
      <c r="A68" s="106" t="s">
        <v>204</v>
      </c>
      <c r="B68" s="222"/>
      <c r="C68" s="220">
        <v>404</v>
      </c>
      <c r="D68" s="222">
        <f t="shared" si="9"/>
        <v>0</v>
      </c>
      <c r="E68" s="78">
        <v>2122</v>
      </c>
      <c r="F68" s="221">
        <f t="shared" si="8"/>
        <v>0</v>
      </c>
    </row>
    <row r="69" spans="1:6" ht="38.25">
      <c r="A69" s="106" t="s">
        <v>205</v>
      </c>
      <c r="B69" s="222"/>
      <c r="C69" s="220">
        <v>404</v>
      </c>
      <c r="D69" s="222">
        <f t="shared" si="9"/>
        <v>0</v>
      </c>
      <c r="E69" s="78">
        <v>2122</v>
      </c>
      <c r="F69" s="221">
        <f t="shared" si="8"/>
        <v>0</v>
      </c>
    </row>
    <row r="70" spans="1:6" ht="14.25">
      <c r="A70" s="106" t="s">
        <v>206</v>
      </c>
      <c r="B70" s="222"/>
      <c r="C70" s="220">
        <v>404</v>
      </c>
      <c r="D70" s="222">
        <f t="shared" si="9"/>
        <v>0</v>
      </c>
      <c r="E70" s="78">
        <v>2122</v>
      </c>
      <c r="F70" s="221">
        <f t="shared" si="8"/>
        <v>0</v>
      </c>
    </row>
  </sheetData>
  <sheetProtection/>
  <mergeCells count="13">
    <mergeCell ref="A61:F61"/>
    <mergeCell ref="A5:F5"/>
    <mergeCell ref="A8:F8"/>
    <mergeCell ref="A15:F15"/>
    <mergeCell ref="A17:F17"/>
    <mergeCell ref="A28:F28"/>
    <mergeCell ref="A39:F39"/>
    <mergeCell ref="B1:F1"/>
    <mergeCell ref="B2:F2"/>
    <mergeCell ref="B3:F3"/>
    <mergeCell ref="A7:E7"/>
    <mergeCell ref="A6:E6"/>
    <mergeCell ref="A50:F5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66" r:id="rId1"/>
  <rowBreaks count="1" manualBreakCount="1">
    <brk id="4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/>
  <dimension ref="A1:S150"/>
  <sheetViews>
    <sheetView showGridLines="0" view="pageBreakPreview" zoomScaleNormal="85" zoomScaleSheetLayoutView="100" zoomScalePageLayoutView="0" workbookViewId="0" topLeftCell="A121">
      <selection activeCell="D50" sqref="D50:D53"/>
    </sheetView>
  </sheetViews>
  <sheetFormatPr defaultColWidth="9.140625" defaultRowHeight="12.75"/>
  <cols>
    <col min="1" max="1" width="18.421875" style="26" customWidth="1"/>
    <col min="2" max="2" width="10.8515625" style="26" customWidth="1"/>
    <col min="3" max="3" width="16.421875" style="26" customWidth="1"/>
    <col min="4" max="4" width="13.7109375" style="26" customWidth="1"/>
    <col min="5" max="5" width="15.8515625" style="26" customWidth="1"/>
    <col min="6" max="6" width="18.8515625" style="26" customWidth="1"/>
    <col min="7" max="7" width="15.28125" style="26" customWidth="1"/>
    <col min="8" max="8" width="5.7109375" style="26" customWidth="1"/>
    <col min="9" max="10" width="9.140625" style="26" customWidth="1"/>
    <col min="11" max="16384" width="9.140625" style="26" customWidth="1"/>
  </cols>
  <sheetData>
    <row r="1" spans="1:7" ht="23.25" customHeight="1">
      <c r="A1" s="233" t="str">
        <f>D!A1</f>
        <v>LOTE 01</v>
      </c>
      <c r="B1" s="233"/>
      <c r="C1" s="233"/>
      <c r="D1" s="233"/>
      <c r="E1" s="233"/>
      <c r="F1" s="233"/>
      <c r="G1" s="233"/>
    </row>
    <row r="2" spans="1:7" ht="12.75">
      <c r="A2" s="233" t="s">
        <v>106</v>
      </c>
      <c r="B2" s="233"/>
      <c r="C2" s="233"/>
      <c r="D2" s="233"/>
      <c r="E2" s="233"/>
      <c r="F2" s="233"/>
      <c r="G2" s="233"/>
    </row>
    <row r="3" spans="1:7" ht="12.75">
      <c r="A3" s="233" t="s">
        <v>113</v>
      </c>
      <c r="B3" s="233"/>
      <c r="C3" s="233"/>
      <c r="D3" s="233"/>
      <c r="E3" s="233"/>
      <c r="F3" s="233"/>
      <c r="G3" s="233"/>
    </row>
    <row r="4" spans="1:7" ht="12.75">
      <c r="A4" s="70"/>
      <c r="B4" s="70"/>
      <c r="C4" s="70"/>
      <c r="D4" s="70"/>
      <c r="E4" s="70"/>
      <c r="F4" s="70"/>
      <c r="G4" s="70"/>
    </row>
    <row r="5" spans="1:7" ht="12.75">
      <c r="A5" s="301" t="s">
        <v>92</v>
      </c>
      <c r="B5" s="301"/>
      <c r="C5" s="301"/>
      <c r="D5" s="301"/>
      <c r="E5" s="301"/>
      <c r="F5" s="301"/>
      <c r="G5" s="301"/>
    </row>
    <row r="7" spans="1:7" ht="12.75">
      <c r="A7" s="301" t="s">
        <v>79</v>
      </c>
      <c r="B7" s="301"/>
      <c r="C7" s="301"/>
      <c r="D7" s="301"/>
      <c r="E7" s="301"/>
      <c r="F7" s="301"/>
      <c r="G7" s="301"/>
    </row>
    <row r="8" spans="1:7" ht="12.75">
      <c r="A8" s="128"/>
      <c r="B8" s="128"/>
      <c r="C8" s="128"/>
      <c r="D8" s="128"/>
      <c r="E8" s="128"/>
      <c r="F8" s="128"/>
      <c r="G8" s="128"/>
    </row>
    <row r="10" spans="1:6" ht="12.75">
      <c r="A10" s="273" t="s">
        <v>180</v>
      </c>
      <c r="B10" s="273"/>
      <c r="C10" s="273"/>
      <c r="D10" s="273"/>
      <c r="E10" s="273"/>
      <c r="F10" s="273"/>
    </row>
    <row r="11" spans="1:7" ht="12.75">
      <c r="A11" s="273" t="s">
        <v>30</v>
      </c>
      <c r="B11" s="308" t="s">
        <v>208</v>
      </c>
      <c r="C11" s="274" t="s">
        <v>207</v>
      </c>
      <c r="D11" s="306" t="s">
        <v>76</v>
      </c>
      <c r="E11" s="307"/>
      <c r="F11" s="274" t="s">
        <v>212</v>
      </c>
      <c r="G11" s="50"/>
    </row>
    <row r="12" spans="1:6" s="111" customFormat="1" ht="39.75" customHeight="1">
      <c r="A12" s="273"/>
      <c r="B12" s="309"/>
      <c r="C12" s="274"/>
      <c r="D12" s="137" t="s">
        <v>53</v>
      </c>
      <c r="E12" s="137" t="s">
        <v>68</v>
      </c>
      <c r="F12" s="274"/>
    </row>
    <row r="13" spans="1:6" s="111" customFormat="1" ht="12.75">
      <c r="A13" s="273"/>
      <c r="B13" s="155" t="s">
        <v>66</v>
      </c>
      <c r="C13" s="155" t="s">
        <v>67</v>
      </c>
      <c r="D13" s="155" t="s">
        <v>93</v>
      </c>
      <c r="E13" s="137" t="s">
        <v>83</v>
      </c>
      <c r="F13" s="137" t="s">
        <v>209</v>
      </c>
    </row>
    <row r="14" spans="1:15" ht="12.75">
      <c r="A14" s="213" t="s">
        <v>190</v>
      </c>
      <c r="B14" s="214">
        <f>'D-H'!$B$11</f>
        <v>0</v>
      </c>
      <c r="C14" s="224">
        <f>SUM('D-H'!$F$20:$F$26)</f>
        <v>0</v>
      </c>
      <c r="D14" s="225"/>
      <c r="E14" s="225" t="e">
        <f>'D-G'!$G$14</f>
        <v>#VALUE!</v>
      </c>
      <c r="F14" s="118" t="e">
        <f>SUM(B14:E14)</f>
        <v>#VALUE!</v>
      </c>
      <c r="L14" s="119"/>
      <c r="M14" s="119"/>
      <c r="N14" s="119"/>
      <c r="O14" s="119"/>
    </row>
    <row r="15" spans="1:15" ht="12.75">
      <c r="A15" s="213" t="s">
        <v>191</v>
      </c>
      <c r="B15" s="214">
        <f>'D-H'!$B$12</f>
        <v>0</v>
      </c>
      <c r="C15" s="224">
        <f>SUM('D-H'!$F$20:$F$26)</f>
        <v>0</v>
      </c>
      <c r="D15" s="225"/>
      <c r="E15" s="225" t="e">
        <f>'D-G'!$G$14</f>
        <v>#VALUE!</v>
      </c>
      <c r="F15" s="118" t="e">
        <f>SUM(B15:E15)</f>
        <v>#VALUE!</v>
      </c>
      <c r="L15" s="119"/>
      <c r="M15" s="119"/>
      <c r="N15" s="119"/>
      <c r="O15" s="119"/>
    </row>
    <row r="16" spans="1:15" ht="12.75">
      <c r="A16" s="213" t="s">
        <v>192</v>
      </c>
      <c r="B16" s="214">
        <f>'D-H'!$B$13</f>
        <v>0</v>
      </c>
      <c r="C16" s="224">
        <f>SUM('D-H'!$F$20:$F$26)</f>
        <v>0</v>
      </c>
      <c r="D16" s="225"/>
      <c r="E16" s="225" t="e">
        <f>'D-G'!$G$14</f>
        <v>#VALUE!</v>
      </c>
      <c r="F16" s="118" t="e">
        <f>SUM(B16:E16)</f>
        <v>#VALUE!</v>
      </c>
      <c r="L16" s="119"/>
      <c r="M16" s="119"/>
      <c r="N16" s="119"/>
      <c r="O16" s="119"/>
    </row>
    <row r="17" spans="1:15" ht="12.75">
      <c r="A17" s="213" t="s">
        <v>193</v>
      </c>
      <c r="B17" s="214">
        <f>'D-H'!$B$14</f>
        <v>0</v>
      </c>
      <c r="C17" s="224">
        <f>SUM('D-H'!$F$20:$F$26)</f>
        <v>0</v>
      </c>
      <c r="D17" s="225"/>
      <c r="E17" s="225" t="e">
        <f>'D-G'!$G$14</f>
        <v>#VALUE!</v>
      </c>
      <c r="F17" s="118" t="e">
        <f>SUM(B17:E17)</f>
        <v>#VALUE!</v>
      </c>
      <c r="L17" s="119"/>
      <c r="M17" s="119"/>
      <c r="N17" s="119"/>
      <c r="O17" s="119"/>
    </row>
    <row r="18" ht="12.75">
      <c r="G18" s="121"/>
    </row>
    <row r="19" spans="1:7" ht="12.75">
      <c r="A19" s="273" t="s">
        <v>182</v>
      </c>
      <c r="B19" s="273"/>
      <c r="C19" s="273"/>
      <c r="D19" s="273"/>
      <c r="E19" s="273"/>
      <c r="F19" s="273"/>
      <c r="G19" s="121"/>
    </row>
    <row r="20" spans="1:7" ht="12.75" customHeight="1">
      <c r="A20" s="273" t="s">
        <v>30</v>
      </c>
      <c r="B20" s="308" t="s">
        <v>208</v>
      </c>
      <c r="C20" s="274" t="s">
        <v>207</v>
      </c>
      <c r="D20" s="306" t="s">
        <v>76</v>
      </c>
      <c r="E20" s="307"/>
      <c r="F20" s="274" t="s">
        <v>212</v>
      </c>
      <c r="G20" s="50"/>
    </row>
    <row r="21" spans="1:6" s="111" customFormat="1" ht="39" customHeight="1">
      <c r="A21" s="273"/>
      <c r="B21" s="309"/>
      <c r="C21" s="274"/>
      <c r="D21" s="155" t="s">
        <v>53</v>
      </c>
      <c r="E21" s="155" t="s">
        <v>68</v>
      </c>
      <c r="F21" s="274"/>
    </row>
    <row r="22" spans="1:6" s="111" customFormat="1" ht="12.75">
      <c r="A22" s="273"/>
      <c r="B22" s="155" t="s">
        <v>66</v>
      </c>
      <c r="C22" s="155" t="s">
        <v>67</v>
      </c>
      <c r="D22" s="155" t="s">
        <v>93</v>
      </c>
      <c r="E22" s="155" t="s">
        <v>83</v>
      </c>
      <c r="F22" s="155" t="s">
        <v>209</v>
      </c>
    </row>
    <row r="23" spans="1:15" ht="12.75">
      <c r="A23" s="213" t="s">
        <v>190</v>
      </c>
      <c r="B23" s="214">
        <f>'D-H'!$B$11</f>
        <v>0</v>
      </c>
      <c r="C23" s="224">
        <f>SUM('D-H'!$F$31:$F$37)</f>
        <v>0</v>
      </c>
      <c r="D23" s="225"/>
      <c r="E23" s="225" t="e">
        <f>'D-G'!$G$19</f>
        <v>#VALUE!</v>
      </c>
      <c r="F23" s="118" t="e">
        <f>SUM(B23:E23)</f>
        <v>#VALUE!</v>
      </c>
      <c r="L23" s="119"/>
      <c r="M23" s="119"/>
      <c r="N23" s="119"/>
      <c r="O23" s="119"/>
    </row>
    <row r="24" spans="1:15" ht="12.75">
      <c r="A24" s="213" t="s">
        <v>191</v>
      </c>
      <c r="B24" s="214">
        <f>'D-H'!$B$12</f>
        <v>0</v>
      </c>
      <c r="C24" s="224">
        <f>SUM('D-H'!$F$31:$F$37)</f>
        <v>0</v>
      </c>
      <c r="D24" s="225"/>
      <c r="E24" s="225" t="e">
        <f>'D-G'!$G$19</f>
        <v>#VALUE!</v>
      </c>
      <c r="F24" s="118" t="e">
        <f>SUM(B24:E24)</f>
        <v>#VALUE!</v>
      </c>
      <c r="L24" s="119"/>
      <c r="M24" s="119"/>
      <c r="N24" s="119"/>
      <c r="O24" s="119"/>
    </row>
    <row r="25" spans="1:15" ht="12.75">
      <c r="A25" s="213" t="s">
        <v>192</v>
      </c>
      <c r="B25" s="214">
        <f>'D-H'!$B$13</f>
        <v>0</v>
      </c>
      <c r="C25" s="224">
        <f>SUM('D-H'!$F$31:$F$37)</f>
        <v>0</v>
      </c>
      <c r="D25" s="225"/>
      <c r="E25" s="225" t="e">
        <f>'D-G'!$G$19</f>
        <v>#VALUE!</v>
      </c>
      <c r="F25" s="118" t="e">
        <f>SUM(B25:E25)</f>
        <v>#VALUE!</v>
      </c>
      <c r="L25" s="119"/>
      <c r="M25" s="119"/>
      <c r="N25" s="119"/>
      <c r="O25" s="119"/>
    </row>
    <row r="26" spans="1:15" ht="12.75">
      <c r="A26" s="213" t="s">
        <v>193</v>
      </c>
      <c r="B26" s="214">
        <f>'D-H'!$B$14</f>
        <v>0</v>
      </c>
      <c r="C26" s="224">
        <f>SUM('D-H'!$F$31:$F$37)</f>
        <v>0</v>
      </c>
      <c r="D26" s="225"/>
      <c r="E26" s="225" t="e">
        <f>'D-G'!$G$19</f>
        <v>#VALUE!</v>
      </c>
      <c r="F26" s="118" t="e">
        <f>SUM(B26:E26)</f>
        <v>#VALUE!</v>
      </c>
      <c r="L26" s="119"/>
      <c r="M26" s="119"/>
      <c r="N26" s="119"/>
      <c r="O26" s="119"/>
    </row>
    <row r="27" spans="12:15" ht="12.75">
      <c r="L27" s="119"/>
      <c r="M27" s="119"/>
      <c r="N27" s="119"/>
      <c r="O27" s="119"/>
    </row>
    <row r="28" spans="1:15" s="152" customFormat="1" ht="12.75" customHeight="1">
      <c r="A28" s="273" t="s">
        <v>184</v>
      </c>
      <c r="B28" s="273"/>
      <c r="C28" s="273"/>
      <c r="D28" s="273"/>
      <c r="E28" s="273"/>
      <c r="F28" s="273"/>
      <c r="L28" s="153"/>
      <c r="M28" s="153"/>
      <c r="N28" s="153"/>
      <c r="O28" s="153"/>
    </row>
    <row r="29" spans="1:15" ht="12.75" customHeight="1">
      <c r="A29" s="273" t="s">
        <v>30</v>
      </c>
      <c r="B29" s="308" t="s">
        <v>208</v>
      </c>
      <c r="C29" s="274" t="s">
        <v>207</v>
      </c>
      <c r="D29" s="306" t="s">
        <v>76</v>
      </c>
      <c r="E29" s="307"/>
      <c r="F29" s="274" t="s">
        <v>212</v>
      </c>
      <c r="L29" s="119"/>
      <c r="M29" s="119"/>
      <c r="N29" s="119"/>
      <c r="O29" s="119"/>
    </row>
    <row r="30" spans="1:7" ht="12.75">
      <c r="A30" s="273"/>
      <c r="B30" s="309"/>
      <c r="C30" s="274"/>
      <c r="D30" s="155" t="s">
        <v>53</v>
      </c>
      <c r="E30" s="155" t="s">
        <v>68</v>
      </c>
      <c r="F30" s="274"/>
      <c r="G30" s="121"/>
    </row>
    <row r="31" spans="1:7" ht="12.75" customHeight="1">
      <c r="A31" s="273"/>
      <c r="B31" s="155" t="s">
        <v>66</v>
      </c>
      <c r="C31" s="155" t="s">
        <v>67</v>
      </c>
      <c r="D31" s="155" t="s">
        <v>93</v>
      </c>
      <c r="E31" s="155" t="s">
        <v>83</v>
      </c>
      <c r="F31" s="155" t="s">
        <v>209</v>
      </c>
      <c r="G31" s="50"/>
    </row>
    <row r="32" spans="1:6" s="111" customFormat="1" ht="12.75">
      <c r="A32" s="213" t="s">
        <v>190</v>
      </c>
      <c r="B32" s="214">
        <f>'D-H'!$B$11</f>
        <v>0</v>
      </c>
      <c r="C32" s="224">
        <f>SUM('D-H'!$F$42:$F$48)</f>
        <v>0</v>
      </c>
      <c r="D32" s="225"/>
      <c r="E32" s="225" t="e">
        <f>'D-G'!$G$24</f>
        <v>#VALUE!</v>
      </c>
      <c r="F32" s="118" t="e">
        <f>SUM(B32:E32)</f>
        <v>#VALUE!</v>
      </c>
    </row>
    <row r="33" spans="1:6" s="111" customFormat="1" ht="12.75">
      <c r="A33" s="213" t="s">
        <v>191</v>
      </c>
      <c r="B33" s="214">
        <f>'D-H'!$B$12</f>
        <v>0</v>
      </c>
      <c r="C33" s="224">
        <f>SUM('D-H'!$F$42:$F$48)</f>
        <v>0</v>
      </c>
      <c r="D33" s="225"/>
      <c r="E33" s="225" t="e">
        <f>'D-G'!$G$24</f>
        <v>#VALUE!</v>
      </c>
      <c r="F33" s="118" t="e">
        <f>SUM(B33:E33)</f>
        <v>#VALUE!</v>
      </c>
    </row>
    <row r="34" spans="1:15" ht="12.75">
      <c r="A34" s="213" t="s">
        <v>192</v>
      </c>
      <c r="B34" s="214">
        <f>'D-H'!$B$13</f>
        <v>0</v>
      </c>
      <c r="C34" s="224">
        <f>SUM('D-H'!$F$42:$F$48)</f>
        <v>0</v>
      </c>
      <c r="D34" s="225"/>
      <c r="E34" s="225" t="e">
        <f>'D-G'!$G$24</f>
        <v>#VALUE!</v>
      </c>
      <c r="F34" s="118" t="e">
        <f>SUM(B34:E34)</f>
        <v>#VALUE!</v>
      </c>
      <c r="L34" s="119"/>
      <c r="M34" s="119"/>
      <c r="N34" s="119"/>
      <c r="O34" s="119"/>
    </row>
    <row r="35" spans="1:15" ht="12.75">
      <c r="A35" s="213" t="s">
        <v>193</v>
      </c>
      <c r="B35" s="214">
        <f>'D-H'!$B$14</f>
        <v>0</v>
      </c>
      <c r="C35" s="224">
        <f>SUM('D-H'!$F$42:$F$48)</f>
        <v>0</v>
      </c>
      <c r="D35" s="225"/>
      <c r="E35" s="225" t="e">
        <f>'D-G'!$G$24</f>
        <v>#VALUE!</v>
      </c>
      <c r="F35" s="118" t="e">
        <f>SUM(B35:E35)</f>
        <v>#VALUE!</v>
      </c>
      <c r="L35" s="119"/>
      <c r="M35" s="119"/>
      <c r="N35" s="119"/>
      <c r="O35" s="119"/>
    </row>
    <row r="36" spans="12:15" ht="12.75">
      <c r="L36" s="119"/>
      <c r="M36" s="119"/>
      <c r="N36" s="119"/>
      <c r="O36" s="119"/>
    </row>
    <row r="37" spans="1:15" ht="12" customHeight="1">
      <c r="A37" s="273" t="s">
        <v>185</v>
      </c>
      <c r="B37" s="273"/>
      <c r="C37" s="273"/>
      <c r="D37" s="273"/>
      <c r="E37" s="273"/>
      <c r="F37" s="273"/>
      <c r="L37" s="119"/>
      <c r="M37" s="119"/>
      <c r="N37" s="119"/>
      <c r="O37" s="119"/>
    </row>
    <row r="38" spans="1:15" ht="12.75" customHeight="1">
      <c r="A38" s="273" t="s">
        <v>30</v>
      </c>
      <c r="B38" s="308" t="s">
        <v>208</v>
      </c>
      <c r="C38" s="274" t="s">
        <v>207</v>
      </c>
      <c r="D38" s="306" t="s">
        <v>76</v>
      </c>
      <c r="E38" s="307"/>
      <c r="F38" s="274" t="s">
        <v>212</v>
      </c>
      <c r="L38" s="119"/>
      <c r="M38" s="119"/>
      <c r="N38" s="119"/>
      <c r="O38" s="119"/>
    </row>
    <row r="39" spans="1:15" ht="12" customHeight="1">
      <c r="A39" s="273"/>
      <c r="B39" s="309"/>
      <c r="C39" s="274"/>
      <c r="D39" s="155" t="s">
        <v>53</v>
      </c>
      <c r="E39" s="155" t="s">
        <v>68</v>
      </c>
      <c r="F39" s="274"/>
      <c r="L39" s="119"/>
      <c r="M39" s="119"/>
      <c r="N39" s="119"/>
      <c r="O39" s="119"/>
    </row>
    <row r="40" spans="1:15" ht="12.75">
      <c r="A40" s="273"/>
      <c r="B40" s="155" t="s">
        <v>66</v>
      </c>
      <c r="C40" s="155" t="s">
        <v>67</v>
      </c>
      <c r="D40" s="155" t="s">
        <v>93</v>
      </c>
      <c r="E40" s="155" t="s">
        <v>83</v>
      </c>
      <c r="F40" s="155" t="s">
        <v>209</v>
      </c>
      <c r="L40" s="119"/>
      <c r="M40" s="119"/>
      <c r="N40" s="119"/>
      <c r="O40" s="119"/>
    </row>
    <row r="41" spans="1:7" ht="12.75">
      <c r="A41" s="213" t="s">
        <v>190</v>
      </c>
      <c r="B41" s="214">
        <f>'D-H'!$B$11</f>
        <v>0</v>
      </c>
      <c r="C41" s="224">
        <f>SUM('D-H'!$F$53:$F$59)</f>
        <v>0</v>
      </c>
      <c r="D41" s="225"/>
      <c r="E41" s="225" t="e">
        <f>'D-G'!$G$29</f>
        <v>#VALUE!</v>
      </c>
      <c r="F41" s="118" t="e">
        <f>SUM(B41:E41)</f>
        <v>#VALUE!</v>
      </c>
      <c r="G41" s="121"/>
    </row>
    <row r="42" spans="1:7" ht="12.75" customHeight="1">
      <c r="A42" s="213" t="s">
        <v>191</v>
      </c>
      <c r="B42" s="214">
        <f>'D-H'!$B$12</f>
        <v>0</v>
      </c>
      <c r="C42" s="224">
        <f>SUM('D-H'!$F$53:$F$59)</f>
        <v>0</v>
      </c>
      <c r="D42" s="225"/>
      <c r="E42" s="225" t="e">
        <f>'D-G'!$G$29</f>
        <v>#VALUE!</v>
      </c>
      <c r="F42" s="118" t="e">
        <f>SUM(B42:E42)</f>
        <v>#VALUE!</v>
      </c>
      <c r="G42" s="50"/>
    </row>
    <row r="43" spans="1:6" s="111" customFormat="1" ht="12.75">
      <c r="A43" s="213" t="s">
        <v>192</v>
      </c>
      <c r="B43" s="214">
        <f>'D-H'!$B$13</f>
        <v>0</v>
      </c>
      <c r="C43" s="224">
        <f>SUM('D-H'!$F$53:$F$59)</f>
        <v>0</v>
      </c>
      <c r="D43" s="225"/>
      <c r="E43" s="225" t="e">
        <f>'D-G'!$G$29</f>
        <v>#VALUE!</v>
      </c>
      <c r="F43" s="118" t="e">
        <f>SUM(B43:E43)</f>
        <v>#VALUE!</v>
      </c>
    </row>
    <row r="44" spans="1:6" s="111" customFormat="1" ht="12.75">
      <c r="A44" s="213" t="s">
        <v>193</v>
      </c>
      <c r="B44" s="214">
        <f>'D-H'!$B$14</f>
        <v>0</v>
      </c>
      <c r="C44" s="224">
        <f>SUM('D-H'!$F$53:$F$59)</f>
        <v>0</v>
      </c>
      <c r="D44" s="225"/>
      <c r="E44" s="225" t="e">
        <f>'D-G'!$G$29</f>
        <v>#VALUE!</v>
      </c>
      <c r="F44" s="118" t="e">
        <f>SUM(B44:E44)</f>
        <v>#VALUE!</v>
      </c>
    </row>
    <row r="45" spans="1:6" s="111" customFormat="1" ht="12.75">
      <c r="A45" s="26"/>
      <c r="B45" s="26"/>
      <c r="C45" s="26"/>
      <c r="D45" s="26"/>
      <c r="E45" s="26"/>
      <c r="F45" s="26"/>
    </row>
    <row r="46" spans="1:6" s="111" customFormat="1" ht="12.75">
      <c r="A46" s="273" t="s">
        <v>186</v>
      </c>
      <c r="B46" s="273"/>
      <c r="C46" s="273"/>
      <c r="D46" s="273"/>
      <c r="E46" s="273"/>
      <c r="F46" s="273"/>
    </row>
    <row r="47" spans="1:6" s="111" customFormat="1" ht="12.75" customHeight="1">
      <c r="A47" s="273" t="s">
        <v>30</v>
      </c>
      <c r="B47" s="308" t="s">
        <v>208</v>
      </c>
      <c r="C47" s="274" t="s">
        <v>207</v>
      </c>
      <c r="D47" s="306" t="s">
        <v>76</v>
      </c>
      <c r="E47" s="307"/>
      <c r="F47" s="274" t="s">
        <v>212</v>
      </c>
    </row>
    <row r="48" spans="1:6" s="111" customFormat="1" ht="12.75">
      <c r="A48" s="273"/>
      <c r="B48" s="309"/>
      <c r="C48" s="274"/>
      <c r="D48" s="155" t="s">
        <v>53</v>
      </c>
      <c r="E48" s="155" t="s">
        <v>68</v>
      </c>
      <c r="F48" s="274"/>
    </row>
    <row r="49" spans="1:6" s="111" customFormat="1" ht="12.75">
      <c r="A49" s="273"/>
      <c r="B49" s="155" t="s">
        <v>66</v>
      </c>
      <c r="C49" s="155" t="s">
        <v>67</v>
      </c>
      <c r="D49" s="155" t="s">
        <v>93</v>
      </c>
      <c r="E49" s="155" t="s">
        <v>83</v>
      </c>
      <c r="F49" s="155" t="s">
        <v>209</v>
      </c>
    </row>
    <row r="50" spans="1:6" s="111" customFormat="1" ht="12.75">
      <c r="A50" s="213" t="s">
        <v>190</v>
      </c>
      <c r="B50" s="214">
        <f>'D-H'!$B$11</f>
        <v>0</v>
      </c>
      <c r="C50" s="224">
        <f>SUM('D-H'!$F$64:$F$70)</f>
        <v>0</v>
      </c>
      <c r="D50" s="225"/>
      <c r="E50" s="225" t="e">
        <f>'D-G'!$G$34</f>
        <v>#VALUE!</v>
      </c>
      <c r="F50" s="118" t="e">
        <f>SUM(B50:E50)</f>
        <v>#VALUE!</v>
      </c>
    </row>
    <row r="51" spans="1:6" s="111" customFormat="1" ht="12.75">
      <c r="A51" s="213" t="s">
        <v>191</v>
      </c>
      <c r="B51" s="214">
        <f>'D-H'!$B$12</f>
        <v>0</v>
      </c>
      <c r="C51" s="224">
        <f>SUM('D-H'!$F$64:$F$70)</f>
        <v>0</v>
      </c>
      <c r="D51" s="225"/>
      <c r="E51" s="225" t="e">
        <f>'D-G'!$G$34</f>
        <v>#VALUE!</v>
      </c>
      <c r="F51" s="118" t="e">
        <f>SUM(B51:E51)</f>
        <v>#VALUE!</v>
      </c>
    </row>
    <row r="52" spans="1:6" s="111" customFormat="1" ht="12.75">
      <c r="A52" s="213" t="s">
        <v>192</v>
      </c>
      <c r="B52" s="214">
        <f>'D-H'!$B$13</f>
        <v>0</v>
      </c>
      <c r="C52" s="224">
        <f>SUM('D-H'!$F$64:$F$70)</f>
        <v>0</v>
      </c>
      <c r="D52" s="225"/>
      <c r="E52" s="225" t="e">
        <f>'D-G'!$G$34</f>
        <v>#VALUE!</v>
      </c>
      <c r="F52" s="118" t="e">
        <f>SUM(B52:E52)</f>
        <v>#VALUE!</v>
      </c>
    </row>
    <row r="53" spans="1:6" s="111" customFormat="1" ht="12.75">
      <c r="A53" s="213" t="s">
        <v>193</v>
      </c>
      <c r="B53" s="214">
        <f>'D-H'!$B$14</f>
        <v>0</v>
      </c>
      <c r="C53" s="224">
        <f>SUM('D-H'!$F$64:$F$70)</f>
        <v>0</v>
      </c>
      <c r="D53" s="225"/>
      <c r="E53" s="225" t="e">
        <f>'D-G'!$G$34</f>
        <v>#VALUE!</v>
      </c>
      <c r="F53" s="118" t="e">
        <f>SUM(B53:E53)</f>
        <v>#VALUE!</v>
      </c>
    </row>
    <row r="54" spans="1:6" s="111" customFormat="1" ht="12.75">
      <c r="A54" s="217"/>
      <c r="B54" s="218"/>
      <c r="C54" s="121"/>
      <c r="D54" s="121"/>
      <c r="E54" s="121"/>
      <c r="F54" s="125"/>
    </row>
    <row r="55" spans="1:7" ht="12.75">
      <c r="A55" s="301" t="s">
        <v>149</v>
      </c>
      <c r="B55" s="301"/>
      <c r="C55" s="301"/>
      <c r="D55" s="301"/>
      <c r="E55" s="301"/>
      <c r="F55" s="301"/>
      <c r="G55" s="301"/>
    </row>
    <row r="57" spans="1:6" ht="12.75" customHeight="1">
      <c r="A57" s="48"/>
      <c r="B57" s="308" t="s">
        <v>74</v>
      </c>
      <c r="C57" s="308" t="s">
        <v>210</v>
      </c>
      <c r="D57" s="314" t="s">
        <v>81</v>
      </c>
      <c r="E57" s="315"/>
      <c r="F57" s="316"/>
    </row>
    <row r="58" spans="1:7" s="111" customFormat="1" ht="12.75">
      <c r="A58" s="48"/>
      <c r="B58" s="309"/>
      <c r="C58" s="309"/>
      <c r="D58" s="137" t="s">
        <v>28</v>
      </c>
      <c r="E58" s="137" t="s">
        <v>29</v>
      </c>
      <c r="F58" s="137" t="s">
        <v>75</v>
      </c>
      <c r="G58" s="123"/>
    </row>
    <row r="59" spans="1:7" s="111" customFormat="1" ht="12.75">
      <c r="A59" s="48"/>
      <c r="B59" s="155" t="s">
        <v>87</v>
      </c>
      <c r="C59" s="137" t="s">
        <v>85</v>
      </c>
      <c r="D59" s="137" t="s">
        <v>86</v>
      </c>
      <c r="E59" s="137" t="s">
        <v>211</v>
      </c>
      <c r="F59" s="137" t="s">
        <v>148</v>
      </c>
      <c r="G59" s="123"/>
    </row>
    <row r="60" spans="1:7" s="111" customFormat="1" ht="12.75">
      <c r="A60" s="48"/>
      <c r="B60" s="45">
        <v>0.0362</v>
      </c>
      <c r="C60" s="45">
        <v>0.0581</v>
      </c>
      <c r="D60" s="45">
        <v>0.0165</v>
      </c>
      <c r="E60" s="45">
        <v>0.076</v>
      </c>
      <c r="F60" s="45">
        <v>0.17</v>
      </c>
      <c r="G60" s="124"/>
    </row>
    <row r="61" spans="1:8" s="111" customFormat="1" ht="12.75">
      <c r="A61" s="129" t="s">
        <v>153</v>
      </c>
      <c r="B61" s="129"/>
      <c r="C61" s="46"/>
      <c r="D61" s="47"/>
      <c r="E61" s="47"/>
      <c r="F61" s="47"/>
      <c r="G61" s="47"/>
      <c r="H61" s="124"/>
    </row>
    <row r="62" spans="1:7" ht="12.75">
      <c r="A62" s="120"/>
      <c r="B62" s="120"/>
      <c r="C62" s="121"/>
      <c r="D62" s="121"/>
      <c r="E62" s="121"/>
      <c r="F62" s="121"/>
      <c r="G62" s="121"/>
    </row>
    <row r="63" spans="1:7" ht="12.75">
      <c r="A63" s="301" t="s">
        <v>150</v>
      </c>
      <c r="B63" s="301"/>
      <c r="C63" s="301"/>
      <c r="D63" s="301"/>
      <c r="E63" s="301"/>
      <c r="F63" s="301"/>
      <c r="G63" s="301"/>
    </row>
    <row r="64" ht="12" customHeight="1"/>
    <row r="65" spans="1:7" ht="12.75">
      <c r="A65" s="273" t="s">
        <v>180</v>
      </c>
      <c r="B65" s="273"/>
      <c r="C65" s="273"/>
      <c r="D65" s="273"/>
      <c r="E65" s="273"/>
      <c r="F65" s="273"/>
      <c r="G65" s="273"/>
    </row>
    <row r="66" spans="1:5" s="111" customFormat="1" ht="51">
      <c r="A66" s="273" t="s">
        <v>30</v>
      </c>
      <c r="B66" s="138" t="s">
        <v>212</v>
      </c>
      <c r="C66" s="158" t="s">
        <v>210</v>
      </c>
      <c r="D66" s="138" t="s">
        <v>74</v>
      </c>
      <c r="E66" s="138" t="s">
        <v>80</v>
      </c>
    </row>
    <row r="67" spans="1:5" s="111" customFormat="1" ht="12.75">
      <c r="A67" s="273"/>
      <c r="B67" s="155" t="s">
        <v>84</v>
      </c>
      <c r="C67" s="155" t="s">
        <v>213</v>
      </c>
      <c r="D67" s="155" t="s">
        <v>214</v>
      </c>
      <c r="E67" s="155" t="s">
        <v>218</v>
      </c>
    </row>
    <row r="68" spans="1:14" ht="12.75">
      <c r="A68" s="213" t="s">
        <v>190</v>
      </c>
      <c r="B68" s="225" t="e">
        <f>F14</f>
        <v>#VALUE!</v>
      </c>
      <c r="C68" s="225" t="e">
        <f>B68*$C$60</f>
        <v>#VALUE!</v>
      </c>
      <c r="D68" s="225" t="e">
        <f>SUM(B68:C68)*$B$60</f>
        <v>#VALUE!</v>
      </c>
      <c r="E68" s="225" t="e">
        <f>SUM(B68:D68)</f>
        <v>#VALUE!</v>
      </c>
      <c r="J68" s="119"/>
      <c r="K68" s="119"/>
      <c r="L68" s="119"/>
      <c r="M68" s="119"/>
      <c r="N68" s="119"/>
    </row>
    <row r="69" spans="1:14" ht="12.75">
      <c r="A69" s="213" t="s">
        <v>191</v>
      </c>
      <c r="B69" s="225" t="e">
        <f>F15</f>
        <v>#VALUE!</v>
      </c>
      <c r="C69" s="225" t="e">
        <f>B69*$C$60</f>
        <v>#VALUE!</v>
      </c>
      <c r="D69" s="225" t="e">
        <f>SUM(B69:C69)*$B$60</f>
        <v>#VALUE!</v>
      </c>
      <c r="E69" s="225" t="e">
        <f>SUM(B69:D69)</f>
        <v>#VALUE!</v>
      </c>
      <c r="J69" s="119"/>
      <c r="K69" s="119"/>
      <c r="L69" s="119"/>
      <c r="M69" s="119"/>
      <c r="N69" s="119"/>
    </row>
    <row r="70" spans="1:14" ht="12.75">
      <c r="A70" s="213" t="s">
        <v>192</v>
      </c>
      <c r="B70" s="225" t="e">
        <f>F16</f>
        <v>#VALUE!</v>
      </c>
      <c r="C70" s="225" t="e">
        <f>B70*$C$60</f>
        <v>#VALUE!</v>
      </c>
      <c r="D70" s="225" t="e">
        <f>SUM(B70:C70)*$B$60</f>
        <v>#VALUE!</v>
      </c>
      <c r="E70" s="225" t="e">
        <f>SUM(B70:D70)</f>
        <v>#VALUE!</v>
      </c>
      <c r="J70" s="119"/>
      <c r="K70" s="119"/>
      <c r="L70" s="119"/>
      <c r="M70" s="119"/>
      <c r="N70" s="119"/>
    </row>
    <row r="71" spans="1:14" ht="12.75">
      <c r="A71" s="213" t="s">
        <v>193</v>
      </c>
      <c r="B71" s="225" t="e">
        <f>F17</f>
        <v>#VALUE!</v>
      </c>
      <c r="C71" s="225" t="e">
        <f>B71*$C$60</f>
        <v>#VALUE!</v>
      </c>
      <c r="D71" s="225" t="e">
        <f>SUM(B71:C71)*$B$60</f>
        <v>#VALUE!</v>
      </c>
      <c r="E71" s="225" t="e">
        <f>SUM(B71:D71)</f>
        <v>#VALUE!</v>
      </c>
      <c r="J71" s="119"/>
      <c r="K71" s="119"/>
      <c r="L71" s="119"/>
      <c r="M71" s="119"/>
      <c r="N71" s="119"/>
    </row>
    <row r="73" spans="1:7" ht="12.75">
      <c r="A73" s="273" t="s">
        <v>182</v>
      </c>
      <c r="B73" s="273"/>
      <c r="C73" s="273"/>
      <c r="D73" s="273"/>
      <c r="E73" s="273"/>
      <c r="F73" s="273"/>
      <c r="G73" s="273"/>
    </row>
    <row r="74" spans="1:5" s="111" customFormat="1" ht="39" customHeight="1">
      <c r="A74" s="273" t="s">
        <v>30</v>
      </c>
      <c r="B74" s="158" t="s">
        <v>212</v>
      </c>
      <c r="C74" s="158" t="s">
        <v>210</v>
      </c>
      <c r="D74" s="158" t="s">
        <v>74</v>
      </c>
      <c r="E74" s="158" t="s">
        <v>80</v>
      </c>
    </row>
    <row r="75" spans="1:5" s="111" customFormat="1" ht="12.75">
      <c r="A75" s="273"/>
      <c r="B75" s="155" t="s">
        <v>84</v>
      </c>
      <c r="C75" s="155" t="s">
        <v>213</v>
      </c>
      <c r="D75" s="155" t="s">
        <v>214</v>
      </c>
      <c r="E75" s="155" t="s">
        <v>218</v>
      </c>
    </row>
    <row r="76" spans="1:14" ht="12.75">
      <c r="A76" s="213" t="s">
        <v>190</v>
      </c>
      <c r="B76" s="225" t="e">
        <f>F23</f>
        <v>#VALUE!</v>
      </c>
      <c r="C76" s="225" t="e">
        <f>B76*$C$60</f>
        <v>#VALUE!</v>
      </c>
      <c r="D76" s="225" t="e">
        <f>SUM(B76:C76)*$B$60</f>
        <v>#VALUE!</v>
      </c>
      <c r="E76" s="225" t="e">
        <f>SUM(B76:D76)</f>
        <v>#VALUE!</v>
      </c>
      <c r="J76" s="119"/>
      <c r="K76" s="119"/>
      <c r="L76" s="119"/>
      <c r="M76" s="119"/>
      <c r="N76" s="119"/>
    </row>
    <row r="77" spans="1:14" ht="12.75">
      <c r="A77" s="213" t="s">
        <v>191</v>
      </c>
      <c r="B77" s="225" t="e">
        <f>F24</f>
        <v>#VALUE!</v>
      </c>
      <c r="C77" s="225" t="e">
        <f>B77*$C$60</f>
        <v>#VALUE!</v>
      </c>
      <c r="D77" s="225" t="e">
        <f>SUM(B77:C77)*$B$60</f>
        <v>#VALUE!</v>
      </c>
      <c r="E77" s="225" t="e">
        <f>SUM(B77:D77)</f>
        <v>#VALUE!</v>
      </c>
      <c r="J77" s="119"/>
      <c r="K77" s="119"/>
      <c r="L77" s="119"/>
      <c r="M77" s="119"/>
      <c r="N77" s="119"/>
    </row>
    <row r="78" spans="1:14" ht="12.75">
      <c r="A78" s="213" t="s">
        <v>192</v>
      </c>
      <c r="B78" s="225" t="e">
        <f>F25</f>
        <v>#VALUE!</v>
      </c>
      <c r="C78" s="225" t="e">
        <f>B78*$C$60</f>
        <v>#VALUE!</v>
      </c>
      <c r="D78" s="225" t="e">
        <f>SUM(B78:C78)*$B$60</f>
        <v>#VALUE!</v>
      </c>
      <c r="E78" s="225" t="e">
        <f>SUM(B78:D78)</f>
        <v>#VALUE!</v>
      </c>
      <c r="J78" s="119"/>
      <c r="K78" s="119"/>
      <c r="L78" s="119"/>
      <c r="M78" s="119"/>
      <c r="N78" s="119"/>
    </row>
    <row r="79" spans="1:14" ht="12.75">
      <c r="A79" s="213" t="s">
        <v>193</v>
      </c>
      <c r="B79" s="225" t="e">
        <f>F26</f>
        <v>#VALUE!</v>
      </c>
      <c r="C79" s="225" t="e">
        <f>B79*$C$60</f>
        <v>#VALUE!</v>
      </c>
      <c r="D79" s="225" t="e">
        <f>SUM(B79:C79)*$B$60</f>
        <v>#VALUE!</v>
      </c>
      <c r="E79" s="225" t="e">
        <f>SUM(B79:D79)</f>
        <v>#VALUE!</v>
      </c>
      <c r="J79" s="119"/>
      <c r="K79" s="119"/>
      <c r="L79" s="119"/>
      <c r="M79" s="119"/>
      <c r="N79" s="119"/>
    </row>
    <row r="80" spans="10:14" ht="12.75">
      <c r="J80" s="119"/>
      <c r="K80" s="119"/>
      <c r="L80" s="119"/>
      <c r="M80" s="119"/>
      <c r="N80" s="119"/>
    </row>
    <row r="81" spans="1:14" ht="12" customHeight="1">
      <c r="A81" s="273" t="s">
        <v>184</v>
      </c>
      <c r="B81" s="273"/>
      <c r="C81" s="273"/>
      <c r="D81" s="273"/>
      <c r="E81" s="273"/>
      <c r="F81" s="273"/>
      <c r="G81" s="273"/>
      <c r="J81" s="119"/>
      <c r="K81" s="119"/>
      <c r="L81" s="119"/>
      <c r="M81" s="119"/>
      <c r="N81" s="119"/>
    </row>
    <row r="82" spans="1:7" ht="51">
      <c r="A82" s="273" t="s">
        <v>30</v>
      </c>
      <c r="B82" s="158" t="s">
        <v>212</v>
      </c>
      <c r="C82" s="158" t="s">
        <v>210</v>
      </c>
      <c r="D82" s="158" t="s">
        <v>74</v>
      </c>
      <c r="E82" s="158" t="s">
        <v>80</v>
      </c>
      <c r="F82" s="111"/>
      <c r="G82" s="111"/>
    </row>
    <row r="83" spans="1:7" ht="12.75">
      <c r="A83" s="273"/>
      <c r="B83" s="155" t="s">
        <v>84</v>
      </c>
      <c r="C83" s="155" t="s">
        <v>213</v>
      </c>
      <c r="D83" s="155" t="s">
        <v>214</v>
      </c>
      <c r="E83" s="155" t="s">
        <v>218</v>
      </c>
      <c r="F83" s="111"/>
      <c r="G83" s="111"/>
    </row>
    <row r="84" spans="1:7" s="111" customFormat="1" ht="12.75">
      <c r="A84" s="213" t="s">
        <v>190</v>
      </c>
      <c r="B84" s="225" t="e">
        <f>F32</f>
        <v>#VALUE!</v>
      </c>
      <c r="C84" s="225" t="e">
        <f>B84*$C$60</f>
        <v>#VALUE!</v>
      </c>
      <c r="D84" s="225" t="e">
        <f>SUM(B84:C84)*$B$60</f>
        <v>#VALUE!</v>
      </c>
      <c r="E84" s="225" t="e">
        <f>SUM(B84:D84)</f>
        <v>#VALUE!</v>
      </c>
      <c r="F84" s="26"/>
      <c r="G84" s="26"/>
    </row>
    <row r="85" spans="1:7" s="111" customFormat="1" ht="12.75">
      <c r="A85" s="213" t="s">
        <v>191</v>
      </c>
      <c r="B85" s="225" t="e">
        <f>F33</f>
        <v>#VALUE!</v>
      </c>
      <c r="C85" s="225" t="e">
        <f>B85*$C$60</f>
        <v>#VALUE!</v>
      </c>
      <c r="D85" s="225" t="e">
        <f>SUM(B85:C85)*$B$60</f>
        <v>#VALUE!</v>
      </c>
      <c r="E85" s="225" t="e">
        <f>SUM(B85:D85)</f>
        <v>#VALUE!</v>
      </c>
      <c r="F85" s="26"/>
      <c r="G85" s="26"/>
    </row>
    <row r="86" spans="1:14" ht="12.75">
      <c r="A86" s="213" t="s">
        <v>192</v>
      </c>
      <c r="B86" s="225" t="e">
        <f>F34</f>
        <v>#VALUE!</v>
      </c>
      <c r="C86" s="225" t="e">
        <f>B86*$C$60</f>
        <v>#VALUE!</v>
      </c>
      <c r="D86" s="225" t="e">
        <f>SUM(B86:C86)*$B$60</f>
        <v>#VALUE!</v>
      </c>
      <c r="E86" s="225" t="e">
        <f>SUM(B86:D86)</f>
        <v>#VALUE!</v>
      </c>
      <c r="J86" s="119"/>
      <c r="K86" s="119"/>
      <c r="L86" s="119"/>
      <c r="M86" s="119"/>
      <c r="N86" s="119"/>
    </row>
    <row r="87" spans="1:14" ht="12.75">
      <c r="A87" s="213" t="s">
        <v>193</v>
      </c>
      <c r="B87" s="225" t="e">
        <f>F35</f>
        <v>#VALUE!</v>
      </c>
      <c r="C87" s="225" t="e">
        <f>B87*$C$60</f>
        <v>#VALUE!</v>
      </c>
      <c r="D87" s="225" t="e">
        <f>SUM(B87:C87)*$B$60</f>
        <v>#VALUE!</v>
      </c>
      <c r="E87" s="225" t="e">
        <f>SUM(B87:D87)</f>
        <v>#VALUE!</v>
      </c>
      <c r="J87" s="119"/>
      <c r="K87" s="119"/>
      <c r="L87" s="119"/>
      <c r="M87" s="119"/>
      <c r="N87" s="119"/>
    </row>
    <row r="88" spans="10:14" ht="12.75">
      <c r="J88" s="119"/>
      <c r="K88" s="119"/>
      <c r="L88" s="119"/>
      <c r="M88" s="119"/>
      <c r="N88" s="119"/>
    </row>
    <row r="89" spans="1:14" ht="12.75">
      <c r="A89" s="273" t="s">
        <v>185</v>
      </c>
      <c r="B89" s="273"/>
      <c r="C89" s="273"/>
      <c r="D89" s="273"/>
      <c r="E89" s="273"/>
      <c r="F89" s="273"/>
      <c r="G89" s="273"/>
      <c r="J89" s="119"/>
      <c r="K89" s="119"/>
      <c r="L89" s="119"/>
      <c r="M89" s="119"/>
      <c r="N89" s="119"/>
    </row>
    <row r="90" spans="1:14" ht="51">
      <c r="A90" s="273" t="s">
        <v>30</v>
      </c>
      <c r="B90" s="158" t="s">
        <v>212</v>
      </c>
      <c r="C90" s="158" t="s">
        <v>210</v>
      </c>
      <c r="D90" s="158" t="s">
        <v>74</v>
      </c>
      <c r="E90" s="158" t="s">
        <v>80</v>
      </c>
      <c r="F90" s="111"/>
      <c r="G90" s="111"/>
      <c r="J90" s="119"/>
      <c r="K90" s="119"/>
      <c r="L90" s="119"/>
      <c r="M90" s="119"/>
      <c r="N90" s="119"/>
    </row>
    <row r="91" spans="1:14" ht="12.75">
      <c r="A91" s="273"/>
      <c r="B91" s="155" t="s">
        <v>84</v>
      </c>
      <c r="C91" s="155" t="s">
        <v>213</v>
      </c>
      <c r="D91" s="155" t="s">
        <v>214</v>
      </c>
      <c r="E91" s="155" t="s">
        <v>218</v>
      </c>
      <c r="F91" s="111"/>
      <c r="G91" s="111"/>
      <c r="J91" s="119"/>
      <c r="K91" s="119"/>
      <c r="L91" s="119"/>
      <c r="M91" s="119"/>
      <c r="N91" s="119"/>
    </row>
    <row r="92" spans="1:5" ht="12.75">
      <c r="A92" s="213" t="s">
        <v>190</v>
      </c>
      <c r="B92" s="225" t="e">
        <f>F41</f>
        <v>#VALUE!</v>
      </c>
      <c r="C92" s="225" t="e">
        <f>B92*$C$60</f>
        <v>#VALUE!</v>
      </c>
      <c r="D92" s="225" t="e">
        <f>SUM(B92:C92)*$B$60</f>
        <v>#VALUE!</v>
      </c>
      <c r="E92" s="225" t="e">
        <f>SUM(B92:D92)</f>
        <v>#VALUE!</v>
      </c>
    </row>
    <row r="93" spans="1:5" ht="12.75">
      <c r="A93" s="213" t="s">
        <v>191</v>
      </c>
      <c r="B93" s="225" t="e">
        <f>F42</f>
        <v>#VALUE!</v>
      </c>
      <c r="C93" s="225" t="e">
        <f>B93*$C$60</f>
        <v>#VALUE!</v>
      </c>
      <c r="D93" s="225" t="e">
        <f>SUM(B93:C93)*$B$60</f>
        <v>#VALUE!</v>
      </c>
      <c r="E93" s="225" t="e">
        <f>SUM(B93:D93)</f>
        <v>#VALUE!</v>
      </c>
    </row>
    <row r="94" spans="1:7" s="111" customFormat="1" ht="12.75">
      <c r="A94" s="213" t="s">
        <v>192</v>
      </c>
      <c r="B94" s="225" t="e">
        <f>F43</f>
        <v>#VALUE!</v>
      </c>
      <c r="C94" s="225" t="e">
        <f>B94*$C$60</f>
        <v>#VALUE!</v>
      </c>
      <c r="D94" s="225" t="e">
        <f>SUM(B94:C94)*$B$60</f>
        <v>#VALUE!</v>
      </c>
      <c r="E94" s="225" t="e">
        <f>SUM(B94:D94)</f>
        <v>#VALUE!</v>
      </c>
      <c r="F94" s="26"/>
      <c r="G94" s="26"/>
    </row>
    <row r="95" spans="1:7" s="111" customFormat="1" ht="12.75">
      <c r="A95" s="213" t="s">
        <v>193</v>
      </c>
      <c r="B95" s="225" t="e">
        <f>F44</f>
        <v>#VALUE!</v>
      </c>
      <c r="C95" s="225" t="e">
        <f>B95*$C$60</f>
        <v>#VALUE!</v>
      </c>
      <c r="D95" s="225" t="e">
        <f>SUM(B95:C95)*$B$60</f>
        <v>#VALUE!</v>
      </c>
      <c r="E95" s="225" t="e">
        <f>SUM(B95:D95)</f>
        <v>#VALUE!</v>
      </c>
      <c r="F95" s="26"/>
      <c r="G95" s="26"/>
    </row>
    <row r="96" spans="10:14" ht="12.75">
      <c r="J96" s="119"/>
      <c r="K96" s="119"/>
      <c r="L96" s="119"/>
      <c r="M96" s="119"/>
      <c r="N96" s="119"/>
    </row>
    <row r="97" spans="1:14" ht="12.75">
      <c r="A97" s="273" t="s">
        <v>186</v>
      </c>
      <c r="B97" s="273"/>
      <c r="C97" s="273"/>
      <c r="D97" s="273"/>
      <c r="E97" s="273"/>
      <c r="F97" s="273"/>
      <c r="G97" s="273"/>
      <c r="J97" s="119"/>
      <c r="K97" s="119"/>
      <c r="L97" s="119"/>
      <c r="M97" s="119"/>
      <c r="N97" s="119"/>
    </row>
    <row r="98" spans="1:7" ht="51">
      <c r="A98" s="273" t="s">
        <v>30</v>
      </c>
      <c r="B98" s="158" t="s">
        <v>212</v>
      </c>
      <c r="C98" s="158" t="s">
        <v>210</v>
      </c>
      <c r="D98" s="158" t="s">
        <v>74</v>
      </c>
      <c r="E98" s="158" t="s">
        <v>80</v>
      </c>
      <c r="F98" s="111"/>
      <c r="G98" s="111"/>
    </row>
    <row r="99" spans="1:7" ht="12.75">
      <c r="A99" s="273"/>
      <c r="B99" s="155" t="s">
        <v>84</v>
      </c>
      <c r="C99" s="155" t="s">
        <v>213</v>
      </c>
      <c r="D99" s="155" t="s">
        <v>214</v>
      </c>
      <c r="E99" s="155" t="s">
        <v>218</v>
      </c>
      <c r="F99" s="111"/>
      <c r="G99" s="111"/>
    </row>
    <row r="100" spans="1:7" s="111" customFormat="1" ht="12.75">
      <c r="A100" s="213" t="s">
        <v>190</v>
      </c>
      <c r="B100" s="225" t="e">
        <f>F50</f>
        <v>#VALUE!</v>
      </c>
      <c r="C100" s="225" t="e">
        <f>B100*$C$60</f>
        <v>#VALUE!</v>
      </c>
      <c r="D100" s="225" t="e">
        <f>SUM(B100:C100)*$B$60</f>
        <v>#VALUE!</v>
      </c>
      <c r="E100" s="225" t="e">
        <f>SUM(B100:D100)</f>
        <v>#VALUE!</v>
      </c>
      <c r="F100" s="26"/>
      <c r="G100" s="26"/>
    </row>
    <row r="101" spans="1:7" s="111" customFormat="1" ht="12.75">
      <c r="A101" s="213" t="s">
        <v>191</v>
      </c>
      <c r="B101" s="225" t="e">
        <f>F51</f>
        <v>#VALUE!</v>
      </c>
      <c r="C101" s="225" t="e">
        <f>B101*$C$60</f>
        <v>#VALUE!</v>
      </c>
      <c r="D101" s="225" t="e">
        <f>SUM(B101:C101)*$B$60</f>
        <v>#VALUE!</v>
      </c>
      <c r="E101" s="225" t="e">
        <f>SUM(B101:D101)</f>
        <v>#VALUE!</v>
      </c>
      <c r="F101" s="26"/>
      <c r="G101" s="26"/>
    </row>
    <row r="102" spans="1:14" ht="12.75">
      <c r="A102" s="213" t="s">
        <v>192</v>
      </c>
      <c r="B102" s="225" t="e">
        <f>F52</f>
        <v>#VALUE!</v>
      </c>
      <c r="C102" s="225" t="e">
        <f>B102*$C$60</f>
        <v>#VALUE!</v>
      </c>
      <c r="D102" s="225" t="e">
        <f>SUM(B102:C102)*$B$60</f>
        <v>#VALUE!</v>
      </c>
      <c r="E102" s="225" t="e">
        <f>SUM(B102:D102)</f>
        <v>#VALUE!</v>
      </c>
      <c r="J102" s="119"/>
      <c r="K102" s="119"/>
      <c r="L102" s="119"/>
      <c r="M102" s="119"/>
      <c r="N102" s="119"/>
    </row>
    <row r="103" spans="1:14" ht="12.75">
      <c r="A103" s="213" t="s">
        <v>193</v>
      </c>
      <c r="B103" s="225" t="e">
        <f>F53</f>
        <v>#VALUE!</v>
      </c>
      <c r="C103" s="225" t="e">
        <f>B103*$C$60</f>
        <v>#VALUE!</v>
      </c>
      <c r="D103" s="225" t="e">
        <f>SUM(B103:C103)*$B$60</f>
        <v>#VALUE!</v>
      </c>
      <c r="E103" s="225" t="e">
        <f>SUM(B103:D103)</f>
        <v>#VALUE!</v>
      </c>
      <c r="J103" s="119"/>
      <c r="K103" s="119"/>
      <c r="L103" s="119"/>
      <c r="M103" s="119"/>
      <c r="N103" s="119"/>
    </row>
    <row r="104" spans="1:7" ht="12.75">
      <c r="A104" s="120"/>
      <c r="B104" s="120"/>
      <c r="C104" s="121"/>
      <c r="D104" s="121"/>
      <c r="E104" s="121"/>
      <c r="F104" s="121"/>
      <c r="G104" s="121"/>
    </row>
    <row r="105" spans="1:7" ht="12.75">
      <c r="A105" s="313" t="s">
        <v>82</v>
      </c>
      <c r="B105" s="313"/>
      <c r="C105" s="313"/>
      <c r="D105" s="313"/>
      <c r="E105" s="313"/>
      <c r="F105" s="313"/>
      <c r="G105" s="313"/>
    </row>
    <row r="107" spans="1:7" ht="12.75">
      <c r="A107" s="310" t="s">
        <v>180</v>
      </c>
      <c r="B107" s="310"/>
      <c r="C107" s="310"/>
      <c r="D107" s="310"/>
      <c r="E107" s="310"/>
      <c r="F107" s="310"/>
      <c r="G107" s="310"/>
    </row>
    <row r="108" spans="1:7" ht="14.25" customHeight="1">
      <c r="A108" s="310" t="s">
        <v>30</v>
      </c>
      <c r="B108" s="305" t="s">
        <v>80</v>
      </c>
      <c r="C108" s="311" t="s">
        <v>29</v>
      </c>
      <c r="D108" s="311" t="s">
        <v>28</v>
      </c>
      <c r="E108" s="311" t="s">
        <v>75</v>
      </c>
      <c r="F108" s="305" t="s">
        <v>72</v>
      </c>
      <c r="G108" s="305" t="s">
        <v>216</v>
      </c>
    </row>
    <row r="109" spans="1:9" s="111" customFormat="1" ht="32.25" customHeight="1">
      <c r="A109" s="310"/>
      <c r="B109" s="305"/>
      <c r="C109" s="312"/>
      <c r="D109" s="312"/>
      <c r="E109" s="312"/>
      <c r="F109" s="305"/>
      <c r="G109" s="305"/>
      <c r="H109" s="65"/>
      <c r="I109" s="65"/>
    </row>
    <row r="110" spans="1:10" s="111" customFormat="1" ht="25.5">
      <c r="A110" s="310"/>
      <c r="B110" s="157" t="s">
        <v>215</v>
      </c>
      <c r="C110" s="157" t="s">
        <v>217</v>
      </c>
      <c r="D110" s="157" t="s">
        <v>219</v>
      </c>
      <c r="E110" s="157" t="s">
        <v>220</v>
      </c>
      <c r="F110" s="157" t="s">
        <v>221</v>
      </c>
      <c r="G110" s="157" t="s">
        <v>222</v>
      </c>
      <c r="H110" s="65"/>
      <c r="I110" s="65"/>
      <c r="J110" s="65"/>
    </row>
    <row r="111" spans="1:19" ht="12.75">
      <c r="A111" s="213" t="s">
        <v>190</v>
      </c>
      <c r="B111" s="225" t="e">
        <f>E68</f>
        <v>#VALUE!</v>
      </c>
      <c r="C111" s="226" t="e">
        <f>B111*$E$60</f>
        <v>#VALUE!</v>
      </c>
      <c r="D111" s="225" t="e">
        <f>B111*$D$60</f>
        <v>#VALUE!</v>
      </c>
      <c r="E111" s="225" t="e">
        <f>B111*$F$60</f>
        <v>#VALUE!</v>
      </c>
      <c r="F111" s="225" t="e">
        <f>B111/(1-SUM($D$60:$F$60))</f>
        <v>#VALUE!</v>
      </c>
      <c r="G111" s="225" t="e">
        <f>B111/(1-SUM($D$60:$E$60))</f>
        <v>#VALUE!</v>
      </c>
      <c r="H111" s="66"/>
      <c r="I111" s="67"/>
      <c r="J111" s="68"/>
      <c r="M111" s="122"/>
      <c r="O111" s="119"/>
      <c r="P111" s="119"/>
      <c r="Q111" s="119"/>
      <c r="R111" s="119"/>
      <c r="S111" s="119"/>
    </row>
    <row r="112" spans="1:19" ht="12.75">
      <c r="A112" s="213" t="s">
        <v>191</v>
      </c>
      <c r="B112" s="225" t="e">
        <f>E69</f>
        <v>#VALUE!</v>
      </c>
      <c r="C112" s="226" t="e">
        <f>B112*$E$60</f>
        <v>#VALUE!</v>
      </c>
      <c r="D112" s="225" t="e">
        <f>B112*$D$60</f>
        <v>#VALUE!</v>
      </c>
      <c r="E112" s="225" t="e">
        <f>B112*$F$60</f>
        <v>#VALUE!</v>
      </c>
      <c r="F112" s="225" t="e">
        <f>B112/(1-SUM($D$60:$F$60))</f>
        <v>#VALUE!</v>
      </c>
      <c r="G112" s="225" t="e">
        <f>B112/(1-SUM($D$60:$E$60))</f>
        <v>#VALUE!</v>
      </c>
      <c r="H112" s="66"/>
      <c r="I112" s="67"/>
      <c r="J112" s="68"/>
      <c r="M112" s="122"/>
      <c r="O112" s="119"/>
      <c r="P112" s="119"/>
      <c r="Q112" s="119"/>
      <c r="R112" s="119"/>
      <c r="S112" s="119"/>
    </row>
    <row r="113" spans="1:19" ht="12.75">
      <c r="A113" s="213" t="s">
        <v>192</v>
      </c>
      <c r="B113" s="225" t="e">
        <f>E70</f>
        <v>#VALUE!</v>
      </c>
      <c r="C113" s="226" t="e">
        <f>B113*$E$60</f>
        <v>#VALUE!</v>
      </c>
      <c r="D113" s="225" t="e">
        <f>B113*$D$60</f>
        <v>#VALUE!</v>
      </c>
      <c r="E113" s="225" t="e">
        <f>B113*$F$60</f>
        <v>#VALUE!</v>
      </c>
      <c r="F113" s="225" t="e">
        <f>B113/(1-SUM($D$60:$F$60))</f>
        <v>#VALUE!</v>
      </c>
      <c r="G113" s="225" t="e">
        <f>B113/(1-SUM($D$60:$E$60))</f>
        <v>#VALUE!</v>
      </c>
      <c r="H113" s="66"/>
      <c r="I113" s="67"/>
      <c r="J113" s="68"/>
      <c r="M113" s="122"/>
      <c r="O113" s="119"/>
      <c r="P113" s="119"/>
      <c r="Q113" s="119"/>
      <c r="R113" s="119"/>
      <c r="S113" s="119"/>
    </row>
    <row r="114" spans="1:19" ht="12.75">
      <c r="A114" s="213" t="s">
        <v>193</v>
      </c>
      <c r="B114" s="225" t="e">
        <f>E71</f>
        <v>#VALUE!</v>
      </c>
      <c r="C114" s="226" t="e">
        <f>B114*$E$60</f>
        <v>#VALUE!</v>
      </c>
      <c r="D114" s="225" t="e">
        <f>B114*$D$60</f>
        <v>#VALUE!</v>
      </c>
      <c r="E114" s="225" t="e">
        <f>B114*$F$60</f>
        <v>#VALUE!</v>
      </c>
      <c r="F114" s="225" t="e">
        <f>B114/(1-SUM($D$60:$F$60))</f>
        <v>#VALUE!</v>
      </c>
      <c r="G114" s="225" t="e">
        <f>B114/(1-SUM($D$60:$E$60))</f>
        <v>#VALUE!</v>
      </c>
      <c r="H114" s="66"/>
      <c r="I114" s="67"/>
      <c r="J114" s="68"/>
      <c r="M114" s="122"/>
      <c r="O114" s="119"/>
      <c r="P114" s="119"/>
      <c r="Q114" s="119"/>
      <c r="R114" s="119"/>
      <c r="S114" s="119"/>
    </row>
    <row r="115" spans="8:10" ht="12.75">
      <c r="H115" s="67"/>
      <c r="I115" s="67"/>
      <c r="J115" s="67"/>
    </row>
    <row r="116" spans="1:7" ht="12.75">
      <c r="A116" s="310" t="s">
        <v>182</v>
      </c>
      <c r="B116" s="310"/>
      <c r="C116" s="310"/>
      <c r="D116" s="310"/>
      <c r="E116" s="310"/>
      <c r="F116" s="310"/>
      <c r="G116" s="310"/>
    </row>
    <row r="117" spans="1:7" ht="12.75" customHeight="1">
      <c r="A117" s="310" t="s">
        <v>30</v>
      </c>
      <c r="B117" s="305" t="s">
        <v>80</v>
      </c>
      <c r="C117" s="311" t="s">
        <v>29</v>
      </c>
      <c r="D117" s="311" t="s">
        <v>28</v>
      </c>
      <c r="E117" s="311" t="s">
        <v>75</v>
      </c>
      <c r="F117" s="305" t="s">
        <v>72</v>
      </c>
      <c r="G117" s="305" t="s">
        <v>216</v>
      </c>
    </row>
    <row r="118" spans="1:9" s="111" customFormat="1" ht="12.75">
      <c r="A118" s="310"/>
      <c r="B118" s="305"/>
      <c r="C118" s="312"/>
      <c r="D118" s="312"/>
      <c r="E118" s="312"/>
      <c r="F118" s="305"/>
      <c r="G118" s="305"/>
      <c r="H118" s="65"/>
      <c r="I118" s="65"/>
    </row>
    <row r="119" spans="1:10" s="111" customFormat="1" ht="25.5">
      <c r="A119" s="310"/>
      <c r="B119" s="157" t="s">
        <v>215</v>
      </c>
      <c r="C119" s="157" t="s">
        <v>217</v>
      </c>
      <c r="D119" s="157" t="s">
        <v>219</v>
      </c>
      <c r="E119" s="157" t="s">
        <v>220</v>
      </c>
      <c r="F119" s="157" t="s">
        <v>221</v>
      </c>
      <c r="G119" s="157" t="s">
        <v>222</v>
      </c>
      <c r="H119" s="65"/>
      <c r="I119" s="65"/>
      <c r="J119" s="65"/>
    </row>
    <row r="120" spans="1:19" ht="12.75">
      <c r="A120" s="213" t="s">
        <v>190</v>
      </c>
      <c r="B120" s="225" t="e">
        <f>E76</f>
        <v>#VALUE!</v>
      </c>
      <c r="C120" s="226" t="e">
        <f>B120*$E$60</f>
        <v>#VALUE!</v>
      </c>
      <c r="D120" s="225" t="e">
        <f>B120*$D$60</f>
        <v>#VALUE!</v>
      </c>
      <c r="E120" s="225" t="e">
        <f>B120*$F$60</f>
        <v>#VALUE!</v>
      </c>
      <c r="F120" s="225" t="e">
        <f>B120/(1-SUM($D$60:$F$60))</f>
        <v>#VALUE!</v>
      </c>
      <c r="G120" s="225" t="e">
        <f>B120/(1-SUM($D$60:$E$60))</f>
        <v>#VALUE!</v>
      </c>
      <c r="H120" s="66"/>
      <c r="I120" s="67"/>
      <c r="J120" s="68"/>
      <c r="M120" s="122"/>
      <c r="O120" s="119"/>
      <c r="P120" s="119"/>
      <c r="Q120" s="119"/>
      <c r="R120" s="119"/>
      <c r="S120" s="119"/>
    </row>
    <row r="121" spans="1:19" ht="12.75">
      <c r="A121" s="213" t="s">
        <v>191</v>
      </c>
      <c r="B121" s="225" t="e">
        <f>E77</f>
        <v>#VALUE!</v>
      </c>
      <c r="C121" s="226" t="e">
        <f>B121*$E$60</f>
        <v>#VALUE!</v>
      </c>
      <c r="D121" s="225" t="e">
        <f>B121*$D$60</f>
        <v>#VALUE!</v>
      </c>
      <c r="E121" s="225" t="e">
        <f>B121*$F$60</f>
        <v>#VALUE!</v>
      </c>
      <c r="F121" s="225" t="e">
        <f>B121/(1-SUM($D$60:$F$60))</f>
        <v>#VALUE!</v>
      </c>
      <c r="G121" s="225" t="e">
        <f>B121/(1-SUM($D$60:$E$60))</f>
        <v>#VALUE!</v>
      </c>
      <c r="H121" s="66"/>
      <c r="I121" s="67"/>
      <c r="J121" s="68"/>
      <c r="M121" s="122"/>
      <c r="O121" s="119"/>
      <c r="P121" s="119"/>
      <c r="Q121" s="119"/>
      <c r="R121" s="119"/>
      <c r="S121" s="119"/>
    </row>
    <row r="122" spans="1:19" ht="12.75">
      <c r="A122" s="213" t="s">
        <v>192</v>
      </c>
      <c r="B122" s="225" t="e">
        <f>E78</f>
        <v>#VALUE!</v>
      </c>
      <c r="C122" s="226" t="e">
        <f>B122*$E$60</f>
        <v>#VALUE!</v>
      </c>
      <c r="D122" s="225" t="e">
        <f>B122*$D$60</f>
        <v>#VALUE!</v>
      </c>
      <c r="E122" s="225" t="e">
        <f>B122*$F$60</f>
        <v>#VALUE!</v>
      </c>
      <c r="F122" s="225" t="e">
        <f>B122/(1-SUM($D$60:$F$60))</f>
        <v>#VALUE!</v>
      </c>
      <c r="G122" s="225" t="e">
        <f>B122/(1-SUM($D$60:$E$60))</f>
        <v>#VALUE!</v>
      </c>
      <c r="H122" s="66"/>
      <c r="I122" s="67"/>
      <c r="J122" s="68"/>
      <c r="M122" s="122"/>
      <c r="O122" s="119"/>
      <c r="P122" s="119"/>
      <c r="Q122" s="119"/>
      <c r="R122" s="119"/>
      <c r="S122" s="119"/>
    </row>
    <row r="123" spans="1:19" ht="12.75">
      <c r="A123" s="213" t="s">
        <v>193</v>
      </c>
      <c r="B123" s="225" t="e">
        <f>E79</f>
        <v>#VALUE!</v>
      </c>
      <c r="C123" s="226" t="e">
        <f>B123*$E$60</f>
        <v>#VALUE!</v>
      </c>
      <c r="D123" s="225" t="e">
        <f>B123*$D$60</f>
        <v>#VALUE!</v>
      </c>
      <c r="E123" s="225" t="e">
        <f>B123*$F$60</f>
        <v>#VALUE!</v>
      </c>
      <c r="F123" s="225" t="e">
        <f>B123/(1-SUM($D$60:$F$60))</f>
        <v>#VALUE!</v>
      </c>
      <c r="G123" s="225" t="e">
        <f>B123/(1-SUM($D$60:$E$60))</f>
        <v>#VALUE!</v>
      </c>
      <c r="H123" s="66"/>
      <c r="I123" s="67"/>
      <c r="J123" s="68"/>
      <c r="M123" s="122"/>
      <c r="O123" s="119"/>
      <c r="P123" s="119"/>
      <c r="Q123" s="119"/>
      <c r="R123" s="119"/>
      <c r="S123" s="119"/>
    </row>
    <row r="124" spans="8:19" ht="12.75">
      <c r="H124" s="66"/>
      <c r="I124" s="67"/>
      <c r="J124" s="68"/>
      <c r="M124" s="122"/>
      <c r="O124" s="119"/>
      <c r="P124" s="119"/>
      <c r="Q124" s="119"/>
      <c r="R124" s="119"/>
      <c r="S124" s="119"/>
    </row>
    <row r="125" spans="1:19" ht="12.75">
      <c r="A125" s="310" t="s">
        <v>184</v>
      </c>
      <c r="B125" s="310"/>
      <c r="C125" s="310"/>
      <c r="D125" s="310"/>
      <c r="E125" s="310"/>
      <c r="F125" s="310"/>
      <c r="G125" s="310"/>
      <c r="H125" s="66"/>
      <c r="I125" s="67"/>
      <c r="J125" s="68"/>
      <c r="M125" s="122"/>
      <c r="O125" s="119"/>
      <c r="P125" s="119"/>
      <c r="Q125" s="119"/>
      <c r="R125" s="119"/>
      <c r="S125" s="119"/>
    </row>
    <row r="126" spans="1:7" ht="12.75">
      <c r="A126" s="310" t="s">
        <v>30</v>
      </c>
      <c r="B126" s="305" t="s">
        <v>80</v>
      </c>
      <c r="C126" s="311" t="s">
        <v>29</v>
      </c>
      <c r="D126" s="311" t="s">
        <v>28</v>
      </c>
      <c r="E126" s="311" t="s">
        <v>75</v>
      </c>
      <c r="F126" s="305" t="s">
        <v>72</v>
      </c>
      <c r="G126" s="305" t="s">
        <v>216</v>
      </c>
    </row>
    <row r="127" spans="1:7" ht="12.75">
      <c r="A127" s="310"/>
      <c r="B127" s="305"/>
      <c r="C127" s="312"/>
      <c r="D127" s="312"/>
      <c r="E127" s="312"/>
      <c r="F127" s="305"/>
      <c r="G127" s="305"/>
    </row>
    <row r="128" spans="1:7" ht="12.75" customHeight="1">
      <c r="A128" s="310"/>
      <c r="B128" s="157" t="s">
        <v>215</v>
      </c>
      <c r="C128" s="157" t="s">
        <v>217</v>
      </c>
      <c r="D128" s="157" t="s">
        <v>219</v>
      </c>
      <c r="E128" s="157" t="s">
        <v>220</v>
      </c>
      <c r="F128" s="157" t="s">
        <v>221</v>
      </c>
      <c r="G128" s="157" t="s">
        <v>222</v>
      </c>
    </row>
    <row r="129" spans="1:9" s="111" customFormat="1" ht="12.75">
      <c r="A129" s="213" t="s">
        <v>190</v>
      </c>
      <c r="B129" s="225" t="e">
        <f>E84</f>
        <v>#VALUE!</v>
      </c>
      <c r="C129" s="226" t="e">
        <f>B129*$E$60</f>
        <v>#VALUE!</v>
      </c>
      <c r="D129" s="225" t="e">
        <f>B129*$D$60</f>
        <v>#VALUE!</v>
      </c>
      <c r="E129" s="225" t="e">
        <f>B129*$F$60</f>
        <v>#VALUE!</v>
      </c>
      <c r="F129" s="225" t="e">
        <f>B129/(1-SUM($D$60:$F$60))</f>
        <v>#VALUE!</v>
      </c>
      <c r="G129" s="225" t="e">
        <f>B129/(1-SUM($D$60:$E$60))</f>
        <v>#VALUE!</v>
      </c>
      <c r="H129" s="65"/>
      <c r="I129" s="65"/>
    </row>
    <row r="130" spans="1:10" s="111" customFormat="1" ht="12.75">
      <c r="A130" s="213" t="s">
        <v>191</v>
      </c>
      <c r="B130" s="225" t="e">
        <f>E85</f>
        <v>#VALUE!</v>
      </c>
      <c r="C130" s="226" t="e">
        <f>B130*$E$60</f>
        <v>#VALUE!</v>
      </c>
      <c r="D130" s="225" t="e">
        <f>B130*$D$60</f>
        <v>#VALUE!</v>
      </c>
      <c r="E130" s="225" t="e">
        <f>B130*$F$60</f>
        <v>#VALUE!</v>
      </c>
      <c r="F130" s="225" t="e">
        <f>B130/(1-SUM($D$60:$F$60))</f>
        <v>#VALUE!</v>
      </c>
      <c r="G130" s="225" t="e">
        <f>B130/(1-SUM($D$60:$E$60))</f>
        <v>#VALUE!</v>
      </c>
      <c r="H130" s="65"/>
      <c r="I130" s="65"/>
      <c r="J130" s="65"/>
    </row>
    <row r="131" spans="1:19" ht="12.75">
      <c r="A131" s="213" t="s">
        <v>192</v>
      </c>
      <c r="B131" s="225" t="e">
        <f>E86</f>
        <v>#VALUE!</v>
      </c>
      <c r="C131" s="226" t="e">
        <f>B131*$E$60</f>
        <v>#VALUE!</v>
      </c>
      <c r="D131" s="225" t="e">
        <f>B131*$D$60</f>
        <v>#VALUE!</v>
      </c>
      <c r="E131" s="225" t="e">
        <f>B131*$F$60</f>
        <v>#VALUE!</v>
      </c>
      <c r="F131" s="225" t="e">
        <f>B131/(1-SUM($D$60:$F$60))</f>
        <v>#VALUE!</v>
      </c>
      <c r="G131" s="225" t="e">
        <f>B131/(1-SUM($D$60:$E$60))</f>
        <v>#VALUE!</v>
      </c>
      <c r="H131" s="66"/>
      <c r="I131" s="67"/>
      <c r="J131" s="68"/>
      <c r="M131" s="122"/>
      <c r="O131" s="119"/>
      <c r="P131" s="119"/>
      <c r="Q131" s="119"/>
      <c r="R131" s="119"/>
      <c r="S131" s="119"/>
    </row>
    <row r="132" spans="1:19" ht="12.75">
      <c r="A132" s="213" t="s">
        <v>193</v>
      </c>
      <c r="B132" s="225" t="e">
        <f>E87</f>
        <v>#VALUE!</v>
      </c>
      <c r="C132" s="226" t="e">
        <f>B132*$E$60</f>
        <v>#VALUE!</v>
      </c>
      <c r="D132" s="225" t="e">
        <f>B132*$D$60</f>
        <v>#VALUE!</v>
      </c>
      <c r="E132" s="225" t="e">
        <f>B132*$F$60</f>
        <v>#VALUE!</v>
      </c>
      <c r="F132" s="225" t="e">
        <f>B132/(1-SUM($D$60:$F$60))</f>
        <v>#VALUE!</v>
      </c>
      <c r="G132" s="225" t="e">
        <f>B132/(1-SUM($D$60:$E$60))</f>
        <v>#VALUE!</v>
      </c>
      <c r="H132" s="66"/>
      <c r="I132" s="67"/>
      <c r="J132" s="68"/>
      <c r="M132" s="122"/>
      <c r="O132" s="119"/>
      <c r="P132" s="119"/>
      <c r="Q132" s="119"/>
      <c r="R132" s="119"/>
      <c r="S132" s="119"/>
    </row>
    <row r="133" spans="8:19" ht="12.75">
      <c r="H133" s="66"/>
      <c r="I133" s="67"/>
      <c r="J133" s="68"/>
      <c r="M133" s="122"/>
      <c r="O133" s="119"/>
      <c r="P133" s="119"/>
      <c r="Q133" s="119"/>
      <c r="R133" s="119"/>
      <c r="S133" s="119"/>
    </row>
    <row r="134" spans="1:19" ht="12.75">
      <c r="A134" s="310" t="s">
        <v>185</v>
      </c>
      <c r="B134" s="310"/>
      <c r="C134" s="310"/>
      <c r="D134" s="310"/>
      <c r="E134" s="310"/>
      <c r="F134" s="310"/>
      <c r="G134" s="310"/>
      <c r="H134" s="66"/>
      <c r="I134" s="67"/>
      <c r="J134" s="68"/>
      <c r="M134" s="122"/>
      <c r="O134" s="119"/>
      <c r="P134" s="119"/>
      <c r="Q134" s="119"/>
      <c r="R134" s="119"/>
      <c r="S134" s="119"/>
    </row>
    <row r="135" spans="1:19" ht="12.75">
      <c r="A135" s="310" t="s">
        <v>30</v>
      </c>
      <c r="B135" s="305" t="s">
        <v>80</v>
      </c>
      <c r="C135" s="311" t="s">
        <v>29</v>
      </c>
      <c r="D135" s="311" t="s">
        <v>28</v>
      </c>
      <c r="E135" s="311" t="s">
        <v>75</v>
      </c>
      <c r="F135" s="305" t="s">
        <v>72</v>
      </c>
      <c r="G135" s="305" t="s">
        <v>216</v>
      </c>
      <c r="H135" s="66"/>
      <c r="I135" s="67"/>
      <c r="J135" s="68"/>
      <c r="M135" s="122"/>
      <c r="O135" s="119"/>
      <c r="P135" s="119"/>
      <c r="Q135" s="119"/>
      <c r="R135" s="119"/>
      <c r="S135" s="119"/>
    </row>
    <row r="136" spans="1:19" ht="12.75">
      <c r="A136" s="310"/>
      <c r="B136" s="305"/>
      <c r="C136" s="312"/>
      <c r="D136" s="312"/>
      <c r="E136" s="312"/>
      <c r="F136" s="305"/>
      <c r="G136" s="305"/>
      <c r="H136" s="66"/>
      <c r="I136" s="67"/>
      <c r="J136" s="68"/>
      <c r="M136" s="122"/>
      <c r="O136" s="119"/>
      <c r="P136" s="119"/>
      <c r="Q136" s="119"/>
      <c r="R136" s="119"/>
      <c r="S136" s="119"/>
    </row>
    <row r="137" spans="1:7" ht="25.5">
      <c r="A137" s="310"/>
      <c r="B137" s="157" t="s">
        <v>215</v>
      </c>
      <c r="C137" s="157" t="s">
        <v>217</v>
      </c>
      <c r="D137" s="157" t="s">
        <v>219</v>
      </c>
      <c r="E137" s="157" t="s">
        <v>220</v>
      </c>
      <c r="F137" s="157" t="s">
        <v>221</v>
      </c>
      <c r="G137" s="157" t="s">
        <v>222</v>
      </c>
    </row>
    <row r="138" spans="1:7" ht="12.75">
      <c r="A138" s="213" t="s">
        <v>190</v>
      </c>
      <c r="B138" s="225" t="e">
        <f>E92</f>
        <v>#VALUE!</v>
      </c>
      <c r="C138" s="226" t="e">
        <f>B138*$E$60</f>
        <v>#VALUE!</v>
      </c>
      <c r="D138" s="225" t="e">
        <f>B138*$D$60</f>
        <v>#VALUE!</v>
      </c>
      <c r="E138" s="225" t="e">
        <f>B138*$F$60</f>
        <v>#VALUE!</v>
      </c>
      <c r="F138" s="225" t="e">
        <f>B138/(1-SUM($D$60:$F$60))</f>
        <v>#VALUE!</v>
      </c>
      <c r="G138" s="225" t="e">
        <f>B138/(1-SUM($D$60:$E$60))</f>
        <v>#VALUE!</v>
      </c>
    </row>
    <row r="139" spans="1:7" ht="12.75" customHeight="1">
      <c r="A139" s="213" t="s">
        <v>191</v>
      </c>
      <c r="B139" s="225" t="e">
        <f>E93</f>
        <v>#VALUE!</v>
      </c>
      <c r="C139" s="226" t="e">
        <f>B139*$E$60</f>
        <v>#VALUE!</v>
      </c>
      <c r="D139" s="225" t="e">
        <f>B139*$D$60</f>
        <v>#VALUE!</v>
      </c>
      <c r="E139" s="225" t="e">
        <f>B139*$F$60</f>
        <v>#VALUE!</v>
      </c>
      <c r="F139" s="225" t="e">
        <f>B139/(1-SUM($D$60:$F$60))</f>
        <v>#VALUE!</v>
      </c>
      <c r="G139" s="225" t="e">
        <f>B139/(1-SUM($D$60:$E$60))</f>
        <v>#VALUE!</v>
      </c>
    </row>
    <row r="140" spans="1:9" s="111" customFormat="1" ht="12.75">
      <c r="A140" s="213" t="s">
        <v>192</v>
      </c>
      <c r="B140" s="225" t="e">
        <f>E94</f>
        <v>#VALUE!</v>
      </c>
      <c r="C140" s="226" t="e">
        <f>B140*$E$60</f>
        <v>#VALUE!</v>
      </c>
      <c r="D140" s="225" t="e">
        <f>B140*$D$60</f>
        <v>#VALUE!</v>
      </c>
      <c r="E140" s="225" t="e">
        <f>B140*$F$60</f>
        <v>#VALUE!</v>
      </c>
      <c r="F140" s="225" t="e">
        <f>B140/(1-SUM($D$60:$F$60))</f>
        <v>#VALUE!</v>
      </c>
      <c r="G140" s="225" t="e">
        <f>B140/(1-SUM($D$60:$E$60))</f>
        <v>#VALUE!</v>
      </c>
      <c r="H140" s="65"/>
      <c r="I140" s="65"/>
    </row>
    <row r="141" spans="1:10" s="111" customFormat="1" ht="12.75">
      <c r="A141" s="213" t="s">
        <v>193</v>
      </c>
      <c r="B141" s="225" t="e">
        <f>E95</f>
        <v>#VALUE!</v>
      </c>
      <c r="C141" s="226" t="e">
        <f>B141*$E$60</f>
        <v>#VALUE!</v>
      </c>
      <c r="D141" s="225" t="e">
        <f>B141*$D$60</f>
        <v>#VALUE!</v>
      </c>
      <c r="E141" s="225" t="e">
        <f>B141*$F$60</f>
        <v>#VALUE!</v>
      </c>
      <c r="F141" s="225" t="e">
        <f>B141/(1-SUM($D$60:$F$60))</f>
        <v>#VALUE!</v>
      </c>
      <c r="G141" s="225" t="e">
        <f>B141/(1-SUM($D$60:$E$60))</f>
        <v>#VALUE!</v>
      </c>
      <c r="H141" s="65"/>
      <c r="I141" s="65"/>
      <c r="J141" s="65"/>
    </row>
    <row r="142" spans="8:19" ht="12.75">
      <c r="H142" s="66"/>
      <c r="I142" s="67"/>
      <c r="J142" s="68"/>
      <c r="M142" s="122"/>
      <c r="O142" s="119"/>
      <c r="P142" s="119"/>
      <c r="Q142" s="119"/>
      <c r="R142" s="119"/>
      <c r="S142" s="119"/>
    </row>
    <row r="143" spans="1:19" ht="12.75">
      <c r="A143" s="310" t="s">
        <v>186</v>
      </c>
      <c r="B143" s="310"/>
      <c r="C143" s="310"/>
      <c r="D143" s="310"/>
      <c r="E143" s="310"/>
      <c r="F143" s="310"/>
      <c r="G143" s="310"/>
      <c r="H143" s="66"/>
      <c r="I143" s="67"/>
      <c r="J143" s="68"/>
      <c r="M143" s="122"/>
      <c r="O143" s="119"/>
      <c r="P143" s="119"/>
      <c r="Q143" s="119"/>
      <c r="R143" s="119"/>
      <c r="S143" s="119"/>
    </row>
    <row r="144" spans="1:19" ht="12.75">
      <c r="A144" s="310" t="s">
        <v>30</v>
      </c>
      <c r="B144" s="305" t="s">
        <v>80</v>
      </c>
      <c r="C144" s="311" t="s">
        <v>29</v>
      </c>
      <c r="D144" s="311" t="s">
        <v>28</v>
      </c>
      <c r="E144" s="311" t="s">
        <v>75</v>
      </c>
      <c r="F144" s="305" t="s">
        <v>72</v>
      </c>
      <c r="G144" s="305" t="s">
        <v>216</v>
      </c>
      <c r="H144" s="66"/>
      <c r="I144" s="67"/>
      <c r="J144" s="68"/>
      <c r="M144" s="122"/>
      <c r="O144" s="119"/>
      <c r="P144" s="119"/>
      <c r="Q144" s="119"/>
      <c r="R144" s="119"/>
      <c r="S144" s="119"/>
    </row>
    <row r="145" spans="1:19" ht="12.75">
      <c r="A145" s="310"/>
      <c r="B145" s="305"/>
      <c r="C145" s="312"/>
      <c r="D145" s="312"/>
      <c r="E145" s="312"/>
      <c r="F145" s="305"/>
      <c r="G145" s="305"/>
      <c r="H145" s="66"/>
      <c r="I145" s="67"/>
      <c r="J145" s="68"/>
      <c r="M145" s="122"/>
      <c r="O145" s="119"/>
      <c r="P145" s="119"/>
      <c r="Q145" s="119"/>
      <c r="R145" s="119"/>
      <c r="S145" s="119"/>
    </row>
    <row r="146" spans="1:19" ht="25.5">
      <c r="A146" s="310"/>
      <c r="B146" s="157" t="s">
        <v>215</v>
      </c>
      <c r="C146" s="157" t="s">
        <v>217</v>
      </c>
      <c r="D146" s="157" t="s">
        <v>219</v>
      </c>
      <c r="E146" s="157" t="s">
        <v>220</v>
      </c>
      <c r="F146" s="157" t="s">
        <v>221</v>
      </c>
      <c r="G146" s="157" t="s">
        <v>222</v>
      </c>
      <c r="H146" s="66"/>
      <c r="I146" s="67"/>
      <c r="J146" s="68"/>
      <c r="M146" s="122"/>
      <c r="O146" s="119"/>
      <c r="P146" s="119"/>
      <c r="Q146" s="119"/>
      <c r="R146" s="119"/>
      <c r="S146" s="119"/>
    </row>
    <row r="147" spans="1:19" ht="12.75">
      <c r="A147" s="213" t="s">
        <v>190</v>
      </c>
      <c r="B147" s="225" t="e">
        <f>E100</f>
        <v>#VALUE!</v>
      </c>
      <c r="C147" s="226" t="e">
        <f>B147*$E$60</f>
        <v>#VALUE!</v>
      </c>
      <c r="D147" s="225" t="e">
        <f>B147*$D$60</f>
        <v>#VALUE!</v>
      </c>
      <c r="E147" s="225" t="e">
        <f>B147*$F$60</f>
        <v>#VALUE!</v>
      </c>
      <c r="F147" s="225" t="e">
        <f>B147/(1-SUM($D$60:$F$60))</f>
        <v>#VALUE!</v>
      </c>
      <c r="G147" s="225" t="e">
        <f>B147/(1-SUM($D$60:$E$60))</f>
        <v>#VALUE!</v>
      </c>
      <c r="H147" s="66"/>
      <c r="I147" s="67"/>
      <c r="J147" s="68"/>
      <c r="M147" s="122"/>
      <c r="O147" s="119"/>
      <c r="P147" s="119"/>
      <c r="Q147" s="119"/>
      <c r="R147" s="119"/>
      <c r="S147" s="119"/>
    </row>
    <row r="148" spans="1:7" ht="12.75">
      <c r="A148" s="213" t="s">
        <v>191</v>
      </c>
      <c r="B148" s="225" t="e">
        <f>E101</f>
        <v>#VALUE!</v>
      </c>
      <c r="C148" s="226" t="e">
        <f>B148*$E$60</f>
        <v>#VALUE!</v>
      </c>
      <c r="D148" s="225" t="e">
        <f>B148*$D$60</f>
        <v>#VALUE!</v>
      </c>
      <c r="E148" s="225" t="e">
        <f>B148*$F$60</f>
        <v>#VALUE!</v>
      </c>
      <c r="F148" s="225" t="e">
        <f>B148/(1-SUM($D$60:$F$60))</f>
        <v>#VALUE!</v>
      </c>
      <c r="G148" s="225" t="e">
        <f>B148/(1-SUM($D$60:$E$60))</f>
        <v>#VALUE!</v>
      </c>
    </row>
    <row r="149" spans="1:7" ht="12.75">
      <c r="A149" s="213" t="s">
        <v>192</v>
      </c>
      <c r="B149" s="225" t="e">
        <f>E102</f>
        <v>#VALUE!</v>
      </c>
      <c r="C149" s="226" t="e">
        <f>B149*$E$60</f>
        <v>#VALUE!</v>
      </c>
      <c r="D149" s="225" t="e">
        <f>B149*$D$60</f>
        <v>#VALUE!</v>
      </c>
      <c r="E149" s="225" t="e">
        <f>B149*$F$60</f>
        <v>#VALUE!</v>
      </c>
      <c r="F149" s="225" t="e">
        <f>B149/(1-SUM($D$60:$F$60))</f>
        <v>#VALUE!</v>
      </c>
      <c r="G149" s="225" t="e">
        <f>B149/(1-SUM($D$60:$E$60))</f>
        <v>#VALUE!</v>
      </c>
    </row>
    <row r="150" spans="1:7" ht="12.75">
      <c r="A150" s="213" t="s">
        <v>193</v>
      </c>
      <c r="B150" s="225" t="e">
        <f>E103</f>
        <v>#VALUE!</v>
      </c>
      <c r="C150" s="226" t="e">
        <f>B150*$E$60</f>
        <v>#VALUE!</v>
      </c>
      <c r="D150" s="225" t="e">
        <f>B150*$D$60</f>
        <v>#VALUE!</v>
      </c>
      <c r="E150" s="225" t="e">
        <f>B150*$F$60</f>
        <v>#VALUE!</v>
      </c>
      <c r="F150" s="225" t="e">
        <f>B150/(1-SUM($D$60:$F$60))</f>
        <v>#VALUE!</v>
      </c>
      <c r="G150" s="225" t="e">
        <f>B150/(1-SUM($D$60:$E$60))</f>
        <v>#VALUE!</v>
      </c>
    </row>
  </sheetData>
  <sheetProtection/>
  <mergeCells count="91">
    <mergeCell ref="G135:G136"/>
    <mergeCell ref="A143:G143"/>
    <mergeCell ref="A144:A146"/>
    <mergeCell ref="B144:B145"/>
    <mergeCell ref="C144:C145"/>
    <mergeCell ref="D144:D145"/>
    <mergeCell ref="E144:E145"/>
    <mergeCell ref="F144:F145"/>
    <mergeCell ref="G144:G145"/>
    <mergeCell ref="A135:A137"/>
    <mergeCell ref="B135:B136"/>
    <mergeCell ref="C135:C136"/>
    <mergeCell ref="D135:D136"/>
    <mergeCell ref="E135:E136"/>
    <mergeCell ref="F135:F136"/>
    <mergeCell ref="A46:F46"/>
    <mergeCell ref="A47:A49"/>
    <mergeCell ref="B47:B48"/>
    <mergeCell ref="C47:C48"/>
    <mergeCell ref="D47:E47"/>
    <mergeCell ref="A37:F37"/>
    <mergeCell ref="A38:A40"/>
    <mergeCell ref="B38:B39"/>
    <mergeCell ref="C38:C39"/>
    <mergeCell ref="D38:E38"/>
    <mergeCell ref="F38:F39"/>
    <mergeCell ref="A28:F28"/>
    <mergeCell ref="A29:A31"/>
    <mergeCell ref="B29:B30"/>
    <mergeCell ref="C29:C30"/>
    <mergeCell ref="D29:E29"/>
    <mergeCell ref="B57:B58"/>
    <mergeCell ref="A55:G55"/>
    <mergeCell ref="D57:F57"/>
    <mergeCell ref="F47:F48"/>
    <mergeCell ref="F29:F30"/>
    <mergeCell ref="A126:A128"/>
    <mergeCell ref="B126:B127"/>
    <mergeCell ref="C126:C127"/>
    <mergeCell ref="A116:G116"/>
    <mergeCell ref="A117:A119"/>
    <mergeCell ref="C117:C118"/>
    <mergeCell ref="D117:D118"/>
    <mergeCell ref="E117:E118"/>
    <mergeCell ref="F117:F118"/>
    <mergeCell ref="G117:G118"/>
    <mergeCell ref="B117:B118"/>
    <mergeCell ref="A73:G73"/>
    <mergeCell ref="A74:A75"/>
    <mergeCell ref="A107:G107"/>
    <mergeCell ref="A81:G81"/>
    <mergeCell ref="A125:G125"/>
    <mergeCell ref="D108:D109"/>
    <mergeCell ref="D126:D127"/>
    <mergeCell ref="E126:E127"/>
    <mergeCell ref="F126:F127"/>
    <mergeCell ref="G126:G127"/>
    <mergeCell ref="A66:A67"/>
    <mergeCell ref="A65:G65"/>
    <mergeCell ref="A82:A83"/>
    <mergeCell ref="A89:G89"/>
    <mergeCell ref="G108:G109"/>
    <mergeCell ref="A105:G105"/>
    <mergeCell ref="A134:G134"/>
    <mergeCell ref="A1:G1"/>
    <mergeCell ref="A20:A22"/>
    <mergeCell ref="C20:C21"/>
    <mergeCell ref="D20:E20"/>
    <mergeCell ref="F20:F21"/>
    <mergeCell ref="A5:G5"/>
    <mergeCell ref="A7:G7"/>
    <mergeCell ref="B11:B12"/>
    <mergeCell ref="B20:B21"/>
    <mergeCell ref="C57:C58"/>
    <mergeCell ref="A108:A110"/>
    <mergeCell ref="E108:E109"/>
    <mergeCell ref="A90:A91"/>
    <mergeCell ref="A97:G97"/>
    <mergeCell ref="A98:A99"/>
    <mergeCell ref="C108:C109"/>
    <mergeCell ref="F108:F109"/>
    <mergeCell ref="A19:F19"/>
    <mergeCell ref="B108:B109"/>
    <mergeCell ref="A10:F10"/>
    <mergeCell ref="A2:G2"/>
    <mergeCell ref="A3:G3"/>
    <mergeCell ref="C11:C12"/>
    <mergeCell ref="A11:A13"/>
    <mergeCell ref="D11:E11"/>
    <mergeCell ref="F11:F12"/>
    <mergeCell ref="A63:G6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  <rowBreaks count="3" manualBreakCount="3">
    <brk id="62" max="5" man="1"/>
    <brk id="123" max="6" man="1"/>
    <brk id="12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/>
  <dimension ref="A1:H56"/>
  <sheetViews>
    <sheetView showGridLines="0" tabSelected="1" zoomScaleSheetLayoutView="110" workbookViewId="0" topLeftCell="A1">
      <selection activeCell="A56" sqref="A56:F56"/>
    </sheetView>
  </sheetViews>
  <sheetFormatPr defaultColWidth="9.140625" defaultRowHeight="12.75"/>
  <cols>
    <col min="1" max="1" width="37.421875" style="90" customWidth="1"/>
    <col min="2" max="2" width="13.8515625" style="90" customWidth="1"/>
    <col min="3" max="3" width="15.8515625" style="90" customWidth="1"/>
    <col min="4" max="4" width="19.421875" style="90" customWidth="1"/>
    <col min="5" max="5" width="16.57421875" style="90" bestFit="1" customWidth="1"/>
    <col min="6" max="6" width="17.28125" style="90" bestFit="1" customWidth="1"/>
    <col min="7" max="7" width="14.28125" style="90" bestFit="1" customWidth="1"/>
    <col min="8" max="8" width="15.00390625" style="90" customWidth="1"/>
    <col min="9" max="9" width="14.00390625" style="90" bestFit="1" customWidth="1"/>
    <col min="10" max="10" width="13.00390625" style="90" customWidth="1"/>
    <col min="11" max="11" width="16.7109375" style="90" customWidth="1"/>
    <col min="12" max="12" width="15.28125" style="90" customWidth="1"/>
    <col min="13" max="16384" width="9.140625" style="90" customWidth="1"/>
  </cols>
  <sheetData>
    <row r="1" spans="1:6" ht="12.75">
      <c r="A1" s="233" t="str">
        <f>D!A1</f>
        <v>LOTE 01</v>
      </c>
      <c r="B1" s="233"/>
      <c r="C1" s="233"/>
      <c r="D1" s="233"/>
      <c r="E1" s="233"/>
      <c r="F1" s="233"/>
    </row>
    <row r="2" spans="1:6" ht="12.75">
      <c r="A2" s="233" t="s">
        <v>106</v>
      </c>
      <c r="B2" s="233"/>
      <c r="C2" s="323"/>
      <c r="D2" s="323"/>
      <c r="E2" s="323"/>
      <c r="F2" s="323"/>
    </row>
    <row r="3" spans="1:6" ht="12.75">
      <c r="A3" s="233" t="s">
        <v>114</v>
      </c>
      <c r="B3" s="233"/>
      <c r="C3" s="323"/>
      <c r="D3" s="323"/>
      <c r="E3" s="323"/>
      <c r="F3" s="323"/>
    </row>
    <row r="4" spans="1:6" ht="3" customHeight="1">
      <c r="A4" s="91"/>
      <c r="B4" s="91"/>
      <c r="C4" s="91"/>
      <c r="D4" s="91"/>
      <c r="E4" s="91"/>
      <c r="F4" s="91"/>
    </row>
    <row r="5" spans="1:6" s="92" customFormat="1" ht="12.75">
      <c r="A5" s="301" t="s">
        <v>146</v>
      </c>
      <c r="B5" s="301"/>
      <c r="C5" s="301"/>
      <c r="D5" s="301"/>
      <c r="E5" s="301"/>
      <c r="F5" s="301"/>
    </row>
    <row r="6" ht="2.25" customHeight="1"/>
    <row r="7" spans="1:6" ht="36" customHeight="1">
      <c r="A7" s="322" t="s">
        <v>223</v>
      </c>
      <c r="B7" s="322"/>
      <c r="C7" s="322"/>
      <c r="D7" s="322"/>
      <c r="E7" s="322"/>
      <c r="F7" s="322"/>
    </row>
    <row r="8" spans="1:6" ht="63" customHeight="1">
      <c r="A8" s="320" t="s">
        <v>95</v>
      </c>
      <c r="B8" s="320"/>
      <c r="C8" s="320"/>
      <c r="D8" s="320"/>
      <c r="E8" s="320"/>
      <c r="F8" s="320"/>
    </row>
    <row r="10" spans="1:3" ht="12.75">
      <c r="A10" s="69" t="s">
        <v>31</v>
      </c>
      <c r="B10" s="69"/>
      <c r="C10" s="127">
        <v>404</v>
      </c>
    </row>
    <row r="11" ht="6.75" customHeight="1"/>
    <row r="12" spans="1:6" ht="12.75">
      <c r="A12" s="317" t="s">
        <v>180</v>
      </c>
      <c r="B12" s="317"/>
      <c r="C12" s="317"/>
      <c r="D12" s="317"/>
      <c r="E12" s="317"/>
      <c r="F12" s="317"/>
    </row>
    <row r="13" spans="1:6" s="93" customFormat="1" ht="36">
      <c r="A13" s="142" t="s">
        <v>30</v>
      </c>
      <c r="B13" s="139" t="s">
        <v>228</v>
      </c>
      <c r="C13" s="139" t="s">
        <v>224</v>
      </c>
      <c r="D13" s="139" t="s">
        <v>225</v>
      </c>
      <c r="E13" s="139" t="s">
        <v>226</v>
      </c>
      <c r="F13" s="139" t="s">
        <v>227</v>
      </c>
    </row>
    <row r="14" spans="1:7" ht="12.75">
      <c r="A14" s="213" t="s">
        <v>190</v>
      </c>
      <c r="B14" s="228">
        <v>385</v>
      </c>
      <c r="C14" s="140" t="e">
        <f>'D-I'!F111</f>
        <v>#VALUE!</v>
      </c>
      <c r="D14" s="223" t="e">
        <f>'D-I'!G111</f>
        <v>#VALUE!</v>
      </c>
      <c r="E14" s="223" t="e">
        <f>B14*$C$10*C14</f>
        <v>#VALUE!</v>
      </c>
      <c r="F14" s="141" t="e">
        <f>B14*$C$10*D14</f>
        <v>#VALUE!</v>
      </c>
      <c r="G14" s="104"/>
    </row>
    <row r="15" spans="1:7" ht="12.75">
      <c r="A15" s="213" t="s">
        <v>191</v>
      </c>
      <c r="B15" s="228">
        <v>11378</v>
      </c>
      <c r="C15" s="140" t="e">
        <f>'D-I'!F112</f>
        <v>#VALUE!</v>
      </c>
      <c r="D15" s="223" t="e">
        <f>'D-I'!G112</f>
        <v>#VALUE!</v>
      </c>
      <c r="E15" s="223" t="e">
        <f>B15*$C$10*C15</f>
        <v>#VALUE!</v>
      </c>
      <c r="F15" s="141" t="e">
        <f>B15*$C$10*D15</f>
        <v>#VALUE!</v>
      </c>
      <c r="G15" s="104"/>
    </row>
    <row r="16" spans="1:7" ht="12.75">
      <c r="A16" s="213" t="s">
        <v>192</v>
      </c>
      <c r="B16" s="228">
        <v>3523</v>
      </c>
      <c r="C16" s="140" t="e">
        <f>'D-I'!F113</f>
        <v>#VALUE!</v>
      </c>
      <c r="D16" s="223" t="e">
        <f>'D-I'!G113</f>
        <v>#VALUE!</v>
      </c>
      <c r="E16" s="223" t="e">
        <f>B16*$C$10*C16</f>
        <v>#VALUE!</v>
      </c>
      <c r="F16" s="141" t="e">
        <f>B16*$C$10*D16</f>
        <v>#VALUE!</v>
      </c>
      <c r="G16" s="104"/>
    </row>
    <row r="17" spans="1:7" ht="12.75">
      <c r="A17" s="213" t="s">
        <v>193</v>
      </c>
      <c r="B17" s="228">
        <v>4998</v>
      </c>
      <c r="C17" s="140" t="e">
        <f>'D-I'!F114</f>
        <v>#VALUE!</v>
      </c>
      <c r="D17" s="223" t="e">
        <f>'D-I'!G114</f>
        <v>#VALUE!</v>
      </c>
      <c r="E17" s="223" t="e">
        <f>B17*$C$10*C17</f>
        <v>#VALUE!</v>
      </c>
      <c r="F17" s="141" t="e">
        <f>B17*$C$10*D17</f>
        <v>#VALUE!</v>
      </c>
      <c r="G17" s="104"/>
    </row>
    <row r="18" spans="1:7" ht="12.75">
      <c r="A18" s="319" t="s">
        <v>132</v>
      </c>
      <c r="B18" s="319"/>
      <c r="C18" s="319"/>
      <c r="D18" s="126"/>
      <c r="E18" s="227" t="e">
        <f>SUM(E14:E17)</f>
        <v>#VALUE!</v>
      </c>
      <c r="F18" s="227" t="e">
        <f>SUM(F14:F17)</f>
        <v>#VALUE!</v>
      </c>
      <c r="G18" s="104"/>
    </row>
    <row r="19" ht="12.75">
      <c r="H19" s="94"/>
    </row>
    <row r="20" spans="1:6" ht="12.75">
      <c r="A20" s="317" t="s">
        <v>182</v>
      </c>
      <c r="B20" s="317"/>
      <c r="C20" s="317"/>
      <c r="D20" s="317"/>
      <c r="E20" s="317"/>
      <c r="F20" s="317"/>
    </row>
    <row r="21" spans="1:6" s="93" customFormat="1" ht="22.5" customHeight="1">
      <c r="A21" s="159" t="s">
        <v>30</v>
      </c>
      <c r="B21" s="139" t="s">
        <v>228</v>
      </c>
      <c r="C21" s="139" t="s">
        <v>224</v>
      </c>
      <c r="D21" s="139" t="s">
        <v>225</v>
      </c>
      <c r="E21" s="139" t="s">
        <v>226</v>
      </c>
      <c r="F21" s="139" t="s">
        <v>227</v>
      </c>
    </row>
    <row r="22" spans="1:7" ht="12.75">
      <c r="A22" s="213" t="s">
        <v>190</v>
      </c>
      <c r="B22" s="228">
        <v>289</v>
      </c>
      <c r="C22" s="140" t="e">
        <f>'D-I'!F120</f>
        <v>#VALUE!</v>
      </c>
      <c r="D22" s="223" t="e">
        <f>'D-I'!G120</f>
        <v>#VALUE!</v>
      </c>
      <c r="E22" s="223" t="e">
        <f>B22*$C$10*C22</f>
        <v>#VALUE!</v>
      </c>
      <c r="F22" s="141" t="e">
        <f>B22*$C$10*D22</f>
        <v>#VALUE!</v>
      </c>
      <c r="G22" s="104"/>
    </row>
    <row r="23" spans="1:7" ht="12.75">
      <c r="A23" s="213" t="s">
        <v>191</v>
      </c>
      <c r="B23" s="228">
        <v>8581</v>
      </c>
      <c r="C23" s="140" t="e">
        <f>'D-I'!F121</f>
        <v>#VALUE!</v>
      </c>
      <c r="D23" s="223" t="e">
        <f>'D-I'!G121</f>
        <v>#VALUE!</v>
      </c>
      <c r="E23" s="223" t="e">
        <f>B23*$C$10*C23</f>
        <v>#VALUE!</v>
      </c>
      <c r="F23" s="141" t="e">
        <f>B23*$C$10*D23</f>
        <v>#VALUE!</v>
      </c>
      <c r="G23" s="104"/>
    </row>
    <row r="24" spans="1:7" ht="12.75">
      <c r="A24" s="213" t="s">
        <v>192</v>
      </c>
      <c r="B24" s="228">
        <v>2663</v>
      </c>
      <c r="C24" s="140" t="e">
        <f>'D-I'!F122</f>
        <v>#VALUE!</v>
      </c>
      <c r="D24" s="223" t="e">
        <f>'D-I'!G122</f>
        <v>#VALUE!</v>
      </c>
      <c r="E24" s="223" t="e">
        <f>B24*$C$10*C24</f>
        <v>#VALUE!</v>
      </c>
      <c r="F24" s="141" t="e">
        <f>B24*$C$10*D24</f>
        <v>#VALUE!</v>
      </c>
      <c r="G24" s="104"/>
    </row>
    <row r="25" spans="1:7" ht="12.75">
      <c r="A25" s="213" t="s">
        <v>193</v>
      </c>
      <c r="B25" s="228">
        <v>3755</v>
      </c>
      <c r="C25" s="140" t="e">
        <f>'D-I'!F123</f>
        <v>#VALUE!</v>
      </c>
      <c r="D25" s="223" t="e">
        <f>'D-I'!G123</f>
        <v>#VALUE!</v>
      </c>
      <c r="E25" s="223" t="e">
        <f>B25*$C$10*C25</f>
        <v>#VALUE!</v>
      </c>
      <c r="F25" s="141" t="e">
        <f>B25*$C$10*D25</f>
        <v>#VALUE!</v>
      </c>
      <c r="G25" s="104"/>
    </row>
    <row r="26" spans="1:7" ht="12.75">
      <c r="A26" s="319" t="s">
        <v>132</v>
      </c>
      <c r="B26" s="319"/>
      <c r="C26" s="319"/>
      <c r="D26" s="126"/>
      <c r="E26" s="227" t="e">
        <f>SUM(E22:E25)</f>
        <v>#VALUE!</v>
      </c>
      <c r="F26" s="227" t="e">
        <f>SUM(F22:F25)</f>
        <v>#VALUE!</v>
      </c>
      <c r="G26" s="104"/>
    </row>
    <row r="27" ht="12.75">
      <c r="G27" s="104"/>
    </row>
    <row r="28" spans="1:8" ht="12.75">
      <c r="A28" s="317" t="s">
        <v>184</v>
      </c>
      <c r="B28" s="317"/>
      <c r="C28" s="317"/>
      <c r="D28" s="317"/>
      <c r="E28" s="317"/>
      <c r="F28" s="317"/>
      <c r="H28" s="103"/>
    </row>
    <row r="29" spans="1:6" ht="36">
      <c r="A29" s="159" t="s">
        <v>30</v>
      </c>
      <c r="B29" s="139" t="s">
        <v>228</v>
      </c>
      <c r="C29" s="139" t="s">
        <v>224</v>
      </c>
      <c r="D29" s="139" t="s">
        <v>225</v>
      </c>
      <c r="E29" s="139" t="s">
        <v>226</v>
      </c>
      <c r="F29" s="139" t="s">
        <v>227</v>
      </c>
    </row>
    <row r="30" spans="1:6" s="93" customFormat="1" ht="12.75">
      <c r="A30" s="213" t="s">
        <v>190</v>
      </c>
      <c r="B30" s="228">
        <v>193</v>
      </c>
      <c r="C30" s="140" t="e">
        <f>'D-I'!F129</f>
        <v>#VALUE!</v>
      </c>
      <c r="D30" s="223" t="e">
        <f>'D-I'!G129</f>
        <v>#VALUE!</v>
      </c>
      <c r="E30" s="223" t="e">
        <f>B30*$C$10*C30</f>
        <v>#VALUE!</v>
      </c>
      <c r="F30" s="141" t="e">
        <f>B30*$C$10*D30</f>
        <v>#VALUE!</v>
      </c>
    </row>
    <row r="31" spans="1:7" ht="12.75">
      <c r="A31" s="213" t="s">
        <v>191</v>
      </c>
      <c r="B31" s="228">
        <v>5721</v>
      </c>
      <c r="C31" s="140" t="e">
        <f>'D-I'!F130</f>
        <v>#VALUE!</v>
      </c>
      <c r="D31" s="223" t="e">
        <f>'D-I'!G130</f>
        <v>#VALUE!</v>
      </c>
      <c r="E31" s="223" t="e">
        <f>B31*$C$10*C31</f>
        <v>#VALUE!</v>
      </c>
      <c r="F31" s="141" t="e">
        <f>B31*$C$10*D31</f>
        <v>#VALUE!</v>
      </c>
      <c r="G31" s="104"/>
    </row>
    <row r="32" spans="1:7" ht="12.75">
      <c r="A32" s="213" t="s">
        <v>192</v>
      </c>
      <c r="B32" s="228">
        <v>1775</v>
      </c>
      <c r="C32" s="140" t="e">
        <f>'D-I'!F131</f>
        <v>#VALUE!</v>
      </c>
      <c r="D32" s="223" t="e">
        <f>'D-I'!G131</f>
        <v>#VALUE!</v>
      </c>
      <c r="E32" s="223" t="e">
        <f>B32*$C$10*C32</f>
        <v>#VALUE!</v>
      </c>
      <c r="F32" s="141" t="e">
        <f>B32*$C$10*D32</f>
        <v>#VALUE!</v>
      </c>
      <c r="G32" s="104"/>
    </row>
    <row r="33" spans="1:7" ht="12.75">
      <c r="A33" s="213" t="s">
        <v>193</v>
      </c>
      <c r="B33" s="228">
        <v>2504</v>
      </c>
      <c r="C33" s="140" t="e">
        <f>'D-I'!F132</f>
        <v>#VALUE!</v>
      </c>
      <c r="D33" s="223" t="e">
        <f>'D-I'!G132</f>
        <v>#VALUE!</v>
      </c>
      <c r="E33" s="223" t="e">
        <f>B33*$C$10*C33</f>
        <v>#VALUE!</v>
      </c>
      <c r="F33" s="141" t="e">
        <f>B33*$C$10*D33</f>
        <v>#VALUE!</v>
      </c>
      <c r="G33" s="104"/>
    </row>
    <row r="34" spans="1:7" ht="12.75">
      <c r="A34" s="319" t="s">
        <v>132</v>
      </c>
      <c r="B34" s="319"/>
      <c r="C34" s="319"/>
      <c r="D34" s="126"/>
      <c r="E34" s="227" t="e">
        <f>SUM(E30:E33)</f>
        <v>#VALUE!</v>
      </c>
      <c r="F34" s="227" t="e">
        <f>SUM(F30:F33)</f>
        <v>#VALUE!</v>
      </c>
      <c r="G34" s="104"/>
    </row>
    <row r="35" ht="12.75">
      <c r="G35" s="104"/>
    </row>
    <row r="36" spans="1:7" ht="12.75" customHeight="1">
      <c r="A36" s="317" t="s">
        <v>185</v>
      </c>
      <c r="B36" s="317"/>
      <c r="C36" s="317"/>
      <c r="D36" s="317"/>
      <c r="E36" s="317"/>
      <c r="F36" s="317"/>
      <c r="G36" s="104"/>
    </row>
    <row r="37" spans="1:6" ht="36">
      <c r="A37" s="159" t="s">
        <v>30</v>
      </c>
      <c r="B37" s="139" t="s">
        <v>228</v>
      </c>
      <c r="C37" s="139" t="s">
        <v>224</v>
      </c>
      <c r="D37" s="139" t="s">
        <v>225</v>
      </c>
      <c r="E37" s="139" t="s">
        <v>226</v>
      </c>
      <c r="F37" s="139" t="s">
        <v>227</v>
      </c>
    </row>
    <row r="38" spans="1:6" ht="12.75">
      <c r="A38" s="213" t="s">
        <v>190</v>
      </c>
      <c r="B38" s="228">
        <v>97</v>
      </c>
      <c r="C38" s="140" t="e">
        <f>'D-I'!F138</f>
        <v>#VALUE!</v>
      </c>
      <c r="D38" s="223" t="e">
        <f>'D-I'!G138</f>
        <v>#VALUE!</v>
      </c>
      <c r="E38" s="223" t="e">
        <f>B38*$C$10*C38</f>
        <v>#VALUE!</v>
      </c>
      <c r="F38" s="141" t="e">
        <f>B38*$C$10*D38</f>
        <v>#VALUE!</v>
      </c>
    </row>
    <row r="39" spans="1:6" s="93" customFormat="1" ht="12.75">
      <c r="A39" s="213" t="s">
        <v>191</v>
      </c>
      <c r="B39" s="228">
        <v>2899</v>
      </c>
      <c r="C39" s="140" t="e">
        <f>'D-I'!F139</f>
        <v>#VALUE!</v>
      </c>
      <c r="D39" s="223" t="e">
        <f>'D-I'!G139</f>
        <v>#VALUE!</v>
      </c>
      <c r="E39" s="223" t="e">
        <f>B39*$C$10*C39</f>
        <v>#VALUE!</v>
      </c>
      <c r="F39" s="141" t="e">
        <f>B39*$C$10*D39</f>
        <v>#VALUE!</v>
      </c>
    </row>
    <row r="40" spans="1:7" ht="12.75">
      <c r="A40" s="213" t="s">
        <v>192</v>
      </c>
      <c r="B40" s="228">
        <v>902</v>
      </c>
      <c r="C40" s="140" t="e">
        <f>'D-I'!F140</f>
        <v>#VALUE!</v>
      </c>
      <c r="D40" s="223" t="e">
        <f>'D-I'!G140</f>
        <v>#VALUE!</v>
      </c>
      <c r="E40" s="223" t="e">
        <f>B40*$C$10*C40</f>
        <v>#VALUE!</v>
      </c>
      <c r="F40" s="141" t="e">
        <f>B40*$C$10*D40</f>
        <v>#VALUE!</v>
      </c>
      <c r="G40" s="104"/>
    </row>
    <row r="41" spans="1:7" ht="12.75">
      <c r="A41" s="213" t="s">
        <v>193</v>
      </c>
      <c r="B41" s="228">
        <v>1257</v>
      </c>
      <c r="C41" s="140" t="e">
        <f>'D-I'!F141</f>
        <v>#VALUE!</v>
      </c>
      <c r="D41" s="223" t="e">
        <f>'D-I'!G141</f>
        <v>#VALUE!</v>
      </c>
      <c r="E41" s="223" t="e">
        <f>B41*$C$10*C41</f>
        <v>#VALUE!</v>
      </c>
      <c r="F41" s="141" t="e">
        <f>B41*$C$10*D41</f>
        <v>#VALUE!</v>
      </c>
      <c r="G41" s="104"/>
    </row>
    <row r="42" spans="1:7" ht="12.75">
      <c r="A42" s="319" t="s">
        <v>132</v>
      </c>
      <c r="B42" s="319"/>
      <c r="C42" s="319"/>
      <c r="D42" s="126"/>
      <c r="E42" s="227" t="e">
        <f>SUM(E38:E41)</f>
        <v>#VALUE!</v>
      </c>
      <c r="F42" s="227" t="e">
        <f>SUM(F38:F41)</f>
        <v>#VALUE!</v>
      </c>
      <c r="G42" s="104"/>
    </row>
    <row r="43" ht="12.75">
      <c r="G43" s="104"/>
    </row>
    <row r="44" spans="1:7" ht="12.75">
      <c r="A44" s="317" t="s">
        <v>186</v>
      </c>
      <c r="B44" s="317"/>
      <c r="C44" s="317"/>
      <c r="D44" s="317"/>
      <c r="E44" s="317"/>
      <c r="F44" s="317"/>
      <c r="G44" s="104"/>
    </row>
    <row r="45" spans="1:7" ht="36">
      <c r="A45" s="159" t="s">
        <v>30</v>
      </c>
      <c r="B45" s="139" t="s">
        <v>228</v>
      </c>
      <c r="C45" s="139" t="s">
        <v>224</v>
      </c>
      <c r="D45" s="139" t="s">
        <v>225</v>
      </c>
      <c r="E45" s="139" t="s">
        <v>226</v>
      </c>
      <c r="F45" s="139" t="s">
        <v>227</v>
      </c>
      <c r="G45" s="104"/>
    </row>
    <row r="46" spans="1:6" ht="12.75">
      <c r="A46" s="213" t="s">
        <v>190</v>
      </c>
      <c r="B46" s="228">
        <v>39</v>
      </c>
      <c r="C46" s="140" t="e">
        <f>'D-I'!F147</f>
        <v>#VALUE!</v>
      </c>
      <c r="D46" s="223" t="e">
        <f>'D-I'!G147</f>
        <v>#VALUE!</v>
      </c>
      <c r="E46" s="223" t="e">
        <f>B46*$C$10*C46</f>
        <v>#VALUE!</v>
      </c>
      <c r="F46" s="141" t="e">
        <f>B46*$C$10*D46</f>
        <v>#VALUE!</v>
      </c>
    </row>
    <row r="47" spans="1:6" ht="12.75">
      <c r="A47" s="213" t="s">
        <v>191</v>
      </c>
      <c r="B47" s="228">
        <v>1193</v>
      </c>
      <c r="C47" s="140" t="e">
        <f>'D-I'!F148</f>
        <v>#VALUE!</v>
      </c>
      <c r="D47" s="223" t="e">
        <f>'D-I'!G148</f>
        <v>#VALUE!</v>
      </c>
      <c r="E47" s="223" t="e">
        <f>B47*$C$10*C47</f>
        <v>#VALUE!</v>
      </c>
      <c r="F47" s="141" t="e">
        <f>B47*$C$10*D47</f>
        <v>#VALUE!</v>
      </c>
    </row>
    <row r="48" spans="1:6" s="93" customFormat="1" ht="12.75">
      <c r="A48" s="213" t="s">
        <v>192</v>
      </c>
      <c r="B48" s="228">
        <v>380</v>
      </c>
      <c r="C48" s="140" t="e">
        <f>'D-I'!F149</f>
        <v>#VALUE!</v>
      </c>
      <c r="D48" s="223" t="e">
        <f>'D-I'!G149</f>
        <v>#VALUE!</v>
      </c>
      <c r="E48" s="223" t="e">
        <f>B48*$C$10*C48</f>
        <v>#VALUE!</v>
      </c>
      <c r="F48" s="141" t="e">
        <f>B48*$C$10*D48</f>
        <v>#VALUE!</v>
      </c>
    </row>
    <row r="49" spans="1:7" ht="12.75">
      <c r="A49" s="213" t="s">
        <v>193</v>
      </c>
      <c r="B49" s="228">
        <v>510</v>
      </c>
      <c r="C49" s="140" t="e">
        <f>'D-I'!F150</f>
        <v>#VALUE!</v>
      </c>
      <c r="D49" s="223" t="e">
        <f>'D-I'!G150</f>
        <v>#VALUE!</v>
      </c>
      <c r="E49" s="223" t="e">
        <f>B49*$C$10*C49</f>
        <v>#VALUE!</v>
      </c>
      <c r="F49" s="141" t="e">
        <f>B49*$C$10*D49</f>
        <v>#VALUE!</v>
      </c>
      <c r="G49" s="144"/>
    </row>
    <row r="50" spans="1:7" ht="12.75">
      <c r="A50" s="319" t="s">
        <v>132</v>
      </c>
      <c r="B50" s="319"/>
      <c r="C50" s="319"/>
      <c r="D50" s="126"/>
      <c r="E50" s="227" t="e">
        <f>SUM(E46:E49)</f>
        <v>#VALUE!</v>
      </c>
      <c r="F50" s="227" t="e">
        <f>SUM(F46:F49)</f>
        <v>#VALUE!</v>
      </c>
      <c r="G50" s="144"/>
    </row>
    <row r="51" spans="1:7" ht="12.75" customHeight="1">
      <c r="A51" s="321" t="s">
        <v>152</v>
      </c>
      <c r="B51" s="321"/>
      <c r="C51" s="321"/>
      <c r="D51" s="321"/>
      <c r="E51" s="160"/>
      <c r="F51" s="149"/>
      <c r="G51" s="104"/>
    </row>
    <row r="52" spans="1:7" ht="12.75" customHeight="1">
      <c r="A52" s="150"/>
      <c r="B52" s="150"/>
      <c r="C52" s="150"/>
      <c r="D52" s="150"/>
      <c r="E52" s="150"/>
      <c r="F52" s="151"/>
      <c r="G52" s="104"/>
    </row>
    <row r="53" spans="1:6" ht="12.75">
      <c r="A53" s="318" t="s">
        <v>156</v>
      </c>
      <c r="B53" s="318"/>
      <c r="C53" s="318"/>
      <c r="D53" s="318"/>
      <c r="E53" s="318"/>
      <c r="F53" s="318"/>
    </row>
    <row r="54" spans="1:6" s="143" customFormat="1" ht="12">
      <c r="A54" s="318" t="s">
        <v>134</v>
      </c>
      <c r="B54" s="318"/>
      <c r="C54" s="318"/>
      <c r="D54" s="318"/>
      <c r="E54" s="318"/>
      <c r="F54" s="318"/>
    </row>
    <row r="55" spans="1:6" s="143" customFormat="1" ht="12">
      <c r="A55" s="318" t="s">
        <v>135</v>
      </c>
      <c r="B55" s="318"/>
      <c r="C55" s="318"/>
      <c r="D55" s="318"/>
      <c r="E55" s="318"/>
      <c r="F55" s="318"/>
    </row>
    <row r="56" spans="1:6" s="143" customFormat="1" ht="28.5" customHeight="1">
      <c r="A56" s="318" t="s">
        <v>157</v>
      </c>
      <c r="B56" s="318"/>
      <c r="C56" s="318"/>
      <c r="D56" s="318"/>
      <c r="E56" s="318"/>
      <c r="F56" s="318"/>
    </row>
  </sheetData>
  <sheetProtection/>
  <mergeCells count="21">
    <mergeCell ref="A34:C34"/>
    <mergeCell ref="A1:F1"/>
    <mergeCell ref="A18:C18"/>
    <mergeCell ref="A12:F12"/>
    <mergeCell ref="A20:F20"/>
    <mergeCell ref="A44:F44"/>
    <mergeCell ref="A42:C42"/>
    <mergeCell ref="A8:F8"/>
    <mergeCell ref="A7:F7"/>
    <mergeCell ref="A2:F2"/>
    <mergeCell ref="A3:F3"/>
    <mergeCell ref="A5:F5"/>
    <mergeCell ref="A36:F36"/>
    <mergeCell ref="A56:F56"/>
    <mergeCell ref="A53:F53"/>
    <mergeCell ref="A54:F54"/>
    <mergeCell ref="A55:F55"/>
    <mergeCell ref="A50:C50"/>
    <mergeCell ref="A51:D51"/>
    <mergeCell ref="A26:C26"/>
    <mergeCell ref="A28:F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landscape" paperSize="9" scale="84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view="pageBreakPreview" zoomScaleSheetLayoutView="100" zoomScalePageLayoutView="0" workbookViewId="0" topLeftCell="A28">
      <selection activeCell="F34" sqref="F34"/>
    </sheetView>
  </sheetViews>
  <sheetFormatPr defaultColWidth="9.140625" defaultRowHeight="12.75"/>
  <cols>
    <col min="1" max="1" width="2.00390625" style="176" customWidth="1"/>
    <col min="2" max="2" width="3.7109375" style="176" customWidth="1"/>
    <col min="3" max="3" width="39.140625" style="176" customWidth="1"/>
    <col min="4" max="5" width="15.7109375" style="176" customWidth="1"/>
    <col min="6" max="16384" width="9.140625" style="176" customWidth="1"/>
  </cols>
  <sheetData>
    <row r="1" spans="1:5" ht="33" customHeight="1">
      <c r="A1" s="258" t="str">
        <f>D!A1</f>
        <v>LOTE 01</v>
      </c>
      <c r="B1" s="259"/>
      <c r="C1" s="259"/>
      <c r="D1" s="259"/>
      <c r="E1" s="260"/>
    </row>
    <row r="2" spans="1:5" ht="12.75">
      <c r="A2" s="261" t="s">
        <v>106</v>
      </c>
      <c r="B2" s="262"/>
      <c r="C2" s="262"/>
      <c r="D2" s="262"/>
      <c r="E2" s="263"/>
    </row>
    <row r="3" spans="1:5" ht="12.75">
      <c r="A3" s="261" t="s">
        <v>159</v>
      </c>
      <c r="B3" s="262"/>
      <c r="C3" s="262"/>
      <c r="D3" s="262"/>
      <c r="E3" s="263"/>
    </row>
    <row r="4" spans="1:5" ht="12.75">
      <c r="A4" s="187"/>
      <c r="B4" s="188"/>
      <c r="C4" s="188"/>
      <c r="D4" s="188"/>
      <c r="E4" s="189"/>
    </row>
    <row r="5" spans="1:5" ht="12.75">
      <c r="A5" s="187"/>
      <c r="B5" s="188"/>
      <c r="C5" s="188"/>
      <c r="D5" s="188"/>
      <c r="E5" s="189"/>
    </row>
    <row r="6" spans="1:5" ht="12.75">
      <c r="A6" s="187"/>
      <c r="B6" s="188"/>
      <c r="C6" s="188"/>
      <c r="D6" s="188"/>
      <c r="E6" s="189"/>
    </row>
    <row r="7" spans="1:5" ht="12.75">
      <c r="A7" s="264" t="s">
        <v>0</v>
      </c>
      <c r="B7" s="265"/>
      <c r="C7" s="265"/>
      <c r="D7" s="265"/>
      <c r="E7" s="266"/>
    </row>
    <row r="8" spans="1:5" ht="16.5" customHeight="1">
      <c r="A8" s="267" t="s">
        <v>58</v>
      </c>
      <c r="B8" s="268"/>
      <c r="C8" s="268"/>
      <c r="D8" s="265" t="s">
        <v>1</v>
      </c>
      <c r="E8" s="266"/>
    </row>
    <row r="9" spans="1:5" ht="15.75" customHeight="1">
      <c r="A9" s="267"/>
      <c r="B9" s="268"/>
      <c r="C9" s="268"/>
      <c r="D9" s="170" t="s">
        <v>52</v>
      </c>
      <c r="E9" s="190" t="s">
        <v>56</v>
      </c>
    </row>
    <row r="10" spans="1:5" ht="15.75" customHeight="1">
      <c r="A10" s="267"/>
      <c r="B10" s="268"/>
      <c r="C10" s="268"/>
      <c r="D10" s="170" t="s">
        <v>55</v>
      </c>
      <c r="E10" s="190" t="s">
        <v>57</v>
      </c>
    </row>
    <row r="11" spans="1:5" ht="15.75" customHeight="1">
      <c r="A11" s="267"/>
      <c r="B11" s="268"/>
      <c r="C11" s="268"/>
      <c r="D11" s="170" t="s">
        <v>53</v>
      </c>
      <c r="E11" s="190" t="s">
        <v>54</v>
      </c>
    </row>
    <row r="12" spans="1:5" ht="18" customHeight="1">
      <c r="A12" s="267"/>
      <c r="B12" s="268"/>
      <c r="C12" s="268"/>
      <c r="D12" s="265" t="s">
        <v>2</v>
      </c>
      <c r="E12" s="266"/>
    </row>
    <row r="13" spans="1:5" ht="18" customHeight="1">
      <c r="A13" s="241" t="s">
        <v>3</v>
      </c>
      <c r="B13" s="242"/>
      <c r="C13" s="242"/>
      <c r="D13" s="242"/>
      <c r="E13" s="243"/>
    </row>
    <row r="14" spans="1:5" ht="18" customHeight="1">
      <c r="A14" s="191"/>
      <c r="B14" s="173" t="s">
        <v>4</v>
      </c>
      <c r="C14" s="174"/>
      <c r="D14" s="185" t="s">
        <v>35</v>
      </c>
      <c r="E14" s="192"/>
    </row>
    <row r="15" spans="1:5" ht="18" customHeight="1">
      <c r="A15" s="244" t="s">
        <v>5</v>
      </c>
      <c r="B15" s="245"/>
      <c r="C15" s="245"/>
      <c r="D15" s="245"/>
      <c r="E15" s="246"/>
    </row>
    <row r="16" spans="1:5" ht="18" customHeight="1">
      <c r="A16" s="193"/>
      <c r="B16" s="194"/>
      <c r="C16" s="177" t="s">
        <v>6</v>
      </c>
      <c r="D16" s="175">
        <v>0</v>
      </c>
      <c r="E16" s="195"/>
    </row>
    <row r="17" spans="1:5" ht="18" customHeight="1">
      <c r="A17" s="193"/>
      <c r="B17" s="194"/>
      <c r="C17" s="177" t="s">
        <v>7</v>
      </c>
      <c r="D17" s="175">
        <v>0</v>
      </c>
      <c r="E17" s="196"/>
    </row>
    <row r="18" spans="1:5" ht="18" customHeight="1">
      <c r="A18" s="244" t="s">
        <v>8</v>
      </c>
      <c r="B18" s="245"/>
      <c r="C18" s="245"/>
      <c r="D18" s="245"/>
      <c r="E18" s="246"/>
    </row>
    <row r="19" spans="1:5" ht="18" customHeight="1">
      <c r="A19" s="193"/>
      <c r="B19" s="173"/>
      <c r="C19" s="173" t="s">
        <v>9</v>
      </c>
      <c r="D19" s="178">
        <v>0</v>
      </c>
      <c r="E19" s="196"/>
    </row>
    <row r="20" spans="1:5" ht="18" customHeight="1">
      <c r="A20" s="244" t="s">
        <v>10</v>
      </c>
      <c r="B20" s="245"/>
      <c r="C20" s="245"/>
      <c r="D20" s="245"/>
      <c r="E20" s="246"/>
    </row>
    <row r="21" spans="1:5" ht="18" customHeight="1">
      <c r="A21" s="193"/>
      <c r="B21" s="194"/>
      <c r="C21" s="177" t="s">
        <v>11</v>
      </c>
      <c r="D21" s="175">
        <v>0</v>
      </c>
      <c r="E21" s="195"/>
    </row>
    <row r="22" spans="1:5" ht="18" customHeight="1">
      <c r="A22" s="193"/>
      <c r="B22" s="194"/>
      <c r="C22" s="177" t="s">
        <v>12</v>
      </c>
      <c r="D22" s="175">
        <v>0</v>
      </c>
      <c r="E22" s="197"/>
    </row>
    <row r="23" spans="1:5" ht="18" customHeight="1">
      <c r="A23" s="193"/>
      <c r="B23" s="194"/>
      <c r="C23" s="177" t="s">
        <v>13</v>
      </c>
      <c r="D23" s="175">
        <v>0</v>
      </c>
      <c r="E23" s="196"/>
    </row>
    <row r="24" spans="1:5" ht="18" customHeight="1">
      <c r="A24" s="244" t="s">
        <v>14</v>
      </c>
      <c r="B24" s="245"/>
      <c r="C24" s="245"/>
      <c r="D24" s="245"/>
      <c r="E24" s="246"/>
    </row>
    <row r="25" spans="1:5" ht="18" customHeight="1">
      <c r="A25" s="198"/>
      <c r="B25" s="179"/>
      <c r="C25" s="180" t="s">
        <v>15</v>
      </c>
      <c r="D25" s="181">
        <v>0</v>
      </c>
      <c r="E25" s="192"/>
    </row>
    <row r="26" spans="1:5" ht="18" customHeight="1">
      <c r="A26" s="199"/>
      <c r="B26" s="182"/>
      <c r="C26" s="183" t="s">
        <v>16</v>
      </c>
      <c r="D26" s="181">
        <v>0</v>
      </c>
      <c r="E26" s="192"/>
    </row>
    <row r="27" spans="1:5" ht="18" customHeight="1">
      <c r="A27" s="255" t="s">
        <v>17</v>
      </c>
      <c r="B27" s="256"/>
      <c r="C27" s="257"/>
      <c r="D27" s="181"/>
      <c r="E27" s="192"/>
    </row>
    <row r="28" spans="1:5" ht="18" customHeight="1">
      <c r="A28" s="239" t="s">
        <v>69</v>
      </c>
      <c r="B28" s="240"/>
      <c r="C28" s="240"/>
      <c r="D28" s="184">
        <f>SUM(D14,D16:D17,D19,D21:D23,D25:D27)</f>
        <v>0</v>
      </c>
      <c r="E28" s="200"/>
    </row>
    <row r="29" spans="1:5" ht="18" customHeight="1">
      <c r="A29" s="241" t="s">
        <v>18</v>
      </c>
      <c r="B29" s="242"/>
      <c r="C29" s="242"/>
      <c r="D29" s="242"/>
      <c r="E29" s="243"/>
    </row>
    <row r="30" spans="1:5" ht="18" customHeight="1">
      <c r="A30" s="244" t="s">
        <v>19</v>
      </c>
      <c r="B30" s="245"/>
      <c r="C30" s="245"/>
      <c r="D30" s="245"/>
      <c r="E30" s="246"/>
    </row>
    <row r="31" spans="1:7" ht="18" customHeight="1">
      <c r="A31" s="193"/>
      <c r="B31" s="194"/>
      <c r="C31" s="177" t="s">
        <v>20</v>
      </c>
      <c r="D31" s="324">
        <f>SUM(D22:D30)</f>
        <v>0</v>
      </c>
      <c r="E31" s="195"/>
      <c r="G31" s="204"/>
    </row>
    <row r="32" spans="1:7" ht="18" customHeight="1">
      <c r="A32" s="193"/>
      <c r="B32" s="194"/>
      <c r="C32" s="186" t="s">
        <v>115</v>
      </c>
      <c r="D32" s="324">
        <f>SUM(D23:D31)</f>
        <v>0</v>
      </c>
      <c r="E32" s="197"/>
      <c r="G32" s="204"/>
    </row>
    <row r="33" spans="1:7" ht="18" customHeight="1">
      <c r="A33" s="193"/>
      <c r="B33" s="194"/>
      <c r="C33" s="177" t="s">
        <v>21</v>
      </c>
      <c r="D33" s="324">
        <f>SUM(D24:D32)</f>
        <v>0</v>
      </c>
      <c r="E33" s="197"/>
      <c r="G33" s="204"/>
    </row>
    <row r="34" spans="1:7" ht="18" customHeight="1">
      <c r="A34" s="193"/>
      <c r="B34" s="194"/>
      <c r="C34" s="177" t="s">
        <v>22</v>
      </c>
      <c r="D34" s="324">
        <f>SUM(D25:D33)</f>
        <v>0</v>
      </c>
      <c r="E34" s="197"/>
      <c r="G34" s="204"/>
    </row>
    <row r="35" spans="1:7" ht="18" customHeight="1">
      <c r="A35" s="193"/>
      <c r="B35" s="194"/>
      <c r="C35" s="186" t="s">
        <v>23</v>
      </c>
      <c r="D35" s="324">
        <f>SUM(D26:D34)</f>
        <v>0</v>
      </c>
      <c r="E35" s="201"/>
      <c r="G35" s="204"/>
    </row>
    <row r="36" spans="1:7" ht="18" customHeight="1">
      <c r="A36" s="193"/>
      <c r="B36" s="194"/>
      <c r="C36" s="177" t="s">
        <v>24</v>
      </c>
      <c r="D36" s="324">
        <f>SUM(D27:D35)</f>
        <v>0</v>
      </c>
      <c r="E36" s="197"/>
      <c r="G36" s="204"/>
    </row>
    <row r="37" spans="1:7" ht="18" customHeight="1">
      <c r="A37" s="193"/>
      <c r="B37" s="194"/>
      <c r="C37" s="177" t="s">
        <v>25</v>
      </c>
      <c r="D37" s="324">
        <f>SUM(D28:D36)</f>
        <v>0</v>
      </c>
      <c r="E37" s="197"/>
      <c r="G37" s="204"/>
    </row>
    <row r="38" spans="1:7" ht="18" customHeight="1">
      <c r="A38" s="193"/>
      <c r="B38" s="194"/>
      <c r="C38" s="177" t="s">
        <v>26</v>
      </c>
      <c r="D38" s="324">
        <f>SUM(D29:D37)</f>
        <v>0</v>
      </c>
      <c r="E38" s="197"/>
      <c r="G38" s="204"/>
    </row>
    <row r="39" spans="1:5" ht="18" customHeight="1">
      <c r="A39" s="193"/>
      <c r="B39" s="194"/>
      <c r="C39" s="177" t="s">
        <v>27</v>
      </c>
      <c r="D39" s="324">
        <f>SUM(D30:D38)</f>
        <v>0</v>
      </c>
      <c r="E39" s="197"/>
    </row>
    <row r="40" spans="1:5" ht="18" customHeight="1">
      <c r="A40" s="247" t="s">
        <v>70</v>
      </c>
      <c r="B40" s="248"/>
      <c r="C40" s="248"/>
      <c r="D40" s="171">
        <f>SUM(D31:D39)</f>
        <v>0</v>
      </c>
      <c r="E40" s="202"/>
    </row>
    <row r="41" spans="1:5" ht="18" customHeight="1">
      <c r="A41" s="249" t="s">
        <v>71</v>
      </c>
      <c r="B41" s="250"/>
      <c r="C41" s="251"/>
      <c r="D41" s="172">
        <f>SUM(D40,D28)</f>
        <v>0</v>
      </c>
      <c r="E41" s="203"/>
    </row>
    <row r="42" spans="1:5" ht="33.75" customHeight="1" thickBot="1">
      <c r="A42" s="252" t="s">
        <v>154</v>
      </c>
      <c r="B42" s="253"/>
      <c r="C42" s="253"/>
      <c r="D42" s="253"/>
      <c r="E42" s="254"/>
    </row>
  </sheetData>
  <sheetProtection/>
  <mergeCells count="19">
    <mergeCell ref="A1:E1"/>
    <mergeCell ref="A2:E2"/>
    <mergeCell ref="A3:E3"/>
    <mergeCell ref="A7:E7"/>
    <mergeCell ref="A8:C12"/>
    <mergeCell ref="D8:E8"/>
    <mergeCell ref="D12:E12"/>
    <mergeCell ref="A13:E13"/>
    <mergeCell ref="A15:E15"/>
    <mergeCell ref="A18:E18"/>
    <mergeCell ref="A20:E20"/>
    <mergeCell ref="A24:E24"/>
    <mergeCell ref="A27:C27"/>
    <mergeCell ref="A28:C28"/>
    <mergeCell ref="A29:E29"/>
    <mergeCell ref="A30:E30"/>
    <mergeCell ref="A40:C40"/>
    <mergeCell ref="A41:C41"/>
    <mergeCell ref="A42:E42"/>
  </mergeCells>
  <printOptions/>
  <pageMargins left="0.511811024" right="0.511811024" top="0.787401575" bottom="0.787401575" header="0.31496062" footer="0.3149606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FF0000"/>
  </sheetPr>
  <dimension ref="A1:L47"/>
  <sheetViews>
    <sheetView showGridLines="0" view="pageBreakPreview" zoomScaleNormal="85" zoomScaleSheetLayoutView="100" workbookViewId="0" topLeftCell="A24">
      <selection activeCell="I36" sqref="I3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33" t="str">
        <f>D!A1</f>
        <v>LOTE 01</v>
      </c>
      <c r="B1" s="233"/>
      <c r="C1" s="233"/>
      <c r="D1" s="233"/>
      <c r="E1" s="233"/>
    </row>
    <row r="2" spans="1:6" ht="12.75">
      <c r="A2" s="233" t="s">
        <v>106</v>
      </c>
      <c r="B2" s="233"/>
      <c r="C2" s="233"/>
      <c r="D2" s="233"/>
      <c r="E2" s="233"/>
      <c r="F2" s="69"/>
    </row>
    <row r="3" spans="1:6" ht="12.75">
      <c r="A3" s="233" t="s">
        <v>160</v>
      </c>
      <c r="B3" s="233"/>
      <c r="C3" s="233"/>
      <c r="D3" s="233"/>
      <c r="E3" s="233"/>
      <c r="F3" s="69"/>
    </row>
    <row r="4" spans="1:6" ht="12.75" hidden="1">
      <c r="A4" s="70"/>
      <c r="B4" s="70"/>
      <c r="C4" s="70"/>
      <c r="D4" s="70"/>
      <c r="E4" s="70"/>
      <c r="F4" s="70"/>
    </row>
    <row r="5" spans="1:6" ht="12.75" hidden="1">
      <c r="A5" s="70"/>
      <c r="B5" s="70"/>
      <c r="C5" s="70"/>
      <c r="D5" s="70"/>
      <c r="E5" s="70"/>
      <c r="F5" s="70"/>
    </row>
    <row r="7" spans="1:5" ht="25.5" customHeight="1">
      <c r="A7" s="273" t="s">
        <v>0</v>
      </c>
      <c r="B7" s="273"/>
      <c r="C7" s="273"/>
      <c r="D7" s="273"/>
      <c r="E7" s="273"/>
    </row>
    <row r="8" spans="1:5" ht="16.5" customHeight="1">
      <c r="A8" s="274" t="s">
        <v>58</v>
      </c>
      <c r="B8" s="274"/>
      <c r="C8" s="274"/>
      <c r="D8" s="273" t="s">
        <v>1</v>
      </c>
      <c r="E8" s="273"/>
    </row>
    <row r="9" spans="1:5" ht="15.75" customHeight="1">
      <c r="A9" s="274"/>
      <c r="B9" s="274"/>
      <c r="C9" s="274"/>
      <c r="D9" s="135" t="s">
        <v>52</v>
      </c>
      <c r="E9" s="136" t="s">
        <v>140</v>
      </c>
    </row>
    <row r="10" spans="1:5" ht="15.75" customHeight="1">
      <c r="A10" s="274"/>
      <c r="B10" s="274"/>
      <c r="C10" s="274"/>
      <c r="D10" s="135" t="s">
        <v>55</v>
      </c>
      <c r="E10" s="136" t="s">
        <v>57</v>
      </c>
    </row>
    <row r="11" spans="1:5" ht="15.75" customHeight="1">
      <c r="A11" s="274"/>
      <c r="B11" s="274"/>
      <c r="C11" s="274"/>
      <c r="D11" s="135" t="s">
        <v>53</v>
      </c>
      <c r="E11" s="136" t="s">
        <v>54</v>
      </c>
    </row>
    <row r="12" spans="1:5" ht="18" customHeight="1">
      <c r="A12" s="274"/>
      <c r="B12" s="274"/>
      <c r="C12" s="274"/>
      <c r="D12" s="273" t="s">
        <v>2</v>
      </c>
      <c r="E12" s="273"/>
    </row>
    <row r="13" spans="1:5" ht="18" customHeight="1">
      <c r="A13" s="242" t="s">
        <v>3</v>
      </c>
      <c r="B13" s="242"/>
      <c r="C13" s="242"/>
      <c r="D13" s="242"/>
      <c r="E13" s="242"/>
    </row>
    <row r="14" spans="1:5" ht="18" customHeight="1">
      <c r="A14" s="2"/>
      <c r="B14" s="2" t="s">
        <v>4</v>
      </c>
      <c r="C14" s="13"/>
      <c r="D14" s="14"/>
      <c r="E14" s="72"/>
    </row>
    <row r="15" spans="1:5" ht="18" customHeight="1">
      <c r="A15" s="245" t="s">
        <v>5</v>
      </c>
      <c r="B15" s="245"/>
      <c r="C15" s="245"/>
      <c r="D15" s="245"/>
      <c r="E15" s="245"/>
    </row>
    <row r="16" spans="3:5" ht="18" customHeight="1">
      <c r="C16" s="4" t="s">
        <v>6</v>
      </c>
      <c r="D16" s="8">
        <v>0</v>
      </c>
      <c r="E16" s="72"/>
    </row>
    <row r="17" spans="3:5" ht="18" customHeight="1">
      <c r="C17" s="4" t="s">
        <v>7</v>
      </c>
      <c r="D17" s="8">
        <v>0</v>
      </c>
      <c r="E17" s="72"/>
    </row>
    <row r="18" spans="1:5" ht="18" customHeight="1">
      <c r="A18" s="245" t="s">
        <v>8</v>
      </c>
      <c r="B18" s="245"/>
      <c r="C18" s="245"/>
      <c r="D18" s="245"/>
      <c r="E18" s="245"/>
    </row>
    <row r="19" spans="3:5" ht="18" customHeight="1">
      <c r="C19" s="4" t="s">
        <v>9</v>
      </c>
      <c r="D19" s="15">
        <v>0</v>
      </c>
      <c r="E19" s="76"/>
    </row>
    <row r="20" spans="1:5" ht="18" customHeight="1">
      <c r="A20" s="245" t="s">
        <v>10</v>
      </c>
      <c r="B20" s="245"/>
      <c r="C20" s="245"/>
      <c r="D20" s="245"/>
      <c r="E20" s="245"/>
    </row>
    <row r="21" spans="3:5" ht="18" customHeight="1">
      <c r="C21" s="4" t="s">
        <v>11</v>
      </c>
      <c r="D21" s="8">
        <v>0</v>
      </c>
      <c r="E21" s="72"/>
    </row>
    <row r="22" spans="3:5" ht="18" customHeight="1">
      <c r="C22" s="4" t="s">
        <v>12</v>
      </c>
      <c r="D22" s="8">
        <v>0</v>
      </c>
      <c r="E22" s="72"/>
    </row>
    <row r="23" spans="3:5" ht="18" customHeight="1">
      <c r="C23" s="4" t="s">
        <v>13</v>
      </c>
      <c r="D23" s="8">
        <v>0</v>
      </c>
      <c r="E23" s="72"/>
    </row>
    <row r="24" spans="1:5" ht="18" customHeight="1">
      <c r="A24" s="245" t="s">
        <v>14</v>
      </c>
      <c r="B24" s="245"/>
      <c r="C24" s="245"/>
      <c r="D24" s="245"/>
      <c r="E24" s="245"/>
    </row>
    <row r="25" spans="1:5" ht="18" customHeight="1">
      <c r="A25" s="162"/>
      <c r="B25" s="163"/>
      <c r="C25" s="164" t="s">
        <v>15</v>
      </c>
      <c r="D25" s="161">
        <v>0</v>
      </c>
      <c r="E25" s="72"/>
    </row>
    <row r="26" spans="1:5" ht="18" customHeight="1">
      <c r="A26" s="165"/>
      <c r="B26" s="166"/>
      <c r="C26" s="167" t="s">
        <v>16</v>
      </c>
      <c r="D26" s="161">
        <v>0</v>
      </c>
      <c r="E26" s="72"/>
    </row>
    <row r="27" spans="1:5" ht="18" customHeight="1">
      <c r="A27" s="166" t="s">
        <v>17</v>
      </c>
      <c r="C27" s="167"/>
      <c r="D27" s="57"/>
      <c r="E27" s="72"/>
    </row>
    <row r="28" spans="1:11" ht="18" customHeight="1">
      <c r="A28" s="270" t="s">
        <v>69</v>
      </c>
      <c r="B28" s="271"/>
      <c r="C28" s="271"/>
      <c r="D28" s="51">
        <f>SUM(D14,D16:D17,D19,D21:D23,D25:D27)</f>
        <v>0</v>
      </c>
      <c r="E28" s="73"/>
      <c r="K28" s="24"/>
    </row>
    <row r="29" spans="1:5" ht="18" customHeight="1">
      <c r="A29" s="168" t="s">
        <v>18</v>
      </c>
      <c r="B29" s="168"/>
      <c r="C29" s="168"/>
      <c r="D29" s="168"/>
      <c r="E29" s="168"/>
    </row>
    <row r="30" spans="1:5" ht="18" customHeight="1">
      <c r="A30" s="245" t="s">
        <v>19</v>
      </c>
      <c r="B30" s="245"/>
      <c r="C30" s="245"/>
      <c r="D30" s="245"/>
      <c r="E30" s="245"/>
    </row>
    <row r="31" spans="3:12" ht="18" customHeight="1">
      <c r="C31" s="4" t="s">
        <v>20</v>
      </c>
      <c r="D31" s="225" t="s">
        <v>35</v>
      </c>
      <c r="E31" s="76"/>
      <c r="H31" s="55"/>
      <c r="L31" s="44"/>
    </row>
    <row r="32" spans="3:12" ht="18" customHeight="1">
      <c r="C32" s="96" t="s">
        <v>115</v>
      </c>
      <c r="D32" s="225" t="s">
        <v>35</v>
      </c>
      <c r="E32" s="75"/>
      <c r="H32" s="55"/>
      <c r="L32" s="44"/>
    </row>
    <row r="33" spans="3:12" ht="18" customHeight="1">
      <c r="C33" s="105" t="s">
        <v>21</v>
      </c>
      <c r="D33" s="225" t="s">
        <v>35</v>
      </c>
      <c r="E33" s="75"/>
      <c r="H33" s="55"/>
      <c r="L33" s="44"/>
    </row>
    <row r="34" spans="3:12" ht="18" customHeight="1">
      <c r="C34" s="105" t="s">
        <v>22</v>
      </c>
      <c r="D34" s="225" t="s">
        <v>35</v>
      </c>
      <c r="E34" s="75"/>
      <c r="H34" s="55"/>
      <c r="L34" s="44"/>
    </row>
    <row r="35" spans="3:12" s="49" customFormat="1" ht="18" customHeight="1">
      <c r="C35" s="96" t="s">
        <v>23</v>
      </c>
      <c r="D35" s="225" t="s">
        <v>35</v>
      </c>
      <c r="E35" s="97"/>
      <c r="H35" s="98"/>
      <c r="L35" s="99"/>
    </row>
    <row r="36" spans="3:12" ht="18" customHeight="1">
      <c r="C36" s="105" t="s">
        <v>24</v>
      </c>
      <c r="D36" s="225" t="s">
        <v>35</v>
      </c>
      <c r="E36" s="75"/>
      <c r="H36" s="55"/>
      <c r="L36" s="44"/>
    </row>
    <row r="37" spans="3:12" ht="18" customHeight="1">
      <c r="C37" s="105" t="s">
        <v>25</v>
      </c>
      <c r="D37" s="225" t="s">
        <v>35</v>
      </c>
      <c r="E37" s="75"/>
      <c r="H37" s="55"/>
      <c r="L37" s="44"/>
    </row>
    <row r="38" spans="3:12" ht="18" customHeight="1">
      <c r="C38" s="105" t="s">
        <v>26</v>
      </c>
      <c r="D38" s="225" t="s">
        <v>35</v>
      </c>
      <c r="E38" s="75"/>
      <c r="H38" s="55"/>
      <c r="L38" s="44"/>
    </row>
    <row r="39" spans="3:5" ht="18" customHeight="1">
      <c r="C39" s="4" t="s">
        <v>27</v>
      </c>
      <c r="D39" s="225" t="s">
        <v>35</v>
      </c>
      <c r="E39" s="75"/>
    </row>
    <row r="40" spans="1:5" ht="18" customHeight="1">
      <c r="A40" s="270" t="s">
        <v>70</v>
      </c>
      <c r="B40" s="271"/>
      <c r="C40" s="271"/>
      <c r="D40" s="52">
        <f>SUM(D31:D39)</f>
        <v>0</v>
      </c>
      <c r="E40" s="74"/>
    </row>
    <row r="41" spans="1:5" ht="18" customHeight="1">
      <c r="A41" s="272" t="s">
        <v>71</v>
      </c>
      <c r="B41" s="272"/>
      <c r="C41" s="270"/>
      <c r="D41" s="56">
        <f>SUM(D40,D28)</f>
        <v>0</v>
      </c>
      <c r="E41" s="73"/>
    </row>
    <row r="43" spans="1:6" ht="30.75" customHeight="1">
      <c r="A43" s="269" t="s">
        <v>151</v>
      </c>
      <c r="B43" s="269"/>
      <c r="C43" s="269"/>
      <c r="D43" s="269"/>
      <c r="E43" s="269"/>
      <c r="F43" s="54"/>
    </row>
    <row r="44" ht="12.75">
      <c r="E44" s="1"/>
    </row>
    <row r="45" ht="12.75">
      <c r="E45" s="1"/>
    </row>
    <row r="46" ht="12.75">
      <c r="E46" s="1"/>
    </row>
    <row r="47" ht="12.75">
      <c r="E47" s="1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4:E24"/>
    <mergeCell ref="A30:E30"/>
    <mergeCell ref="A43:E43"/>
    <mergeCell ref="A13:E13"/>
    <mergeCell ref="A28:C28"/>
    <mergeCell ref="A40:C40"/>
    <mergeCell ref="A41:C41"/>
    <mergeCell ref="A15:E15"/>
    <mergeCell ref="A18:E18"/>
    <mergeCell ref="A20:E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CC00CC"/>
  </sheetPr>
  <dimension ref="A1:E40"/>
  <sheetViews>
    <sheetView showGridLines="0" view="pageBreakPreview" zoomScaleNormal="85" zoomScaleSheetLayoutView="100" workbookViewId="0" topLeftCell="A1">
      <selection activeCell="F12" sqref="F11:F12"/>
    </sheetView>
  </sheetViews>
  <sheetFormatPr defaultColWidth="10.421875" defaultRowHeight="12.75"/>
  <cols>
    <col min="1" max="1" width="4.8515625" style="16" customWidth="1"/>
    <col min="2" max="2" width="50.7109375" style="16" customWidth="1"/>
    <col min="3" max="3" width="11.140625" style="16" customWidth="1"/>
    <col min="4" max="4" width="16.8515625" style="16" customWidth="1"/>
    <col min="5" max="5" width="1.57421875" style="39" customWidth="1"/>
    <col min="6" max="16384" width="10.421875" style="16" customWidth="1"/>
  </cols>
  <sheetData>
    <row r="1" spans="1:4" ht="18.75" customHeight="1">
      <c r="A1" s="283" t="str">
        <f>D!A1</f>
        <v>LOTE 01</v>
      </c>
      <c r="B1" s="283"/>
      <c r="C1" s="283"/>
      <c r="D1" s="283"/>
    </row>
    <row r="2" spans="1:5" ht="12.75">
      <c r="A2" s="233" t="s">
        <v>106</v>
      </c>
      <c r="B2" s="233"/>
      <c r="C2" s="233"/>
      <c r="D2" s="233"/>
      <c r="E2" s="69"/>
    </row>
    <row r="3" spans="1:5" ht="12.75">
      <c r="A3" s="233" t="s">
        <v>162</v>
      </c>
      <c r="B3" s="233"/>
      <c r="C3" s="233"/>
      <c r="D3" s="233"/>
      <c r="E3" s="69"/>
    </row>
    <row r="4" spans="1:5" ht="12.75">
      <c r="A4" s="70"/>
      <c r="B4" s="70"/>
      <c r="C4" s="70"/>
      <c r="D4" s="70"/>
      <c r="E4" s="70"/>
    </row>
    <row r="6" spans="1:4" ht="15.75">
      <c r="A6" s="275" t="s">
        <v>142</v>
      </c>
      <c r="B6" s="275"/>
      <c r="C6" s="275"/>
      <c r="D6" s="275"/>
    </row>
    <row r="7" spans="1:5" ht="21" customHeight="1">
      <c r="A7" s="275" t="s">
        <v>90</v>
      </c>
      <c r="B7" s="275"/>
      <c r="C7" s="275"/>
      <c r="D7" s="275"/>
      <c r="E7" s="58"/>
    </row>
    <row r="8" spans="1:5" ht="29.25" customHeight="1">
      <c r="A8" s="277" t="s">
        <v>32</v>
      </c>
      <c r="B8" s="277"/>
      <c r="C8" s="277"/>
      <c r="D8" s="100" t="s">
        <v>73</v>
      </c>
      <c r="E8" s="59"/>
    </row>
    <row r="9" spans="1:5" ht="32.25" customHeight="1">
      <c r="A9" s="277" t="s">
        <v>96</v>
      </c>
      <c r="B9" s="277"/>
      <c r="C9" s="277"/>
      <c r="D9" s="209"/>
      <c r="E9" s="59"/>
    </row>
    <row r="10" spans="1:5" ht="18" customHeight="1">
      <c r="A10" s="276" t="s">
        <v>171</v>
      </c>
      <c r="B10" s="276"/>
      <c r="C10" s="131" t="s">
        <v>34</v>
      </c>
      <c r="D10" s="131" t="s">
        <v>35</v>
      </c>
      <c r="E10" s="60"/>
    </row>
    <row r="11" spans="1:5" ht="18" customHeight="1">
      <c r="A11" s="5">
        <v>1</v>
      </c>
      <c r="B11" s="17" t="s">
        <v>36</v>
      </c>
      <c r="C11" s="18" t="s">
        <v>34</v>
      </c>
      <c r="D11" s="19" t="e">
        <f>C11*$D$9</f>
        <v>#VALUE!</v>
      </c>
      <c r="E11" s="61"/>
    </row>
    <row r="12" spans="1:5" ht="18" customHeight="1">
      <c r="A12" s="5">
        <v>2</v>
      </c>
      <c r="B12" s="17" t="s">
        <v>37</v>
      </c>
      <c r="C12" s="18" t="s">
        <v>34</v>
      </c>
      <c r="D12" s="19" t="e">
        <f aca="true" t="shared" si="0" ref="D12:D18">C12*$D$9</f>
        <v>#VALUE!</v>
      </c>
      <c r="E12" s="61"/>
    </row>
    <row r="13" spans="1:5" ht="18" customHeight="1">
      <c r="A13" s="5">
        <v>3</v>
      </c>
      <c r="B13" s="17" t="s">
        <v>38</v>
      </c>
      <c r="C13" s="18"/>
      <c r="D13" s="19">
        <f t="shared" si="0"/>
        <v>0</v>
      </c>
      <c r="E13" s="61"/>
    </row>
    <row r="14" spans="1:5" ht="18" customHeight="1">
      <c r="A14" s="5">
        <v>4</v>
      </c>
      <c r="B14" s="17" t="s">
        <v>39</v>
      </c>
      <c r="C14" s="18"/>
      <c r="D14" s="19">
        <f t="shared" si="0"/>
        <v>0</v>
      </c>
      <c r="E14" s="61"/>
    </row>
    <row r="15" spans="1:5" ht="18" customHeight="1">
      <c r="A15" s="5">
        <v>5</v>
      </c>
      <c r="B15" s="17" t="s">
        <v>40</v>
      </c>
      <c r="C15" s="18"/>
      <c r="D15" s="19">
        <f t="shared" si="0"/>
        <v>0</v>
      </c>
      <c r="E15" s="61"/>
    </row>
    <row r="16" spans="1:5" ht="18" customHeight="1">
      <c r="A16" s="5">
        <v>6</v>
      </c>
      <c r="B16" s="17" t="s">
        <v>41</v>
      </c>
      <c r="C16" s="18"/>
      <c r="D16" s="19">
        <f t="shared" si="0"/>
        <v>0</v>
      </c>
      <c r="E16" s="61"/>
    </row>
    <row r="17" spans="1:5" ht="18" customHeight="1">
      <c r="A17" s="5">
        <v>7</v>
      </c>
      <c r="B17" s="17" t="s">
        <v>42</v>
      </c>
      <c r="C17" s="18"/>
      <c r="D17" s="19">
        <f t="shared" si="0"/>
        <v>0</v>
      </c>
      <c r="E17" s="61"/>
    </row>
    <row r="18" spans="1:5" ht="18" customHeight="1">
      <c r="A18" s="5">
        <v>8</v>
      </c>
      <c r="B18" s="17" t="s">
        <v>43</v>
      </c>
      <c r="C18" s="18"/>
      <c r="D18" s="19">
        <f t="shared" si="0"/>
        <v>0</v>
      </c>
      <c r="E18" s="61"/>
    </row>
    <row r="19" spans="1:5" ht="18" customHeight="1">
      <c r="A19" s="276" t="s">
        <v>59</v>
      </c>
      <c r="B19" s="276"/>
      <c r="C19" s="132">
        <f>SUM(C11:C18)</f>
        <v>0</v>
      </c>
      <c r="D19" s="133" t="e">
        <f>SUM(D11:D18)</f>
        <v>#VALUE!</v>
      </c>
      <c r="E19" s="62"/>
    </row>
    <row r="20" spans="1:5" ht="18" customHeight="1">
      <c r="A20" s="278" t="s">
        <v>172</v>
      </c>
      <c r="B20" s="279"/>
      <c r="C20" s="279"/>
      <c r="D20" s="280"/>
      <c r="E20" s="60"/>
    </row>
    <row r="21" spans="1:5" ht="18" customHeight="1">
      <c r="A21" s="9">
        <v>9</v>
      </c>
      <c r="B21" s="36" t="s">
        <v>44</v>
      </c>
      <c r="C21" s="37"/>
      <c r="D21" s="19">
        <f>C21*D9</f>
        <v>0</v>
      </c>
      <c r="E21" s="61"/>
    </row>
    <row r="22" spans="1:5" ht="18" customHeight="1">
      <c r="A22" s="5">
        <v>10</v>
      </c>
      <c r="B22" s="17" t="s">
        <v>169</v>
      </c>
      <c r="C22" s="38"/>
      <c r="D22" s="19"/>
      <c r="E22" s="61"/>
    </row>
    <row r="23" spans="1:5" ht="18" customHeight="1">
      <c r="A23" s="9">
        <v>11</v>
      </c>
      <c r="B23" s="17" t="s">
        <v>45</v>
      </c>
      <c r="C23" s="20"/>
      <c r="D23" s="19"/>
      <c r="E23" s="61"/>
    </row>
    <row r="24" spans="1:5" ht="18" customHeight="1">
      <c r="A24" s="5">
        <v>12</v>
      </c>
      <c r="B24" s="17" t="s">
        <v>46</v>
      </c>
      <c r="C24" s="20"/>
      <c r="D24" s="19"/>
      <c r="E24" s="61"/>
    </row>
    <row r="25" spans="1:5" ht="18" customHeight="1">
      <c r="A25" s="9">
        <v>13</v>
      </c>
      <c r="B25" s="17" t="s">
        <v>170</v>
      </c>
      <c r="C25" s="20"/>
      <c r="D25" s="19"/>
      <c r="E25" s="61"/>
    </row>
    <row r="26" spans="1:5" ht="18" customHeight="1">
      <c r="A26" s="5">
        <v>14</v>
      </c>
      <c r="B26" s="17" t="s">
        <v>47</v>
      </c>
      <c r="C26" s="20"/>
      <c r="D26" s="19"/>
      <c r="E26" s="61"/>
    </row>
    <row r="27" spans="1:5" ht="18" customHeight="1">
      <c r="A27" s="9">
        <v>15</v>
      </c>
      <c r="B27" s="36" t="s">
        <v>48</v>
      </c>
      <c r="C27" s="37">
        <v>0.0278</v>
      </c>
      <c r="D27" s="19"/>
      <c r="E27" s="61"/>
    </row>
    <row r="28" spans="1:5" ht="18" customHeight="1">
      <c r="A28" s="276" t="s">
        <v>60</v>
      </c>
      <c r="B28" s="276"/>
      <c r="C28" s="132">
        <f>SUM(C21:C27)</f>
        <v>0.0278</v>
      </c>
      <c r="D28" s="133">
        <f>SUM(D21:D27)</f>
        <v>0</v>
      </c>
      <c r="E28" s="62"/>
    </row>
    <row r="29" spans="1:5" ht="18" customHeight="1">
      <c r="A29" s="278" t="s">
        <v>173</v>
      </c>
      <c r="B29" s="279"/>
      <c r="C29" s="279"/>
      <c r="D29" s="279"/>
      <c r="E29" s="60"/>
    </row>
    <row r="30" spans="1:5" ht="18" customHeight="1">
      <c r="A30" s="9">
        <v>16</v>
      </c>
      <c r="B30" s="17" t="s">
        <v>174</v>
      </c>
      <c r="C30" s="37"/>
      <c r="D30" s="19">
        <v>12.29</v>
      </c>
      <c r="E30" s="61"/>
    </row>
    <row r="31" spans="1:5" ht="18" customHeight="1">
      <c r="A31" s="9">
        <v>17</v>
      </c>
      <c r="B31" s="17" t="s">
        <v>175</v>
      </c>
      <c r="C31" s="20"/>
      <c r="D31" s="19">
        <v>0.98</v>
      </c>
      <c r="E31" s="61"/>
    </row>
    <row r="32" spans="1:5" ht="18" customHeight="1">
      <c r="A32" s="9">
        <v>18</v>
      </c>
      <c r="B32" s="17" t="s">
        <v>176</v>
      </c>
      <c r="C32" s="20"/>
      <c r="D32" s="19">
        <v>23.6</v>
      </c>
      <c r="E32" s="61"/>
    </row>
    <row r="33" spans="1:5" ht="18" customHeight="1">
      <c r="A33" s="9">
        <v>19</v>
      </c>
      <c r="B33" s="17" t="s">
        <v>177</v>
      </c>
      <c r="C33" s="20"/>
      <c r="D33" s="19">
        <v>25.81</v>
      </c>
      <c r="E33" s="61"/>
    </row>
    <row r="34" spans="1:5" ht="18" customHeight="1">
      <c r="A34" s="9">
        <v>20</v>
      </c>
      <c r="B34" s="17" t="s">
        <v>178</v>
      </c>
      <c r="C34" s="20"/>
      <c r="D34" s="19">
        <v>8.98</v>
      </c>
      <c r="E34" s="61"/>
    </row>
    <row r="35" spans="1:5" ht="18" customHeight="1">
      <c r="A35" s="9">
        <v>21</v>
      </c>
      <c r="B35" s="17" t="s">
        <v>179</v>
      </c>
      <c r="C35" s="20"/>
      <c r="D35" s="19">
        <v>27.69</v>
      </c>
      <c r="E35" s="61"/>
    </row>
    <row r="36" spans="1:5" ht="18" customHeight="1">
      <c r="A36" s="276" t="s">
        <v>61</v>
      </c>
      <c r="B36" s="276"/>
      <c r="C36" s="132">
        <f>SUM(C30:C35)</f>
        <v>0</v>
      </c>
      <c r="D36" s="133">
        <f>SUM(D30:D35)</f>
        <v>99.35000000000001</v>
      </c>
      <c r="E36" s="62"/>
    </row>
    <row r="37" spans="1:5" ht="18" customHeight="1">
      <c r="A37" s="278" t="s">
        <v>49</v>
      </c>
      <c r="B37" s="279"/>
      <c r="C37" s="279"/>
      <c r="D37" s="280"/>
      <c r="E37" s="60"/>
    </row>
    <row r="38" spans="1:5" ht="28.5" customHeight="1">
      <c r="A38" s="5">
        <v>22</v>
      </c>
      <c r="B38" s="21" t="s">
        <v>50</v>
      </c>
      <c r="C38" s="20"/>
      <c r="D38" s="19">
        <f>D28*C19</f>
        <v>0</v>
      </c>
      <c r="E38" s="61"/>
    </row>
    <row r="39" spans="1:5" ht="18" customHeight="1">
      <c r="A39" s="276" t="s">
        <v>62</v>
      </c>
      <c r="B39" s="276"/>
      <c r="C39" s="132"/>
      <c r="D39" s="133">
        <f>D38</f>
        <v>0</v>
      </c>
      <c r="E39" s="62"/>
    </row>
    <row r="40" spans="1:5" ht="18" customHeight="1">
      <c r="A40" s="281" t="s">
        <v>51</v>
      </c>
      <c r="B40" s="282"/>
      <c r="C40" s="132"/>
      <c r="D40" s="134" t="e">
        <f>SUM(D39,D36,D28,D19)</f>
        <v>#VALUE!</v>
      </c>
      <c r="E40" s="63"/>
    </row>
  </sheetData>
  <sheetProtection/>
  <mergeCells count="16">
    <mergeCell ref="A40:B40"/>
    <mergeCell ref="A2:D2"/>
    <mergeCell ref="A3:D3"/>
    <mergeCell ref="A36:B36"/>
    <mergeCell ref="A1:D1"/>
    <mergeCell ref="A6:D6"/>
    <mergeCell ref="A39:B39"/>
    <mergeCell ref="A19:B19"/>
    <mergeCell ref="A28:B28"/>
    <mergeCell ref="A37:D37"/>
    <mergeCell ref="A7:D7"/>
    <mergeCell ref="A10:B10"/>
    <mergeCell ref="A9:C9"/>
    <mergeCell ref="A8:C8"/>
    <mergeCell ref="A20:D20"/>
    <mergeCell ref="A29:D2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4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CC00CC"/>
  </sheetPr>
  <dimension ref="A1:G40"/>
  <sheetViews>
    <sheetView showGridLines="0" view="pageBreakPreview" zoomScaleNormal="85" zoomScaleSheetLayoutView="100" workbookViewId="0" topLeftCell="A10">
      <selection activeCell="D9" sqref="D9"/>
    </sheetView>
  </sheetViews>
  <sheetFormatPr defaultColWidth="10.421875" defaultRowHeight="12.75"/>
  <cols>
    <col min="1" max="1" width="4.8515625" style="16" customWidth="1"/>
    <col min="2" max="2" width="50.7109375" style="16" customWidth="1"/>
    <col min="3" max="3" width="10.00390625" style="16" customWidth="1"/>
    <col min="4" max="4" width="12.28125" style="16" customWidth="1"/>
    <col min="5" max="5" width="1.57421875" style="39" customWidth="1"/>
    <col min="6" max="6" width="13.421875" style="16" customWidth="1"/>
    <col min="7" max="7" width="7.140625" style="16" customWidth="1"/>
    <col min="8" max="16384" width="10.421875" style="16" customWidth="1"/>
  </cols>
  <sheetData>
    <row r="1" spans="1:6" ht="30" customHeight="1">
      <c r="A1" s="283" t="str">
        <f>D!A1</f>
        <v>LOTE 01</v>
      </c>
      <c r="B1" s="283"/>
      <c r="C1" s="283"/>
      <c r="D1" s="283"/>
      <c r="F1" s="69"/>
    </row>
    <row r="2" spans="1:6" ht="12.75">
      <c r="A2" s="233" t="s">
        <v>106</v>
      </c>
      <c r="B2" s="233"/>
      <c r="C2" s="233"/>
      <c r="D2" s="233"/>
      <c r="E2" s="69"/>
      <c r="F2" s="69"/>
    </row>
    <row r="3" spans="1:6" ht="12.75">
      <c r="A3" s="233" t="s">
        <v>161</v>
      </c>
      <c r="B3" s="233"/>
      <c r="C3" s="233"/>
      <c r="D3" s="233"/>
      <c r="E3" s="69"/>
      <c r="F3" s="69"/>
    </row>
    <row r="4" spans="1:6" ht="12.75">
      <c r="A4" s="70"/>
      <c r="B4" s="70"/>
      <c r="C4" s="70"/>
      <c r="D4" s="70"/>
      <c r="E4" s="70"/>
      <c r="F4" s="69"/>
    </row>
    <row r="6" spans="1:4" ht="15.75">
      <c r="A6" s="275" t="s">
        <v>141</v>
      </c>
      <c r="B6" s="275"/>
      <c r="C6" s="275"/>
      <c r="D6" s="275"/>
    </row>
    <row r="7" spans="1:5" ht="21" customHeight="1">
      <c r="A7" s="275" t="s">
        <v>90</v>
      </c>
      <c r="B7" s="275"/>
      <c r="C7" s="275"/>
      <c r="D7" s="275"/>
      <c r="E7" s="58"/>
    </row>
    <row r="8" spans="1:5" ht="36" customHeight="1">
      <c r="A8" s="285" t="s">
        <v>32</v>
      </c>
      <c r="B8" s="285"/>
      <c r="C8" s="285"/>
      <c r="D8" s="100" t="s">
        <v>73</v>
      </c>
      <c r="E8" s="59"/>
    </row>
    <row r="9" spans="1:7" ht="32.25" customHeight="1">
      <c r="A9" s="285" t="s">
        <v>96</v>
      </c>
      <c r="B9" s="285"/>
      <c r="C9" s="285"/>
      <c r="D9" s="209"/>
      <c r="E9" s="59"/>
      <c r="G9" s="71"/>
    </row>
    <row r="10" spans="1:5" ht="18" customHeight="1">
      <c r="A10" s="284" t="s">
        <v>33</v>
      </c>
      <c r="B10" s="284"/>
      <c r="C10" s="154" t="s">
        <v>34</v>
      </c>
      <c r="D10" s="154" t="s">
        <v>35</v>
      </c>
      <c r="E10" s="60"/>
    </row>
    <row r="11" spans="1:5" ht="18" customHeight="1">
      <c r="A11" s="5">
        <v>1</v>
      </c>
      <c r="B11" s="17" t="s">
        <v>36</v>
      </c>
      <c r="C11" s="18"/>
      <c r="D11" s="19"/>
      <c r="E11" s="61"/>
    </row>
    <row r="12" spans="1:5" ht="18" customHeight="1">
      <c r="A12" s="5">
        <v>2</v>
      </c>
      <c r="B12" s="17" t="s">
        <v>37</v>
      </c>
      <c r="C12" s="18"/>
      <c r="D12" s="19"/>
      <c r="E12" s="61"/>
    </row>
    <row r="13" spans="1:5" ht="18" customHeight="1">
      <c r="A13" s="5">
        <v>3</v>
      </c>
      <c r="B13" s="17" t="s">
        <v>38</v>
      </c>
      <c r="C13" s="18"/>
      <c r="D13" s="19"/>
      <c r="E13" s="61"/>
    </row>
    <row r="14" spans="1:5" ht="18" customHeight="1">
      <c r="A14" s="5">
        <v>4</v>
      </c>
      <c r="B14" s="17" t="s">
        <v>39</v>
      </c>
      <c r="C14" s="18"/>
      <c r="D14" s="19"/>
      <c r="E14" s="61"/>
    </row>
    <row r="15" spans="1:5" ht="18" customHeight="1">
      <c r="A15" s="5">
        <v>5</v>
      </c>
      <c r="B15" s="17" t="s">
        <v>40</v>
      </c>
      <c r="C15" s="18"/>
      <c r="D15" s="19"/>
      <c r="E15" s="61"/>
    </row>
    <row r="16" spans="1:5" ht="18" customHeight="1">
      <c r="A16" s="5">
        <v>6</v>
      </c>
      <c r="B16" s="17" t="s">
        <v>41</v>
      </c>
      <c r="C16" s="18"/>
      <c r="D16" s="19"/>
      <c r="E16" s="61"/>
    </row>
    <row r="17" spans="1:5" ht="18" customHeight="1">
      <c r="A17" s="5">
        <v>7</v>
      </c>
      <c r="B17" s="17" t="s">
        <v>42</v>
      </c>
      <c r="C17" s="18"/>
      <c r="D17" s="19"/>
      <c r="E17" s="61"/>
    </row>
    <row r="18" spans="1:5" ht="18" customHeight="1">
      <c r="A18" s="5">
        <v>8</v>
      </c>
      <c r="B18" s="17" t="s">
        <v>43</v>
      </c>
      <c r="C18" s="18"/>
      <c r="D18" s="19"/>
      <c r="E18" s="61"/>
    </row>
    <row r="19" spans="1:5" ht="18" customHeight="1">
      <c r="A19" s="276" t="s">
        <v>59</v>
      </c>
      <c r="B19" s="276"/>
      <c r="C19" s="132">
        <f>SUM(C11:C18)</f>
        <v>0</v>
      </c>
      <c r="D19" s="133">
        <f>SUM(D11:D18)</f>
        <v>0</v>
      </c>
      <c r="E19" s="62"/>
    </row>
    <row r="20" spans="1:5" ht="18" customHeight="1">
      <c r="A20" s="278" t="s">
        <v>172</v>
      </c>
      <c r="B20" s="279"/>
      <c r="C20" s="279"/>
      <c r="D20" s="280"/>
      <c r="E20" s="60"/>
    </row>
    <row r="21" spans="1:5" ht="18" customHeight="1">
      <c r="A21" s="9">
        <v>9</v>
      </c>
      <c r="B21" s="36" t="s">
        <v>44</v>
      </c>
      <c r="C21" s="37"/>
      <c r="D21" s="19"/>
      <c r="E21" s="61"/>
    </row>
    <row r="22" spans="1:5" ht="18" customHeight="1">
      <c r="A22" s="5">
        <v>10</v>
      </c>
      <c r="B22" s="17" t="s">
        <v>169</v>
      </c>
      <c r="C22" s="38"/>
      <c r="D22" s="19"/>
      <c r="E22" s="61"/>
    </row>
    <row r="23" spans="1:5" ht="18" customHeight="1">
      <c r="A23" s="9">
        <v>11</v>
      </c>
      <c r="B23" s="17" t="s">
        <v>45</v>
      </c>
      <c r="C23" s="20"/>
      <c r="D23" s="19"/>
      <c r="E23" s="61"/>
    </row>
    <row r="24" spans="1:5" ht="18" customHeight="1">
      <c r="A24" s="5">
        <v>12</v>
      </c>
      <c r="B24" s="17" t="s">
        <v>46</v>
      </c>
      <c r="C24" s="20"/>
      <c r="D24" s="19"/>
      <c r="E24" s="61"/>
    </row>
    <row r="25" spans="1:5" ht="18" customHeight="1">
      <c r="A25" s="9">
        <v>13</v>
      </c>
      <c r="B25" s="17" t="s">
        <v>170</v>
      </c>
      <c r="C25" s="20"/>
      <c r="D25" s="19"/>
      <c r="E25" s="61"/>
    </row>
    <row r="26" spans="1:5" ht="18" customHeight="1">
      <c r="A26" s="5">
        <v>14</v>
      </c>
      <c r="B26" s="17" t="s">
        <v>47</v>
      </c>
      <c r="C26" s="20"/>
      <c r="D26" s="19"/>
      <c r="E26" s="61"/>
    </row>
    <row r="27" spans="1:5" ht="18" customHeight="1">
      <c r="A27" s="9">
        <v>15</v>
      </c>
      <c r="B27" s="36" t="s">
        <v>48</v>
      </c>
      <c r="C27" s="37"/>
      <c r="D27" s="19"/>
      <c r="E27" s="61"/>
    </row>
    <row r="28" spans="1:5" ht="18" customHeight="1">
      <c r="A28" s="276" t="s">
        <v>60</v>
      </c>
      <c r="B28" s="276"/>
      <c r="C28" s="132">
        <f>SUM(C21:C27)</f>
        <v>0</v>
      </c>
      <c r="D28" s="133">
        <f>SUM(D21:D27)</f>
        <v>0</v>
      </c>
      <c r="E28" s="62"/>
    </row>
    <row r="29" spans="1:5" ht="18" customHeight="1">
      <c r="A29" s="278" t="s">
        <v>173</v>
      </c>
      <c r="B29" s="279"/>
      <c r="C29" s="279"/>
      <c r="D29" s="279"/>
      <c r="E29" s="60"/>
    </row>
    <row r="30" spans="1:5" ht="18" customHeight="1">
      <c r="A30" s="9">
        <v>16</v>
      </c>
      <c r="B30" s="17" t="s">
        <v>174</v>
      </c>
      <c r="C30" s="37"/>
      <c r="D30" s="19"/>
      <c r="E30" s="60"/>
    </row>
    <row r="31" spans="1:5" ht="18" customHeight="1">
      <c r="A31" s="9">
        <v>17</v>
      </c>
      <c r="B31" s="17" t="s">
        <v>175</v>
      </c>
      <c r="C31" s="20"/>
      <c r="D31" s="19"/>
      <c r="E31" s="60"/>
    </row>
    <row r="32" spans="1:5" ht="18" customHeight="1">
      <c r="A32" s="9">
        <v>18</v>
      </c>
      <c r="B32" s="17" t="s">
        <v>176</v>
      </c>
      <c r="C32" s="20"/>
      <c r="D32" s="19"/>
      <c r="E32" s="60"/>
    </row>
    <row r="33" spans="1:5" ht="18" customHeight="1">
      <c r="A33" s="9">
        <v>19</v>
      </c>
      <c r="B33" s="17" t="s">
        <v>177</v>
      </c>
      <c r="C33" s="20"/>
      <c r="D33" s="19"/>
      <c r="E33" s="61"/>
    </row>
    <row r="34" spans="1:5" ht="18" customHeight="1">
      <c r="A34" s="9">
        <v>20</v>
      </c>
      <c r="B34" s="17" t="s">
        <v>178</v>
      </c>
      <c r="C34" s="20"/>
      <c r="D34" s="19"/>
      <c r="E34" s="61"/>
    </row>
    <row r="35" spans="1:5" ht="18" customHeight="1">
      <c r="A35" s="9">
        <v>21</v>
      </c>
      <c r="B35" s="17" t="s">
        <v>179</v>
      </c>
      <c r="C35" s="20"/>
      <c r="D35" s="19"/>
      <c r="E35" s="61"/>
    </row>
    <row r="36" spans="1:5" ht="18" customHeight="1">
      <c r="A36" s="276" t="s">
        <v>61</v>
      </c>
      <c r="B36" s="276"/>
      <c r="C36" s="132">
        <f>SUM(C30:C35)</f>
        <v>0</v>
      </c>
      <c r="D36" s="133">
        <f>SUM(D30:D35)</f>
        <v>0</v>
      </c>
      <c r="E36" s="62"/>
    </row>
    <row r="37" spans="1:5" ht="18" customHeight="1">
      <c r="A37" s="278" t="s">
        <v>49</v>
      </c>
      <c r="B37" s="279"/>
      <c r="C37" s="279"/>
      <c r="D37" s="280"/>
      <c r="E37" s="60"/>
    </row>
    <row r="38" spans="1:5" ht="28.5" customHeight="1">
      <c r="A38" s="5">
        <v>22</v>
      </c>
      <c r="B38" s="21" t="s">
        <v>50</v>
      </c>
      <c r="C38" s="20"/>
      <c r="D38" s="19">
        <f>D28*C19</f>
        <v>0</v>
      </c>
      <c r="E38" s="61"/>
    </row>
    <row r="39" spans="1:5" ht="18" customHeight="1">
      <c r="A39" s="276" t="s">
        <v>62</v>
      </c>
      <c r="B39" s="276"/>
      <c r="C39" s="132"/>
      <c r="D39" s="133">
        <f>D38</f>
        <v>0</v>
      </c>
      <c r="E39" s="62"/>
    </row>
    <row r="40" spans="1:5" ht="18" customHeight="1">
      <c r="A40" s="281" t="s">
        <v>51</v>
      </c>
      <c r="B40" s="282"/>
      <c r="C40" s="132"/>
      <c r="D40" s="134">
        <f>SUM(D39,D36,D28,D19)</f>
        <v>0</v>
      </c>
      <c r="E40" s="63"/>
    </row>
  </sheetData>
  <sheetProtection/>
  <mergeCells count="16">
    <mergeCell ref="A1:D1"/>
    <mergeCell ref="A6:D6"/>
    <mergeCell ref="A2:D2"/>
    <mergeCell ref="A40:B40"/>
    <mergeCell ref="A28:B28"/>
    <mergeCell ref="A36:B36"/>
    <mergeCell ref="A39:B39"/>
    <mergeCell ref="A8:C8"/>
    <mergeCell ref="A9:C9"/>
    <mergeCell ref="A20:D20"/>
    <mergeCell ref="A29:D29"/>
    <mergeCell ref="A37:D37"/>
    <mergeCell ref="A3:D3"/>
    <mergeCell ref="A7:D7"/>
    <mergeCell ref="A10:B10"/>
    <mergeCell ref="A19:B1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4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FFFF00"/>
  </sheetPr>
  <dimension ref="A1:J44"/>
  <sheetViews>
    <sheetView showGridLines="0" view="pageBreakPreview" zoomScaleNormal="85" zoomScaleSheetLayoutView="100" zoomScalePageLayoutView="0" workbookViewId="0" topLeftCell="A7">
      <selection activeCell="E10" sqref="E10"/>
    </sheetView>
  </sheetViews>
  <sheetFormatPr defaultColWidth="10.421875" defaultRowHeight="12.75"/>
  <cols>
    <col min="1" max="1" width="7.8515625" style="16" customWidth="1"/>
    <col min="2" max="2" width="12.28125" style="16" bestFit="1" customWidth="1"/>
    <col min="3" max="3" width="8.140625" style="16" customWidth="1"/>
    <col min="4" max="4" width="12.28125" style="16" bestFit="1" customWidth="1"/>
    <col min="5" max="5" width="21.8515625" style="16" customWidth="1"/>
    <col min="6" max="6" width="14.7109375" style="16" customWidth="1"/>
    <col min="7" max="7" width="16.00390625" style="16" customWidth="1"/>
    <col min="8" max="9" width="15.421875" style="16" customWidth="1"/>
    <col min="10" max="16384" width="10.421875" style="16" customWidth="1"/>
  </cols>
  <sheetData>
    <row r="1" spans="1:9" ht="12.75">
      <c r="A1" s="283" t="str">
        <f>D!A1</f>
        <v>LOTE 01</v>
      </c>
      <c r="B1" s="283"/>
      <c r="C1" s="283"/>
      <c r="D1" s="283"/>
      <c r="E1" s="283"/>
      <c r="F1" s="283"/>
      <c r="G1" s="283"/>
      <c r="H1" s="283"/>
      <c r="I1" s="283"/>
    </row>
    <row r="2" spans="1:10" ht="12.75">
      <c r="A2" s="233" t="s">
        <v>106</v>
      </c>
      <c r="B2" s="233"/>
      <c r="C2" s="233"/>
      <c r="D2" s="233"/>
      <c r="E2" s="233"/>
      <c r="F2" s="233"/>
      <c r="G2" s="233"/>
      <c r="H2" s="233"/>
      <c r="I2" s="233"/>
      <c r="J2" s="69"/>
    </row>
    <row r="3" spans="1:10" ht="12.75">
      <c r="A3" s="233" t="s">
        <v>107</v>
      </c>
      <c r="B3" s="233"/>
      <c r="C3" s="233"/>
      <c r="D3" s="233"/>
      <c r="E3" s="233"/>
      <c r="F3" s="233"/>
      <c r="G3" s="233"/>
      <c r="H3" s="233"/>
      <c r="I3" s="233"/>
      <c r="J3" s="69"/>
    </row>
    <row r="5" spans="1:9" ht="12.75">
      <c r="A5" s="291" t="s">
        <v>128</v>
      </c>
      <c r="B5" s="291"/>
      <c r="C5" s="291"/>
      <c r="D5" s="291"/>
      <c r="E5" s="291"/>
      <c r="F5" s="291"/>
      <c r="G5" s="291"/>
      <c r="H5" s="291"/>
      <c r="I5" s="291"/>
    </row>
    <row r="6" spans="1:9" ht="12.75">
      <c r="A6" s="233"/>
      <c r="B6" s="233"/>
      <c r="C6" s="233"/>
      <c r="D6" s="233"/>
      <c r="E6" s="233"/>
      <c r="F6" s="233"/>
      <c r="G6" s="233"/>
      <c r="H6" s="233"/>
      <c r="I6" s="233"/>
    </row>
    <row r="7" ht="12.75">
      <c r="A7" s="112" t="s">
        <v>127</v>
      </c>
    </row>
    <row r="8" spans="1:9" ht="12.75">
      <c r="A8" s="288"/>
      <c r="B8" s="288"/>
      <c r="C8" s="288"/>
      <c r="D8" s="288"/>
      <c r="E8" s="288"/>
      <c r="F8" s="288"/>
      <c r="G8" s="288"/>
      <c r="H8" s="288"/>
      <c r="I8" s="288"/>
    </row>
    <row r="9" spans="1:9" ht="12.75">
      <c r="A9" s="286" t="s">
        <v>168</v>
      </c>
      <c r="B9" s="286"/>
      <c r="C9" s="286"/>
      <c r="D9" s="286"/>
      <c r="E9" s="229">
        <v>404</v>
      </c>
      <c r="F9" s="210"/>
      <c r="G9" s="210"/>
      <c r="H9" s="210"/>
      <c r="I9" s="210"/>
    </row>
    <row r="11" spans="1:9" ht="12.75">
      <c r="A11" s="284" t="s">
        <v>180</v>
      </c>
      <c r="B11" s="284"/>
      <c r="C11" s="284"/>
      <c r="D11" s="284"/>
      <c r="E11" s="284"/>
      <c r="F11" s="284"/>
      <c r="G11" s="284"/>
      <c r="H11" s="284"/>
      <c r="I11" s="284"/>
    </row>
    <row r="12" spans="1:9" ht="12.75">
      <c r="A12" s="289" t="s">
        <v>116</v>
      </c>
      <c r="B12" s="290"/>
      <c r="C12" s="289" t="s">
        <v>117</v>
      </c>
      <c r="D12" s="290"/>
      <c r="E12" s="287" t="s">
        <v>166</v>
      </c>
      <c r="F12" s="287" t="s">
        <v>164</v>
      </c>
      <c r="G12" s="287" t="s">
        <v>129</v>
      </c>
      <c r="H12" s="287" t="s">
        <v>133</v>
      </c>
      <c r="I12" s="287" t="s">
        <v>77</v>
      </c>
    </row>
    <row r="13" spans="1:9" ht="43.5" customHeight="1">
      <c r="A13" s="130" t="s">
        <v>121</v>
      </c>
      <c r="B13" s="130" t="s">
        <v>118</v>
      </c>
      <c r="C13" s="130" t="s">
        <v>122</v>
      </c>
      <c r="D13" s="130" t="s">
        <v>118</v>
      </c>
      <c r="E13" s="287"/>
      <c r="F13" s="287"/>
      <c r="G13" s="287"/>
      <c r="H13" s="287"/>
      <c r="I13" s="287"/>
    </row>
    <row r="14" spans="1:9" ht="12.75">
      <c r="A14" s="5" t="s">
        <v>124</v>
      </c>
      <c r="B14" s="5" t="s">
        <v>119</v>
      </c>
      <c r="C14" s="5" t="s">
        <v>125</v>
      </c>
      <c r="D14" s="5" t="s">
        <v>120</v>
      </c>
      <c r="E14" s="110" t="s">
        <v>181</v>
      </c>
      <c r="F14" s="5" t="s">
        <v>126</v>
      </c>
      <c r="G14" s="22" t="s">
        <v>123</v>
      </c>
      <c r="H14" s="5" t="s">
        <v>87</v>
      </c>
      <c r="I14" s="22" t="s">
        <v>89</v>
      </c>
    </row>
    <row r="15" spans="1:9" ht="12.75">
      <c r="A15" s="78">
        <v>74</v>
      </c>
      <c r="B15" s="109">
        <f>'D-A 25h'!$D$41</f>
        <v>0</v>
      </c>
      <c r="C15" s="78">
        <v>116</v>
      </c>
      <c r="D15" s="109">
        <f>'D-A 44h'!$D$41</f>
        <v>0</v>
      </c>
      <c r="E15" s="7">
        <f>(A15*B15+C15*D15)*$E$9</f>
        <v>0</v>
      </c>
      <c r="F15" s="9">
        <v>404</v>
      </c>
      <c r="G15" s="7">
        <f>E15/F15</f>
        <v>0</v>
      </c>
      <c r="H15" s="78">
        <v>20284</v>
      </c>
      <c r="I15" s="10">
        <f>G15/H15</f>
        <v>0</v>
      </c>
    </row>
    <row r="16" spans="1:4" ht="12.75">
      <c r="A16" s="23"/>
      <c r="B16" s="23"/>
      <c r="C16" s="23"/>
      <c r="D16" s="23"/>
    </row>
    <row r="18" spans="1:9" ht="12.75">
      <c r="A18" s="284" t="s">
        <v>182</v>
      </c>
      <c r="B18" s="284"/>
      <c r="C18" s="284"/>
      <c r="D18" s="284"/>
      <c r="E18" s="284"/>
      <c r="F18" s="284"/>
      <c r="G18" s="284"/>
      <c r="H18" s="284"/>
      <c r="I18" s="284"/>
    </row>
    <row r="19" spans="1:9" ht="12.75" customHeight="1">
      <c r="A19" s="289" t="s">
        <v>116</v>
      </c>
      <c r="B19" s="290"/>
      <c r="C19" s="289" t="s">
        <v>117</v>
      </c>
      <c r="D19" s="290"/>
      <c r="E19" s="287" t="s">
        <v>167</v>
      </c>
      <c r="F19" s="287" t="s">
        <v>165</v>
      </c>
      <c r="G19" s="287" t="s">
        <v>129</v>
      </c>
      <c r="H19" s="287" t="s">
        <v>133</v>
      </c>
      <c r="I19" s="287" t="s">
        <v>77</v>
      </c>
    </row>
    <row r="20" spans="1:9" ht="42.75" customHeight="1">
      <c r="A20" s="130" t="s">
        <v>121</v>
      </c>
      <c r="B20" s="130" t="s">
        <v>118</v>
      </c>
      <c r="C20" s="130" t="s">
        <v>122</v>
      </c>
      <c r="D20" s="130" t="s">
        <v>118</v>
      </c>
      <c r="E20" s="287"/>
      <c r="F20" s="287"/>
      <c r="G20" s="287"/>
      <c r="H20" s="287"/>
      <c r="I20" s="287"/>
    </row>
    <row r="21" spans="1:9" ht="12.75">
      <c r="A21" s="5" t="s">
        <v>124</v>
      </c>
      <c r="B21" s="5" t="s">
        <v>119</v>
      </c>
      <c r="C21" s="5" t="s">
        <v>125</v>
      </c>
      <c r="D21" s="5" t="s">
        <v>120</v>
      </c>
      <c r="E21" s="110" t="s">
        <v>181</v>
      </c>
      <c r="F21" s="5" t="s">
        <v>126</v>
      </c>
      <c r="G21" s="22" t="s">
        <v>123</v>
      </c>
      <c r="H21" s="5" t="s">
        <v>87</v>
      </c>
      <c r="I21" s="22" t="s">
        <v>89</v>
      </c>
    </row>
    <row r="22" spans="1:9" ht="12.75">
      <c r="A22" s="78">
        <v>68</v>
      </c>
      <c r="B22" s="109">
        <f>'D-A 25h'!$D$41</f>
        <v>0</v>
      </c>
      <c r="C22" s="78">
        <v>97</v>
      </c>
      <c r="D22" s="109">
        <f>'D-A 44h'!$D$41</f>
        <v>0</v>
      </c>
      <c r="E22" s="7">
        <f>(A22*B22+C22*D22)*$E$9</f>
        <v>0</v>
      </c>
      <c r="F22" s="9">
        <v>404</v>
      </c>
      <c r="G22" s="7">
        <f>E22/F22</f>
        <v>0</v>
      </c>
      <c r="H22" s="78">
        <v>15288</v>
      </c>
      <c r="I22" s="10">
        <f>G22/H22</f>
        <v>0</v>
      </c>
    </row>
    <row r="23" spans="1:9" ht="12.75">
      <c r="A23" s="113"/>
      <c r="B23" s="114"/>
      <c r="C23" s="113"/>
      <c r="D23" s="114"/>
      <c r="E23" s="115"/>
      <c r="F23" s="116"/>
      <c r="G23" s="115"/>
      <c r="H23" s="113"/>
      <c r="I23" s="117"/>
    </row>
    <row r="25" spans="1:9" ht="12.75">
      <c r="A25" s="284" t="s">
        <v>184</v>
      </c>
      <c r="B25" s="284"/>
      <c r="C25" s="284"/>
      <c r="D25" s="284"/>
      <c r="E25" s="284"/>
      <c r="F25" s="284"/>
      <c r="G25" s="284"/>
      <c r="H25" s="284"/>
      <c r="I25" s="284"/>
    </row>
    <row r="26" spans="1:9" ht="12.75" customHeight="1">
      <c r="A26" s="289" t="s">
        <v>116</v>
      </c>
      <c r="B26" s="290"/>
      <c r="C26" s="289" t="s">
        <v>117</v>
      </c>
      <c r="D26" s="290"/>
      <c r="E26" s="287" t="s">
        <v>166</v>
      </c>
      <c r="F26" s="287" t="s">
        <v>164</v>
      </c>
      <c r="G26" s="287" t="s">
        <v>129</v>
      </c>
      <c r="H26" s="287" t="s">
        <v>133</v>
      </c>
      <c r="I26" s="287" t="s">
        <v>77</v>
      </c>
    </row>
    <row r="27" spans="1:9" ht="45.75" customHeight="1">
      <c r="A27" s="130" t="s">
        <v>121</v>
      </c>
      <c r="B27" s="130" t="s">
        <v>118</v>
      </c>
      <c r="C27" s="130" t="s">
        <v>122</v>
      </c>
      <c r="D27" s="130" t="s">
        <v>118</v>
      </c>
      <c r="E27" s="287"/>
      <c r="F27" s="287"/>
      <c r="G27" s="287"/>
      <c r="H27" s="287"/>
      <c r="I27" s="287"/>
    </row>
    <row r="28" spans="1:9" ht="12.75">
      <c r="A28" s="5" t="s">
        <v>124</v>
      </c>
      <c r="B28" s="5" t="s">
        <v>119</v>
      </c>
      <c r="C28" s="5" t="s">
        <v>125</v>
      </c>
      <c r="D28" s="5" t="s">
        <v>120</v>
      </c>
      <c r="E28" s="110" t="s">
        <v>181</v>
      </c>
      <c r="F28" s="5" t="s">
        <v>126</v>
      </c>
      <c r="G28" s="22" t="s">
        <v>123</v>
      </c>
      <c r="H28" s="5" t="s">
        <v>87</v>
      </c>
      <c r="I28" s="22" t="s">
        <v>89</v>
      </c>
    </row>
    <row r="29" spans="1:9" ht="12.75">
      <c r="A29" s="78">
        <v>55</v>
      </c>
      <c r="B29" s="109">
        <f>'D-A 25h'!$D$41</f>
        <v>0</v>
      </c>
      <c r="C29" s="78">
        <v>82</v>
      </c>
      <c r="D29" s="109">
        <f>'D-A 44h'!$D$41</f>
        <v>0</v>
      </c>
      <c r="E29" s="7">
        <f>(A29*B29+C29*D29)*$E$9</f>
        <v>0</v>
      </c>
      <c r="F29" s="9">
        <v>404</v>
      </c>
      <c r="G29" s="7">
        <f>E29/F29</f>
        <v>0</v>
      </c>
      <c r="H29" s="78">
        <v>10193</v>
      </c>
      <c r="I29" s="10">
        <f>G29/H29</f>
        <v>0</v>
      </c>
    </row>
    <row r="30" spans="1:9" ht="12.75">
      <c r="A30" s="113"/>
      <c r="B30" s="114"/>
      <c r="C30" s="113"/>
      <c r="D30" s="114"/>
      <c r="E30" s="115"/>
      <c r="F30" s="116"/>
      <c r="G30" s="115"/>
      <c r="H30" s="113"/>
      <c r="I30" s="117"/>
    </row>
    <row r="32" spans="1:9" ht="12.75">
      <c r="A32" s="284" t="s">
        <v>185</v>
      </c>
      <c r="B32" s="284"/>
      <c r="C32" s="284"/>
      <c r="D32" s="284"/>
      <c r="E32" s="284"/>
      <c r="F32" s="284"/>
      <c r="G32" s="284"/>
      <c r="H32" s="284"/>
      <c r="I32" s="284"/>
    </row>
    <row r="33" spans="1:9" ht="12.75" customHeight="1">
      <c r="A33" s="289" t="s">
        <v>116</v>
      </c>
      <c r="B33" s="290"/>
      <c r="C33" s="289" t="s">
        <v>117</v>
      </c>
      <c r="D33" s="290"/>
      <c r="E33" s="287" t="s">
        <v>167</v>
      </c>
      <c r="F33" s="287" t="s">
        <v>164</v>
      </c>
      <c r="G33" s="287" t="s">
        <v>129</v>
      </c>
      <c r="H33" s="287" t="s">
        <v>133</v>
      </c>
      <c r="I33" s="287" t="s">
        <v>77</v>
      </c>
    </row>
    <row r="34" spans="1:9" ht="56.25" customHeight="1">
      <c r="A34" s="130" t="s">
        <v>121</v>
      </c>
      <c r="B34" s="130" t="s">
        <v>118</v>
      </c>
      <c r="C34" s="130" t="s">
        <v>122</v>
      </c>
      <c r="D34" s="130" t="s">
        <v>118</v>
      </c>
      <c r="E34" s="287"/>
      <c r="F34" s="287"/>
      <c r="G34" s="287"/>
      <c r="H34" s="287"/>
      <c r="I34" s="287"/>
    </row>
    <row r="35" spans="1:9" ht="12.75">
      <c r="A35" s="5" t="s">
        <v>124</v>
      </c>
      <c r="B35" s="5" t="s">
        <v>119</v>
      </c>
      <c r="C35" s="5" t="s">
        <v>125</v>
      </c>
      <c r="D35" s="5" t="s">
        <v>120</v>
      </c>
      <c r="E35" s="110" t="s">
        <v>181</v>
      </c>
      <c r="F35" s="5" t="s">
        <v>126</v>
      </c>
      <c r="G35" s="22" t="s">
        <v>123</v>
      </c>
      <c r="H35" s="5" t="s">
        <v>87</v>
      </c>
      <c r="I35" s="22" t="s">
        <v>89</v>
      </c>
    </row>
    <row r="36" spans="1:9" ht="12.75">
      <c r="A36" s="78">
        <v>52</v>
      </c>
      <c r="B36" s="109">
        <f>'D-A 25h'!$D$41</f>
        <v>0</v>
      </c>
      <c r="C36" s="78">
        <v>70</v>
      </c>
      <c r="D36" s="109">
        <f>'D-A 44h'!$D$41</f>
        <v>0</v>
      </c>
      <c r="E36" s="7">
        <f>(A36*B36+C36*D36)*$E$9</f>
        <v>0</v>
      </c>
      <c r="F36" s="9">
        <v>404</v>
      </c>
      <c r="G36" s="7">
        <f>E36/F36</f>
        <v>0</v>
      </c>
      <c r="H36" s="78">
        <v>5155</v>
      </c>
      <c r="I36" s="10">
        <f>G36/H36</f>
        <v>0</v>
      </c>
    </row>
    <row r="37" spans="1:9" ht="12.75">
      <c r="A37" s="113"/>
      <c r="B37" s="114"/>
      <c r="C37" s="113"/>
      <c r="D37" s="114"/>
      <c r="E37" s="115"/>
      <c r="F37" s="116"/>
      <c r="G37" s="115"/>
      <c r="H37" s="113"/>
      <c r="I37" s="117"/>
    </row>
    <row r="39" spans="1:9" ht="12.75">
      <c r="A39" s="284" t="s">
        <v>186</v>
      </c>
      <c r="B39" s="284"/>
      <c r="C39" s="284"/>
      <c r="D39" s="284"/>
      <c r="E39" s="284"/>
      <c r="F39" s="284"/>
      <c r="G39" s="284"/>
      <c r="H39" s="284"/>
      <c r="I39" s="284"/>
    </row>
    <row r="40" spans="1:9" ht="12.75" customHeight="1">
      <c r="A40" s="289" t="s">
        <v>116</v>
      </c>
      <c r="B40" s="290"/>
      <c r="C40" s="289" t="s">
        <v>117</v>
      </c>
      <c r="D40" s="290"/>
      <c r="E40" s="287" t="s">
        <v>167</v>
      </c>
      <c r="F40" s="287" t="s">
        <v>164</v>
      </c>
      <c r="G40" s="287" t="s">
        <v>129</v>
      </c>
      <c r="H40" s="287" t="s">
        <v>133</v>
      </c>
      <c r="I40" s="287" t="s">
        <v>77</v>
      </c>
    </row>
    <row r="41" spans="1:9" ht="45" customHeight="1">
      <c r="A41" s="130" t="s">
        <v>121</v>
      </c>
      <c r="B41" s="130" t="s">
        <v>118</v>
      </c>
      <c r="C41" s="130" t="s">
        <v>122</v>
      </c>
      <c r="D41" s="130" t="s">
        <v>118</v>
      </c>
      <c r="E41" s="287"/>
      <c r="F41" s="287"/>
      <c r="G41" s="287"/>
      <c r="H41" s="287"/>
      <c r="I41" s="287"/>
    </row>
    <row r="42" spans="1:9" ht="12.75">
      <c r="A42" s="5" t="s">
        <v>124</v>
      </c>
      <c r="B42" s="5" t="s">
        <v>119</v>
      </c>
      <c r="C42" s="5" t="s">
        <v>125</v>
      </c>
      <c r="D42" s="5" t="s">
        <v>120</v>
      </c>
      <c r="E42" s="110" t="s">
        <v>181</v>
      </c>
      <c r="F42" s="5" t="s">
        <v>126</v>
      </c>
      <c r="G42" s="22" t="s">
        <v>123</v>
      </c>
      <c r="H42" s="5" t="s">
        <v>87</v>
      </c>
      <c r="I42" s="22" t="s">
        <v>89</v>
      </c>
    </row>
    <row r="43" spans="1:9" ht="12.75">
      <c r="A43" s="78">
        <v>43</v>
      </c>
      <c r="B43" s="109">
        <f>'D-A 25h'!$D$41</f>
        <v>0</v>
      </c>
      <c r="C43" s="78">
        <v>68</v>
      </c>
      <c r="D43" s="109">
        <f>'D-A 44h'!$D$41</f>
        <v>0</v>
      </c>
      <c r="E43" s="7">
        <f>(A43*B43+C43*D43)*$E$9</f>
        <v>0</v>
      </c>
      <c r="F43" s="9">
        <v>404</v>
      </c>
      <c r="G43" s="7">
        <f>E43/F43</f>
        <v>0</v>
      </c>
      <c r="H43" s="78">
        <v>2113</v>
      </c>
      <c r="I43" s="10">
        <f>G43/H43</f>
        <v>0</v>
      </c>
    </row>
    <row r="44" spans="1:9" ht="12.75">
      <c r="A44" s="113"/>
      <c r="B44" s="114"/>
      <c r="C44" s="113"/>
      <c r="D44" s="114"/>
      <c r="E44" s="115"/>
      <c r="F44" s="116"/>
      <c r="G44" s="115"/>
      <c r="H44" s="113"/>
      <c r="I44" s="117"/>
    </row>
  </sheetData>
  <sheetProtection/>
  <mergeCells count="47">
    <mergeCell ref="A39:I39"/>
    <mergeCell ref="A40:B40"/>
    <mergeCell ref="C40:D40"/>
    <mergeCell ref="E40:E41"/>
    <mergeCell ref="F40:F41"/>
    <mergeCell ref="G40:G41"/>
    <mergeCell ref="H40:H41"/>
    <mergeCell ref="I40:I41"/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3">
      <selection activeCell="D34" sqref="D34"/>
    </sheetView>
  </sheetViews>
  <sheetFormatPr defaultColWidth="9.140625" defaultRowHeight="12.75"/>
  <cols>
    <col min="1" max="1" width="39.421875" style="26" customWidth="1"/>
    <col min="2" max="2" width="50.8515625" style="26" customWidth="1"/>
    <col min="3" max="3" width="13.28125" style="26" bestFit="1" customWidth="1"/>
    <col min="4" max="4" width="12.140625" style="26" bestFit="1" customWidth="1"/>
    <col min="5" max="16384" width="9.140625" style="26" customWidth="1"/>
  </cols>
  <sheetData>
    <row r="1" spans="1:2" ht="30" customHeight="1">
      <c r="A1" s="233" t="str">
        <f>D!A1</f>
        <v>LOTE 01</v>
      </c>
      <c r="B1" s="233"/>
    </row>
    <row r="2" spans="1:7" ht="12.75">
      <c r="A2" s="233" t="s">
        <v>106</v>
      </c>
      <c r="B2" s="233"/>
      <c r="C2" s="69"/>
      <c r="D2" s="69"/>
      <c r="E2" s="69"/>
      <c r="F2" s="69"/>
      <c r="G2" s="69"/>
    </row>
    <row r="3" spans="1:7" ht="12.75">
      <c r="A3" s="233" t="s">
        <v>108</v>
      </c>
      <c r="B3" s="233"/>
      <c r="C3" s="69"/>
      <c r="D3" s="69"/>
      <c r="E3" s="69"/>
      <c r="F3" s="69"/>
      <c r="G3" s="69"/>
    </row>
    <row r="4" ht="12.75">
      <c r="A4" s="70"/>
    </row>
    <row r="5" ht="12.75">
      <c r="A5" s="70"/>
    </row>
    <row r="7" spans="1:2" ht="25.5" customHeight="1">
      <c r="A7" s="34"/>
      <c r="B7" s="34"/>
    </row>
    <row r="8" ht="16.5" customHeight="1">
      <c r="A8" s="25"/>
    </row>
    <row r="9" ht="15.75" customHeight="1">
      <c r="A9" s="27"/>
    </row>
    <row r="10" spans="1:2" ht="15.75" customHeight="1">
      <c r="A10" s="238" t="s">
        <v>63</v>
      </c>
      <c r="B10" s="238"/>
    </row>
    <row r="11" spans="1:2" ht="31.5" customHeight="1">
      <c r="A11" s="236" t="s">
        <v>163</v>
      </c>
      <c r="B11" s="236"/>
    </row>
    <row r="12" spans="1:4" ht="18" customHeight="1">
      <c r="A12" s="30"/>
      <c r="D12" s="28"/>
    </row>
    <row r="13" spans="1:2" ht="18" customHeight="1">
      <c r="A13" s="230" t="s">
        <v>64</v>
      </c>
      <c r="B13" s="231"/>
    </row>
    <row r="14" ht="18" customHeight="1">
      <c r="A14" s="29"/>
    </row>
    <row r="15" spans="1:2" ht="18" customHeight="1">
      <c r="A15" s="234" t="s">
        <v>68</v>
      </c>
      <c r="B15" s="234"/>
    </row>
    <row r="16" ht="18" customHeight="1">
      <c r="A16" s="29"/>
    </row>
    <row r="17" spans="1:2" ht="30.75" customHeight="1">
      <c r="A17" s="235" t="s">
        <v>97</v>
      </c>
      <c r="B17" s="235"/>
    </row>
    <row r="18" ht="18" customHeight="1">
      <c r="A18" s="29"/>
    </row>
    <row r="19" ht="18" customHeight="1">
      <c r="A19" s="29"/>
    </row>
    <row r="20" spans="1:2" ht="15" customHeight="1">
      <c r="A20" s="235" t="s">
        <v>143</v>
      </c>
      <c r="B20" s="235"/>
    </row>
    <row r="21" spans="1:2" ht="15" customHeight="1">
      <c r="A21" s="235" t="s">
        <v>144</v>
      </c>
      <c r="B21" s="235"/>
    </row>
    <row r="22" spans="1:2" ht="15" customHeight="1">
      <c r="A22" s="292"/>
      <c r="B22" s="292"/>
    </row>
    <row r="23" spans="1:2" ht="18" customHeight="1">
      <c r="A23" s="292"/>
      <c r="B23" s="292"/>
    </row>
    <row r="24" spans="1:2" ht="18" customHeight="1">
      <c r="A24" s="108"/>
      <c r="B24" s="108"/>
    </row>
    <row r="25" spans="1:2" ht="12.75">
      <c r="A25" s="236" t="s">
        <v>65</v>
      </c>
      <c r="B25" s="236"/>
    </row>
    <row r="26" spans="1:2" ht="12.75">
      <c r="A26" s="35"/>
      <c r="B26" s="35"/>
    </row>
    <row r="27" spans="1:2" ht="12.75">
      <c r="A27" s="77" t="s">
        <v>105</v>
      </c>
      <c r="B27" s="107"/>
    </row>
    <row r="28" spans="1:2" ht="12.75">
      <c r="A28" s="77" t="s">
        <v>100</v>
      </c>
      <c r="B28" s="95"/>
    </row>
    <row r="29" spans="1:2" ht="12.75">
      <c r="A29" s="77" t="s">
        <v>101</v>
      </c>
      <c r="B29" s="95"/>
    </row>
    <row r="30" spans="1:2" ht="12.75">
      <c r="A30" s="77" t="s">
        <v>102</v>
      </c>
      <c r="B30" s="95"/>
    </row>
    <row r="31" spans="1:2" ht="12.75">
      <c r="A31" s="77" t="s">
        <v>103</v>
      </c>
      <c r="B31" s="95"/>
    </row>
    <row r="32" spans="1:2" ht="12.75">
      <c r="A32" s="77" t="s">
        <v>104</v>
      </c>
      <c r="B32" s="95"/>
    </row>
    <row r="33" spans="1:2" ht="12.75">
      <c r="A33" s="77" t="s">
        <v>145</v>
      </c>
      <c r="B33" s="95"/>
    </row>
    <row r="34" spans="1:2" ht="12.75">
      <c r="A34" s="77" t="s">
        <v>139</v>
      </c>
      <c r="B34" s="95"/>
    </row>
    <row r="35" spans="1:2" ht="32.25" customHeight="1">
      <c r="A35" s="293"/>
      <c r="B35" s="293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spans="1:4" ht="18" customHeight="1">
      <c r="A41" s="30"/>
      <c r="D41" s="28"/>
    </row>
    <row r="42" ht="18" customHeight="1">
      <c r="A42" s="30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30"/>
    </row>
    <row r="51" ht="18" customHeight="1">
      <c r="A51" s="29"/>
    </row>
    <row r="52" ht="18" customHeight="1">
      <c r="A52" s="29"/>
    </row>
    <row r="53" ht="18" customHeight="1">
      <c r="A53" s="30"/>
    </row>
    <row r="54" spans="1:6" ht="18" customHeight="1">
      <c r="A54" s="29"/>
      <c r="F54" s="31"/>
    </row>
    <row r="55" spans="1:6" ht="18" customHeight="1">
      <c r="A55" s="29"/>
      <c r="F55" s="31"/>
    </row>
    <row r="56" ht="18" customHeight="1">
      <c r="A56" s="29"/>
    </row>
    <row r="57" spans="1:3" ht="21" customHeight="1">
      <c r="A57" s="32"/>
      <c r="C57" s="33"/>
    </row>
  </sheetData>
  <sheetProtection/>
  <mergeCells count="14">
    <mergeCell ref="A1:B1"/>
    <mergeCell ref="A35:B35"/>
    <mergeCell ref="A13:B13"/>
    <mergeCell ref="A15:B15"/>
    <mergeCell ref="A17:B17"/>
    <mergeCell ref="A20:B20"/>
    <mergeCell ref="A22:B22"/>
    <mergeCell ref="A21:B21"/>
    <mergeCell ref="A25:B25"/>
    <mergeCell ref="A2:B2"/>
    <mergeCell ref="A3:B3"/>
    <mergeCell ref="A10:B10"/>
    <mergeCell ref="A11:B11"/>
    <mergeCell ref="A23:B2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FF0000"/>
  </sheetPr>
  <dimension ref="A1:I47"/>
  <sheetViews>
    <sheetView showGridLines="0" view="pageBreakPreview" zoomScaleNormal="85" zoomScaleSheetLayoutView="100" zoomScalePageLayoutView="0" workbookViewId="0" topLeftCell="A21">
      <selection activeCell="G32" sqref="G3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33" t="str">
        <f>D!A1</f>
        <v>LOTE 01</v>
      </c>
      <c r="B1" s="233"/>
      <c r="C1" s="233"/>
      <c r="D1" s="233"/>
      <c r="E1" s="233"/>
    </row>
    <row r="2" spans="1:5" ht="12.75">
      <c r="A2" s="233" t="s">
        <v>106</v>
      </c>
      <c r="B2" s="233"/>
      <c r="C2" s="233"/>
      <c r="D2" s="233"/>
      <c r="E2" s="233"/>
    </row>
    <row r="3" spans="1:5" ht="12.75">
      <c r="A3" s="233" t="s">
        <v>109</v>
      </c>
      <c r="B3" s="233"/>
      <c r="C3" s="233"/>
      <c r="D3" s="233"/>
      <c r="E3" s="233"/>
    </row>
    <row r="4" spans="1:5" ht="12.75" hidden="1">
      <c r="A4" s="70"/>
      <c r="B4" s="70"/>
      <c r="C4" s="70"/>
      <c r="D4" s="70"/>
      <c r="E4" s="70"/>
    </row>
    <row r="5" ht="12.75" hidden="1"/>
    <row r="7" spans="1:5" ht="12.75">
      <c r="A7" s="273" t="s">
        <v>0</v>
      </c>
      <c r="B7" s="273"/>
      <c r="C7" s="273"/>
      <c r="D7" s="273"/>
      <c r="E7" s="273"/>
    </row>
    <row r="8" spans="1:5" ht="25.5" customHeight="1">
      <c r="A8" s="274" t="s">
        <v>58</v>
      </c>
      <c r="B8" s="274"/>
      <c r="C8" s="274"/>
      <c r="D8" s="273" t="s">
        <v>1</v>
      </c>
      <c r="E8" s="273"/>
    </row>
    <row r="9" spans="1:5" ht="16.5" customHeight="1">
      <c r="A9" s="274"/>
      <c r="B9" s="274"/>
      <c r="C9" s="274"/>
      <c r="D9" s="135" t="s">
        <v>52</v>
      </c>
      <c r="E9" s="136" t="s">
        <v>56</v>
      </c>
    </row>
    <row r="10" spans="1:5" ht="15.75" customHeight="1">
      <c r="A10" s="274"/>
      <c r="B10" s="274"/>
      <c r="C10" s="274"/>
      <c r="D10" s="135" t="s">
        <v>55</v>
      </c>
      <c r="E10" s="136" t="s">
        <v>57</v>
      </c>
    </row>
    <row r="11" spans="1:5" ht="15.75" customHeight="1">
      <c r="A11" s="274"/>
      <c r="B11" s="274"/>
      <c r="C11" s="274"/>
      <c r="D11" s="135" t="s">
        <v>68</v>
      </c>
      <c r="E11" s="136" t="s">
        <v>54</v>
      </c>
    </row>
    <row r="12" spans="1:5" ht="15.75" customHeight="1">
      <c r="A12" s="274"/>
      <c r="B12" s="274"/>
      <c r="C12" s="274"/>
      <c r="D12" s="273" t="s">
        <v>2</v>
      </c>
      <c r="E12" s="273"/>
    </row>
    <row r="13" spans="1:5" ht="18" customHeight="1">
      <c r="A13" s="242" t="s">
        <v>3</v>
      </c>
      <c r="B13" s="242"/>
      <c r="C13" s="242"/>
      <c r="D13" s="242"/>
      <c r="E13" s="242"/>
    </row>
    <row r="14" spans="1:5" ht="18" customHeight="1">
      <c r="A14" s="2"/>
      <c r="B14" s="2" t="s">
        <v>4</v>
      </c>
      <c r="C14" s="13"/>
      <c r="D14" s="14"/>
      <c r="E14" s="79"/>
    </row>
    <row r="15" spans="1:5" ht="18" customHeight="1">
      <c r="A15" s="245" t="s">
        <v>5</v>
      </c>
      <c r="B15" s="245"/>
      <c r="C15" s="245"/>
      <c r="D15" s="245"/>
      <c r="E15" s="245"/>
    </row>
    <row r="16" spans="1:5" ht="18" customHeight="1">
      <c r="A16" s="3"/>
      <c r="B16" s="3"/>
      <c r="C16" s="4" t="s">
        <v>6</v>
      </c>
      <c r="D16" s="169">
        <v>0</v>
      </c>
      <c r="E16" s="40"/>
    </row>
    <row r="17" spans="1:5" ht="18" customHeight="1">
      <c r="A17" s="3"/>
      <c r="B17" s="3"/>
      <c r="C17" s="4" t="s">
        <v>7</v>
      </c>
      <c r="D17" s="169">
        <v>0</v>
      </c>
      <c r="E17" s="42"/>
    </row>
    <row r="18" spans="1:5" ht="18" customHeight="1">
      <c r="A18" s="245" t="s">
        <v>8</v>
      </c>
      <c r="B18" s="245"/>
      <c r="C18" s="245"/>
      <c r="D18" s="245"/>
      <c r="E18" s="245"/>
    </row>
    <row r="19" spans="1:5" ht="18" customHeight="1">
      <c r="A19" s="3"/>
      <c r="B19" s="3"/>
      <c r="C19" s="4" t="s">
        <v>9</v>
      </c>
      <c r="D19" s="15">
        <v>0</v>
      </c>
      <c r="E19" s="40"/>
    </row>
    <row r="20" spans="1:5" ht="18" customHeight="1">
      <c r="A20" s="245" t="s">
        <v>10</v>
      </c>
      <c r="B20" s="245"/>
      <c r="C20" s="245"/>
      <c r="D20" s="245"/>
      <c r="E20" s="245"/>
    </row>
    <row r="21" spans="1:5" ht="18" customHeight="1">
      <c r="A21" s="3"/>
      <c r="B21" s="3"/>
      <c r="C21" s="4" t="s">
        <v>11</v>
      </c>
      <c r="D21" s="8">
        <v>0</v>
      </c>
      <c r="E21" s="40"/>
    </row>
    <row r="22" spans="1:5" ht="18" customHeight="1">
      <c r="A22" s="3"/>
      <c r="B22" s="3"/>
      <c r="C22" s="4" t="s">
        <v>12</v>
      </c>
      <c r="D22" s="8">
        <v>0</v>
      </c>
      <c r="E22" s="41"/>
    </row>
    <row r="23" spans="1:5" ht="18" customHeight="1">
      <c r="A23" s="3"/>
      <c r="B23" s="3"/>
      <c r="C23" s="4" t="s">
        <v>13</v>
      </c>
      <c r="D23" s="8">
        <v>0</v>
      </c>
      <c r="E23" s="42"/>
    </row>
    <row r="24" spans="1:5" ht="18" customHeight="1">
      <c r="A24" s="163"/>
      <c r="B24" s="163" t="s">
        <v>14</v>
      </c>
      <c r="C24" s="164"/>
      <c r="D24" s="8"/>
      <c r="E24" s="79"/>
    </row>
    <row r="25" spans="1:5" ht="18" customHeight="1">
      <c r="A25" s="162"/>
      <c r="B25" s="163"/>
      <c r="C25" s="164" t="s">
        <v>15</v>
      </c>
      <c r="D25" s="161">
        <v>0</v>
      </c>
      <c r="E25" s="79"/>
    </row>
    <row r="26" spans="1:5" ht="18" customHeight="1">
      <c r="A26" s="165"/>
      <c r="B26" s="166"/>
      <c r="C26" s="167" t="s">
        <v>16</v>
      </c>
      <c r="D26" s="161">
        <v>0</v>
      </c>
      <c r="E26" s="79"/>
    </row>
    <row r="27" spans="1:5" ht="18" customHeight="1">
      <c r="A27" s="166"/>
      <c r="B27" s="166" t="s">
        <v>17</v>
      </c>
      <c r="C27" s="167"/>
      <c r="D27" s="57"/>
      <c r="E27" s="79"/>
    </row>
    <row r="28" spans="1:5" ht="18" customHeight="1">
      <c r="A28" s="270" t="s">
        <v>69</v>
      </c>
      <c r="B28" s="271"/>
      <c r="C28" s="271"/>
      <c r="D28" s="51"/>
      <c r="E28" s="43"/>
    </row>
    <row r="29" spans="1:8" ht="18" customHeight="1">
      <c r="A29" s="242" t="s">
        <v>18</v>
      </c>
      <c r="B29" s="242"/>
      <c r="C29" s="242"/>
      <c r="D29" s="242"/>
      <c r="E29" s="242"/>
      <c r="H29" s="24"/>
    </row>
    <row r="30" spans="1:5" ht="18" customHeight="1">
      <c r="A30" s="245" t="s">
        <v>19</v>
      </c>
      <c r="B30" s="245"/>
      <c r="C30" s="245"/>
      <c r="D30" s="245"/>
      <c r="E30" s="245"/>
    </row>
    <row r="31" spans="1:5" ht="18" customHeight="1">
      <c r="A31" s="3"/>
      <c r="B31" s="3"/>
      <c r="C31" s="4" t="s">
        <v>20</v>
      </c>
      <c r="D31" s="225" t="s">
        <v>35</v>
      </c>
      <c r="E31" s="40"/>
    </row>
    <row r="32" spans="1:9" ht="18" customHeight="1">
      <c r="A32" s="3"/>
      <c r="B32" s="3"/>
      <c r="C32" s="4" t="s">
        <v>115</v>
      </c>
      <c r="D32" s="225" t="s">
        <v>35</v>
      </c>
      <c r="E32" s="41"/>
      <c r="I32" s="44"/>
    </row>
    <row r="33" spans="1:9" ht="18" customHeight="1">
      <c r="A33" s="3"/>
      <c r="B33" s="3"/>
      <c r="C33" s="4" t="s">
        <v>21</v>
      </c>
      <c r="D33" s="225" t="s">
        <v>35</v>
      </c>
      <c r="E33" s="41"/>
      <c r="I33" s="44"/>
    </row>
    <row r="34" spans="1:9" ht="18" customHeight="1">
      <c r="A34" s="3"/>
      <c r="B34" s="3"/>
      <c r="C34" s="4" t="s">
        <v>22</v>
      </c>
      <c r="D34" s="225" t="s">
        <v>35</v>
      </c>
      <c r="E34" s="41"/>
      <c r="I34" s="44"/>
    </row>
    <row r="35" spans="1:9" ht="18" customHeight="1">
      <c r="A35" s="11"/>
      <c r="B35" s="11"/>
      <c r="C35" s="96" t="s">
        <v>23</v>
      </c>
      <c r="D35" s="225" t="s">
        <v>35</v>
      </c>
      <c r="E35" s="101"/>
      <c r="I35" s="44"/>
    </row>
    <row r="36" spans="1:9" ht="18" customHeight="1">
      <c r="A36" s="3"/>
      <c r="B36" s="3"/>
      <c r="C36" s="4" t="s">
        <v>24</v>
      </c>
      <c r="D36" s="225" t="s">
        <v>35</v>
      </c>
      <c r="E36" s="41"/>
      <c r="I36" s="44"/>
    </row>
    <row r="37" spans="1:9" ht="18" customHeight="1">
      <c r="A37" s="3"/>
      <c r="B37" s="3"/>
      <c r="C37" s="4" t="s">
        <v>25</v>
      </c>
      <c r="D37" s="225" t="s">
        <v>35</v>
      </c>
      <c r="E37" s="41"/>
      <c r="I37" s="44"/>
    </row>
    <row r="38" spans="1:9" ht="18" customHeight="1">
      <c r="A38" s="3"/>
      <c r="B38" s="3"/>
      <c r="C38" s="4" t="s">
        <v>26</v>
      </c>
      <c r="D38" s="225" t="s">
        <v>35</v>
      </c>
      <c r="E38" s="41"/>
      <c r="I38" s="44"/>
    </row>
    <row r="39" spans="1:9" ht="18" customHeight="1">
      <c r="A39" s="3"/>
      <c r="B39" s="3"/>
      <c r="C39" s="4" t="s">
        <v>27</v>
      </c>
      <c r="D39" s="225" t="s">
        <v>35</v>
      </c>
      <c r="E39" s="41"/>
      <c r="I39" s="44"/>
    </row>
    <row r="40" spans="1:5" ht="18" customHeight="1">
      <c r="A40" s="270" t="s">
        <v>70</v>
      </c>
      <c r="B40" s="271"/>
      <c r="C40" s="271"/>
      <c r="D40" s="225" t="s">
        <v>35</v>
      </c>
      <c r="E40" s="43"/>
    </row>
    <row r="41" spans="1:5" ht="18" customHeight="1">
      <c r="A41" s="272" t="s">
        <v>71</v>
      </c>
      <c r="B41" s="272"/>
      <c r="C41" s="270"/>
      <c r="D41" s="225" t="s">
        <v>35</v>
      </c>
      <c r="E41" s="43"/>
    </row>
    <row r="42" ht="18" customHeight="1"/>
    <row r="43" spans="1:5" ht="46.5" customHeight="1">
      <c r="A43" s="294" t="s">
        <v>151</v>
      </c>
      <c r="B43" s="294"/>
      <c r="C43" s="294"/>
      <c r="D43" s="294"/>
      <c r="E43" s="294"/>
    </row>
    <row r="44" ht="12.75">
      <c r="D44" s="12"/>
    </row>
    <row r="45" spans="4:5" ht="12.75">
      <c r="D45" s="6"/>
      <c r="E45" s="53"/>
    </row>
    <row r="47" ht="12.75">
      <c r="E47" s="53"/>
    </row>
  </sheetData>
  <sheetProtection/>
  <mergeCells count="17">
    <mergeCell ref="A1:E1"/>
    <mergeCell ref="A2:E2"/>
    <mergeCell ref="A3:E3"/>
    <mergeCell ref="A29:E29"/>
    <mergeCell ref="A28:C28"/>
    <mergeCell ref="A18:E18"/>
    <mergeCell ref="A20:E20"/>
    <mergeCell ref="A30:E30"/>
    <mergeCell ref="A43:E43"/>
    <mergeCell ref="A40:C40"/>
    <mergeCell ref="A41:C41"/>
    <mergeCell ref="A13:E13"/>
    <mergeCell ref="A7:E7"/>
    <mergeCell ref="A8:C12"/>
    <mergeCell ref="D8:E8"/>
    <mergeCell ref="D12:E12"/>
    <mergeCell ref="A15:E1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CC00CC"/>
  </sheetPr>
  <dimension ref="A1:E41"/>
  <sheetViews>
    <sheetView showGridLines="0" view="pageBreakPreview" zoomScaleNormal="85" zoomScaleSheetLayoutView="100" zoomScalePageLayoutView="0" workbookViewId="0" topLeftCell="A25">
      <selection activeCell="D10" sqref="D10"/>
    </sheetView>
  </sheetViews>
  <sheetFormatPr defaultColWidth="10.421875" defaultRowHeight="12.75"/>
  <cols>
    <col min="1" max="1" width="4.8515625" style="81" customWidth="1"/>
    <col min="2" max="2" width="59.8515625" style="81" customWidth="1"/>
    <col min="3" max="3" width="17.7109375" style="81" customWidth="1"/>
    <col min="4" max="4" width="13.140625" style="81" customWidth="1"/>
    <col min="5" max="5" width="8.00390625" style="82" customWidth="1"/>
    <col min="6" max="16384" width="10.421875" style="81" customWidth="1"/>
  </cols>
  <sheetData>
    <row r="1" spans="1:4" ht="30" customHeight="1">
      <c r="A1" s="295" t="str">
        <f>D!A1</f>
        <v>LOTE 01</v>
      </c>
      <c r="B1" s="295"/>
      <c r="C1" s="295"/>
      <c r="D1" s="295"/>
    </row>
    <row r="2" spans="1:5" ht="12.75">
      <c r="A2" s="233" t="s">
        <v>106</v>
      </c>
      <c r="B2" s="233"/>
      <c r="C2" s="233"/>
      <c r="D2" s="233"/>
      <c r="E2" s="102"/>
    </row>
    <row r="3" spans="1:5" ht="12.75">
      <c r="A3" s="233" t="s">
        <v>110</v>
      </c>
      <c r="B3" s="233"/>
      <c r="C3" s="233"/>
      <c r="D3" s="233"/>
      <c r="E3" s="102"/>
    </row>
    <row r="4" spans="1:5" ht="12.75">
      <c r="A4" s="83"/>
      <c r="B4" s="83"/>
      <c r="C4" s="83"/>
      <c r="D4" s="83"/>
      <c r="E4" s="83"/>
    </row>
    <row r="5" spans="1:5" ht="12.75">
      <c r="A5" s="83"/>
      <c r="B5" s="83"/>
      <c r="C5" s="83"/>
      <c r="D5" s="83"/>
      <c r="E5" s="83"/>
    </row>
    <row r="7" spans="1:4" ht="15.75">
      <c r="A7" s="296" t="s">
        <v>68</v>
      </c>
      <c r="B7" s="296"/>
      <c r="C7" s="296"/>
      <c r="D7" s="296"/>
    </row>
    <row r="8" spans="1:5" ht="21" customHeight="1">
      <c r="A8" s="296" t="s">
        <v>90</v>
      </c>
      <c r="B8" s="296"/>
      <c r="C8" s="296"/>
      <c r="D8" s="296"/>
      <c r="E8" s="84"/>
    </row>
    <row r="9" spans="1:5" ht="21.75" customHeight="1">
      <c r="A9" s="285" t="s">
        <v>32</v>
      </c>
      <c r="B9" s="285"/>
      <c r="C9" s="285"/>
      <c r="D9" s="100" t="s">
        <v>73</v>
      </c>
      <c r="E9" s="85"/>
    </row>
    <row r="10" spans="1:5" ht="22.5" customHeight="1">
      <c r="A10" s="285" t="s">
        <v>96</v>
      </c>
      <c r="B10" s="285"/>
      <c r="C10" s="285"/>
      <c r="D10" s="209"/>
      <c r="E10" s="85"/>
    </row>
    <row r="11" spans="1:5" ht="18" customHeight="1">
      <c r="A11" s="284" t="s">
        <v>33</v>
      </c>
      <c r="B11" s="284"/>
      <c r="C11" s="154" t="s">
        <v>34</v>
      </c>
      <c r="D11" s="154" t="s">
        <v>35</v>
      </c>
      <c r="E11" s="86"/>
    </row>
    <row r="12" spans="1:5" ht="18" customHeight="1">
      <c r="A12" s="5">
        <v>1</v>
      </c>
      <c r="B12" s="17" t="s">
        <v>36</v>
      </c>
      <c r="C12" s="18"/>
      <c r="D12" s="19"/>
      <c r="E12" s="87"/>
    </row>
    <row r="13" spans="1:5" ht="18" customHeight="1">
      <c r="A13" s="5">
        <v>2</v>
      </c>
      <c r="B13" s="17" t="s">
        <v>37</v>
      </c>
      <c r="C13" s="18"/>
      <c r="D13" s="19"/>
      <c r="E13" s="87"/>
    </row>
    <row r="14" spans="1:5" ht="18" customHeight="1">
      <c r="A14" s="5">
        <v>3</v>
      </c>
      <c r="B14" s="17" t="s">
        <v>38</v>
      </c>
      <c r="C14" s="18"/>
      <c r="D14" s="19"/>
      <c r="E14" s="87"/>
    </row>
    <row r="15" spans="1:5" ht="18" customHeight="1">
      <c r="A15" s="5">
        <v>4</v>
      </c>
      <c r="B15" s="17" t="s">
        <v>39</v>
      </c>
      <c r="C15" s="18"/>
      <c r="D15" s="19"/>
      <c r="E15" s="87"/>
    </row>
    <row r="16" spans="1:5" ht="18" customHeight="1">
      <c r="A16" s="5">
        <v>5</v>
      </c>
      <c r="B16" s="17" t="s">
        <v>40</v>
      </c>
      <c r="C16" s="18"/>
      <c r="D16" s="19"/>
      <c r="E16" s="87"/>
    </row>
    <row r="17" spans="1:5" ht="18" customHeight="1">
      <c r="A17" s="5">
        <v>6</v>
      </c>
      <c r="B17" s="17" t="s">
        <v>41</v>
      </c>
      <c r="C17" s="18"/>
      <c r="D17" s="19"/>
      <c r="E17" s="87"/>
    </row>
    <row r="18" spans="1:5" ht="18" customHeight="1">
      <c r="A18" s="5">
        <v>7</v>
      </c>
      <c r="B18" s="17" t="s">
        <v>42</v>
      </c>
      <c r="C18" s="18"/>
      <c r="D18" s="19"/>
      <c r="E18" s="87"/>
    </row>
    <row r="19" spans="1:5" ht="18" customHeight="1">
      <c r="A19" s="5">
        <v>8</v>
      </c>
      <c r="B19" s="17" t="s">
        <v>43</v>
      </c>
      <c r="C19" s="18"/>
      <c r="D19" s="19"/>
      <c r="E19" s="87"/>
    </row>
    <row r="20" spans="1:5" ht="18" customHeight="1">
      <c r="A20" s="276" t="s">
        <v>59</v>
      </c>
      <c r="B20" s="276"/>
      <c r="C20" s="132">
        <f>SUM(C12:C19)</f>
        <v>0</v>
      </c>
      <c r="D20" s="133">
        <f>SUM(D12:D19)</f>
        <v>0</v>
      </c>
      <c r="E20" s="88"/>
    </row>
    <row r="21" spans="1:5" ht="18" customHeight="1">
      <c r="A21" s="278" t="s">
        <v>172</v>
      </c>
      <c r="B21" s="279"/>
      <c r="C21" s="279"/>
      <c r="D21" s="280"/>
      <c r="E21" s="86"/>
    </row>
    <row r="22" spans="1:5" ht="18" customHeight="1">
      <c r="A22" s="9">
        <v>9</v>
      </c>
      <c r="B22" s="36" t="s">
        <v>44</v>
      </c>
      <c r="C22" s="37"/>
      <c r="D22" s="19"/>
      <c r="E22" s="87"/>
    </row>
    <row r="23" spans="1:5" ht="18" customHeight="1">
      <c r="A23" s="5">
        <v>10</v>
      </c>
      <c r="B23" s="17" t="s">
        <v>169</v>
      </c>
      <c r="C23" s="38"/>
      <c r="D23" s="19"/>
      <c r="E23" s="87"/>
    </row>
    <row r="24" spans="1:5" ht="18" customHeight="1">
      <c r="A24" s="9">
        <v>11</v>
      </c>
      <c r="B24" s="17" t="s">
        <v>45</v>
      </c>
      <c r="C24" s="20"/>
      <c r="D24" s="19"/>
      <c r="E24" s="87"/>
    </row>
    <row r="25" spans="1:5" ht="18" customHeight="1">
      <c r="A25" s="5">
        <v>12</v>
      </c>
      <c r="B25" s="17" t="s">
        <v>46</v>
      </c>
      <c r="C25" s="20"/>
      <c r="D25" s="19"/>
      <c r="E25" s="87"/>
    </row>
    <row r="26" spans="1:5" ht="18" customHeight="1">
      <c r="A26" s="9">
        <v>13</v>
      </c>
      <c r="B26" s="17" t="s">
        <v>170</v>
      </c>
      <c r="C26" s="20"/>
      <c r="D26" s="19"/>
      <c r="E26" s="87"/>
    </row>
    <row r="27" spans="1:5" ht="18" customHeight="1">
      <c r="A27" s="5">
        <v>14</v>
      </c>
      <c r="B27" s="17" t="s">
        <v>47</v>
      </c>
      <c r="C27" s="20"/>
      <c r="D27" s="19"/>
      <c r="E27" s="87"/>
    </row>
    <row r="28" spans="1:5" ht="18" customHeight="1">
      <c r="A28" s="9">
        <v>15</v>
      </c>
      <c r="B28" s="36" t="s">
        <v>48</v>
      </c>
      <c r="C28" s="37"/>
      <c r="D28" s="19"/>
      <c r="E28" s="87"/>
    </row>
    <row r="29" spans="1:5" ht="18" customHeight="1">
      <c r="A29" s="276" t="s">
        <v>60</v>
      </c>
      <c r="B29" s="276"/>
      <c r="C29" s="132">
        <f>SUM(C22:C28)</f>
        <v>0</v>
      </c>
      <c r="D29" s="133">
        <f>SUM(D22:D28)</f>
        <v>0</v>
      </c>
      <c r="E29" s="87"/>
    </row>
    <row r="30" spans="1:5" ht="18" customHeight="1">
      <c r="A30" s="278" t="s">
        <v>173</v>
      </c>
      <c r="B30" s="279"/>
      <c r="C30" s="279"/>
      <c r="D30" s="279"/>
      <c r="E30" s="88"/>
    </row>
    <row r="31" spans="1:5" ht="18" customHeight="1">
      <c r="A31" s="9">
        <v>16</v>
      </c>
      <c r="B31" s="17" t="s">
        <v>174</v>
      </c>
      <c r="C31" s="37"/>
      <c r="D31" s="19"/>
      <c r="E31" s="86"/>
    </row>
    <row r="32" spans="1:5" ht="18" customHeight="1">
      <c r="A32" s="9">
        <v>17</v>
      </c>
      <c r="B32" s="17" t="s">
        <v>175</v>
      </c>
      <c r="C32" s="20"/>
      <c r="D32" s="19"/>
      <c r="E32" s="87"/>
    </row>
    <row r="33" spans="1:5" ht="18" customHeight="1">
      <c r="A33" s="9">
        <v>18</v>
      </c>
      <c r="B33" s="17" t="s">
        <v>176</v>
      </c>
      <c r="C33" s="20"/>
      <c r="D33" s="19"/>
      <c r="E33" s="87"/>
    </row>
    <row r="34" spans="1:5" ht="18" customHeight="1">
      <c r="A34" s="9">
        <v>19</v>
      </c>
      <c r="B34" s="17" t="s">
        <v>177</v>
      </c>
      <c r="C34" s="20"/>
      <c r="D34" s="19"/>
      <c r="E34" s="87"/>
    </row>
    <row r="35" spans="1:5" ht="18" customHeight="1">
      <c r="A35" s="9">
        <v>20</v>
      </c>
      <c r="B35" s="17" t="s">
        <v>178</v>
      </c>
      <c r="C35" s="20"/>
      <c r="D35" s="19"/>
      <c r="E35" s="88"/>
    </row>
    <row r="36" spans="1:5" ht="18" customHeight="1">
      <c r="A36" s="9">
        <v>21</v>
      </c>
      <c r="B36" s="17" t="s">
        <v>179</v>
      </c>
      <c r="C36" s="20"/>
      <c r="D36" s="19"/>
      <c r="E36" s="86"/>
    </row>
    <row r="37" spans="1:5" ht="28.5" customHeight="1">
      <c r="A37" s="276" t="s">
        <v>61</v>
      </c>
      <c r="B37" s="276"/>
      <c r="C37" s="132">
        <f>SUM(C31:C36)</f>
        <v>0</v>
      </c>
      <c r="D37" s="133">
        <f>SUM(D31:D36)</f>
        <v>0</v>
      </c>
      <c r="E37" s="87"/>
    </row>
    <row r="38" spans="1:5" ht="18" customHeight="1">
      <c r="A38" s="278" t="s">
        <v>49</v>
      </c>
      <c r="B38" s="279"/>
      <c r="C38" s="279"/>
      <c r="D38" s="280"/>
      <c r="E38" s="88"/>
    </row>
    <row r="39" spans="1:5" ht="18" customHeight="1">
      <c r="A39" s="5">
        <v>22</v>
      </c>
      <c r="B39" s="21" t="s">
        <v>50</v>
      </c>
      <c r="C39" s="20"/>
      <c r="D39" s="19">
        <f>D29*C20</f>
        <v>0</v>
      </c>
      <c r="E39" s="89"/>
    </row>
    <row r="40" spans="1:4" ht="12.75">
      <c r="A40" s="276" t="s">
        <v>62</v>
      </c>
      <c r="B40" s="276"/>
      <c r="C40" s="132"/>
      <c r="D40" s="133">
        <f>D39</f>
        <v>0</v>
      </c>
    </row>
    <row r="41" spans="1:4" ht="12.75">
      <c r="A41" s="281" t="s">
        <v>51</v>
      </c>
      <c r="B41" s="282"/>
      <c r="C41" s="132"/>
      <c r="D41" s="134">
        <f>SUM(D40,D37,D29,D20)</f>
        <v>0</v>
      </c>
    </row>
  </sheetData>
  <sheetProtection/>
  <mergeCells count="16">
    <mergeCell ref="A9:C9"/>
    <mergeCell ref="A10:C10"/>
    <mergeCell ref="A20:B20"/>
    <mergeCell ref="A21:D21"/>
    <mergeCell ref="A29:B29"/>
    <mergeCell ref="A37:B37"/>
    <mergeCell ref="A40:B40"/>
    <mergeCell ref="A41:B41"/>
    <mergeCell ref="A30:D30"/>
    <mergeCell ref="A38:D38"/>
    <mergeCell ref="A1:D1"/>
    <mergeCell ref="A7:D7"/>
    <mergeCell ref="A8:D8"/>
    <mergeCell ref="A2:D2"/>
    <mergeCell ref="A3:D3"/>
    <mergeCell ref="A11:B1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SEDU</cp:lastModifiedBy>
  <cp:lastPrinted>2021-07-14T16:59:29Z</cp:lastPrinted>
  <dcterms:created xsi:type="dcterms:W3CDTF">2010-01-15T14:21:43Z</dcterms:created>
  <dcterms:modified xsi:type="dcterms:W3CDTF">2022-05-18T14:38:15Z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