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S:\GAE\03 - SUAE\06. 2024\10. TERMO DE REFERÊNCIA\PREGÃO 2024\TR VERSÃO 5\Anexos TR\"/>
    </mc:Choice>
  </mc:AlternateContent>
  <xr:revisionPtr revIDLastSave="0" documentId="13_ncr:1_{49EE7AE7-115D-41F6-B6E4-2E1C336FBB6C}" xr6:coauthVersionLast="36" xr6:coauthVersionMax="47" xr10:uidLastSave="{00000000-0000-0000-0000-000000000000}"/>
  <bookViews>
    <workbookView xWindow="-120" yWindow="-120" windowWidth="29040" windowHeight="15840" tabRatio="870" activeTab="1" xr2:uid="{00000000-000D-0000-FFFF-FFFF00000000}"/>
  </bookViews>
  <sheets>
    <sheet name="Tabela de alimentos" sheetId="24" r:id="rId1"/>
    <sheet name="Capa" sheetId="79" r:id="rId2"/>
    <sheet name="Sumário" sheetId="80" r:id="rId3"/>
    <sheet name="Ficha técnica REFEIÇÃO" sheetId="11" r:id="rId4"/>
    <sheet name="Ficha técnica LANCHE" sheetId="66" r:id="rId5"/>
    <sheet name="Ficha técnica BEBIDAS" sheetId="75" r:id="rId6"/>
    <sheet name="Segunda" sheetId="13" state="hidden" r:id="rId7"/>
    <sheet name="Terça" sheetId="32" state="hidden" r:id="rId8"/>
    <sheet name="Quarta" sheetId="31" state="hidden" r:id="rId9"/>
    <sheet name="Quinta" sheetId="34" state="hidden" r:id="rId10"/>
    <sheet name="Sexta" sheetId="33" state="hidden" r:id="rId11"/>
    <sheet name="Média semanal (Creche)" sheetId="26" state="hidden" r:id="rId12"/>
    <sheet name="Média semanal (&gt; 3 anos)" sheetId="36" state="hidden" r:id="rId13"/>
    <sheet name="Custos dos cardápios" sheetId="35" state="hidden" r:id="rId14"/>
    <sheet name="Segunda (2)" sheetId="37" state="hidden" r:id="rId15"/>
    <sheet name="Terça (2)" sheetId="38" state="hidden" r:id="rId16"/>
    <sheet name="Quarta (2)" sheetId="39" state="hidden" r:id="rId17"/>
    <sheet name="Quinta (2)" sheetId="40" state="hidden" r:id="rId18"/>
    <sheet name="Sexta (2)" sheetId="41" state="hidden" r:id="rId19"/>
    <sheet name="Média semanal (Creche) (2)" sheetId="42" state="hidden" r:id="rId20"/>
    <sheet name="Média semanal (&gt; 3 anos) (2)" sheetId="43" state="hidden" r:id="rId21"/>
    <sheet name="Custos dos cardápios (2)" sheetId="44" state="hidden" r:id="rId22"/>
    <sheet name="Segunda (3)" sheetId="45" state="hidden" r:id="rId23"/>
    <sheet name="Terça (3)" sheetId="46" state="hidden" r:id="rId24"/>
    <sheet name="Quarta (3)" sheetId="47" state="hidden" r:id="rId25"/>
    <sheet name="Quinta (3)" sheetId="48" state="hidden" r:id="rId26"/>
    <sheet name="Sexta (3)" sheetId="49" state="hidden" r:id="rId27"/>
    <sheet name="Média semanal (Creche) (3)" sheetId="50" state="hidden" r:id="rId28"/>
    <sheet name="Média semanal (&gt; 3 anos) (3)" sheetId="51" state="hidden" r:id="rId29"/>
    <sheet name="Custos dos cardápios (3)" sheetId="52" state="hidden" r:id="rId30"/>
    <sheet name="Segunda (4)" sheetId="53" state="hidden" r:id="rId31"/>
    <sheet name="Terça (4)" sheetId="54" state="hidden" r:id="rId32"/>
    <sheet name="Quarta (4)" sheetId="55" state="hidden" r:id="rId33"/>
    <sheet name="Quinta (4)" sheetId="56" state="hidden" r:id="rId34"/>
    <sheet name="Sexta (4)" sheetId="57" state="hidden" r:id="rId35"/>
    <sheet name="Média semanal (Creche) (4)" sheetId="58" state="hidden" r:id="rId36"/>
    <sheet name="Média semanal (&gt; 3 anos) (4)" sheetId="59" state="hidden" r:id="rId37"/>
    <sheet name="Custos dos cardápios (4)" sheetId="60" state="hidden" r:id="rId38"/>
  </sheets>
  <externalReferences>
    <externalReference r:id="rId39"/>
    <externalReference r:id="rId40"/>
  </externalReferences>
  <definedNames>
    <definedName name="_xlnm._FilterDatabase" localSheetId="0" hidden="1">'Tabela de alimentos'!$A$2:$K$691</definedName>
    <definedName name="_xlnm.Print_Area" localSheetId="13">'Custos dos cardápios'!$A$1:$E$30</definedName>
    <definedName name="_xlnm.Print_Area" localSheetId="21">'Custos dos cardápios (2)'!$A$1:$E$30</definedName>
    <definedName name="_xlnm.Print_Area" localSheetId="29">'Custos dos cardápios (3)'!$A$1:$E$30</definedName>
    <definedName name="_xlnm.Print_Area" localSheetId="37">'Custos dos cardápios (4)'!$A$1:$E$30</definedName>
    <definedName name="_xlnm.Print_Area" localSheetId="5">'Ficha técnica BEBIDAS'!$A$1:$P$201</definedName>
    <definedName name="_xlnm.Print_Area" localSheetId="4">'Ficha técnica LANCHE'!$A$1:$P$778</definedName>
    <definedName name="_xlnm.Print_Area" localSheetId="3">'Ficha técnica REFEIÇÃO'!$A$1:$P$1326</definedName>
    <definedName name="_xlnm.Print_Area" localSheetId="12">'Média semanal (&gt; 3 anos)'!$A$1:$M$10</definedName>
    <definedName name="_xlnm.Print_Area" localSheetId="20">'Média semanal (&gt; 3 anos) (2)'!$A$1:$M$10</definedName>
    <definedName name="_xlnm.Print_Area" localSheetId="28">'Média semanal (&gt; 3 anos) (3)'!$A$1:$M$10</definedName>
    <definedName name="_xlnm.Print_Area" localSheetId="36">'Média semanal (&gt; 3 anos) (4)'!$A$1:$M$10</definedName>
    <definedName name="_xlnm.Print_Area" localSheetId="11">'Média semanal (Creche)'!$A$1:$P$18</definedName>
    <definedName name="_xlnm.Print_Area" localSheetId="19">'Média semanal (Creche) (2)'!$A$1:$P$18</definedName>
    <definedName name="_xlnm.Print_Area" localSheetId="27">'Média semanal (Creche) (3)'!$A$1:$P$18</definedName>
    <definedName name="_xlnm.Print_Area" localSheetId="35">'Média semanal (Creche) (4)'!$A$1:$P$18</definedName>
    <definedName name="_xlnm.Print_Area" localSheetId="8">Quarta!$A$1:$M$46</definedName>
    <definedName name="_xlnm.Print_Area" localSheetId="16">'Quarta (2)'!$A$1:$M$46</definedName>
    <definedName name="_xlnm.Print_Area" localSheetId="24">'Quarta (3)'!$A$1:$M$45</definedName>
    <definedName name="_xlnm.Print_Area" localSheetId="32">'Quarta (4)'!$A$1:$M$47</definedName>
    <definedName name="_xlnm.Print_Area" localSheetId="9">Quinta!$A$1:$M$44</definedName>
    <definedName name="_xlnm.Print_Area" localSheetId="17">'Quinta (2)'!$A$1:$M$48</definedName>
    <definedName name="_xlnm.Print_Area" localSheetId="25">'Quinta (3)'!$A$1:$M$48</definedName>
    <definedName name="_xlnm.Print_Area" localSheetId="33">'Quinta (4)'!$A$1:$M$47</definedName>
    <definedName name="_xlnm.Print_Area" localSheetId="6">Segunda!$A$1:$M$40</definedName>
    <definedName name="_xlnm.Print_Area" localSheetId="14">'Segunda (2)'!$A$1:$M$44</definedName>
    <definedName name="_xlnm.Print_Area" localSheetId="22">'Segunda (3)'!$A$1:$M$46</definedName>
    <definedName name="_xlnm.Print_Area" localSheetId="30">'Segunda (4)'!$A$1:$M$46</definedName>
    <definedName name="_xlnm.Print_Area" localSheetId="10">Sexta!$A$1:$M$28</definedName>
    <definedName name="_xlnm.Print_Area" localSheetId="18">'Sexta (2)'!$A$1:$M$45</definedName>
    <definedName name="_xlnm.Print_Area" localSheetId="26">'Sexta (3)'!$A$1:$M$47</definedName>
    <definedName name="_xlnm.Print_Area" localSheetId="34">'Sexta (4)'!$A$1:$M$47</definedName>
    <definedName name="_xlnm.Print_Area" localSheetId="7">Terça!$A$1:$M$46</definedName>
    <definedName name="_xlnm.Print_Area" localSheetId="15">'Terça (2)'!$A$1:$M$43</definedName>
    <definedName name="_xlnm.Print_Area" localSheetId="23">'Terça (3)'!$A$1:$M$48</definedName>
    <definedName name="_xlnm.Print_Area" localSheetId="31">'Terça (4)'!$A$1:$M$47</definedName>
    <definedName name="ASH">#N/A</definedName>
    <definedName name="_xlnm.Database" localSheetId="8">#REF!</definedName>
    <definedName name="_xlnm.Database" localSheetId="16">#REF!</definedName>
    <definedName name="_xlnm.Database" localSheetId="24">#REF!</definedName>
    <definedName name="_xlnm.Database" localSheetId="32">#REF!</definedName>
    <definedName name="_xlnm.Database" localSheetId="9">#REF!</definedName>
    <definedName name="_xlnm.Database" localSheetId="17">#REF!</definedName>
    <definedName name="_xlnm.Database" localSheetId="25">#REF!</definedName>
    <definedName name="_xlnm.Database" localSheetId="33">#REF!</definedName>
    <definedName name="_xlnm.Database" localSheetId="10">#REF!</definedName>
    <definedName name="_xlnm.Database" localSheetId="18">#REF!</definedName>
    <definedName name="_xlnm.Database" localSheetId="26">#REF!</definedName>
    <definedName name="_xlnm.Database" localSheetId="34">#REF!</definedName>
    <definedName name="_xlnm.Database" localSheetId="7">#REF!</definedName>
    <definedName name="_xlnm.Database" localSheetId="15">#REF!</definedName>
    <definedName name="_xlnm.Database" localSheetId="23">#REF!</definedName>
    <definedName name="_xlnm.Database" localSheetId="31">#REF!</definedName>
    <definedName name="_xlnm.Database">#REF!</definedName>
    <definedName name="CALCIUM">#N/A</definedName>
    <definedName name="CARBOHYDRT">#N/A</definedName>
    <definedName name="cardápio" localSheetId="8">#REF!</definedName>
    <definedName name="cardápio" localSheetId="16">#REF!</definedName>
    <definedName name="cardápio" localSheetId="24">#REF!</definedName>
    <definedName name="cardápio" localSheetId="32">#REF!</definedName>
    <definedName name="cardápio" localSheetId="9">#REF!</definedName>
    <definedName name="cardápio" localSheetId="17">#REF!</definedName>
    <definedName name="cardápio" localSheetId="25">#REF!</definedName>
    <definedName name="cardápio" localSheetId="33">#REF!</definedName>
    <definedName name="cardápio" localSheetId="10">#REF!</definedName>
    <definedName name="cardápio" localSheetId="18">#REF!</definedName>
    <definedName name="cardápio" localSheetId="26">#REF!</definedName>
    <definedName name="cardápio" localSheetId="34">#REF!</definedName>
    <definedName name="cardápio" localSheetId="7">#REF!</definedName>
    <definedName name="cardápio" localSheetId="15">#REF!</definedName>
    <definedName name="cardápio" localSheetId="23">#REF!</definedName>
    <definedName name="cardápio" localSheetId="31">#REF!</definedName>
    <definedName name="cardápio">#REF!</definedName>
    <definedName name="CHOLESTRL">#N/A</definedName>
    <definedName name="Conferencia" localSheetId="8">#REF!</definedName>
    <definedName name="Conferencia" localSheetId="16">#REF!</definedName>
    <definedName name="Conferencia" localSheetId="24">#REF!</definedName>
    <definedName name="Conferencia" localSheetId="32">#REF!</definedName>
    <definedName name="Conferencia" localSheetId="9">#REF!</definedName>
    <definedName name="Conferencia" localSheetId="17">#REF!</definedName>
    <definedName name="Conferencia" localSheetId="25">#REF!</definedName>
    <definedName name="Conferencia" localSheetId="33">#REF!</definedName>
    <definedName name="Conferencia" localSheetId="10">#REF!</definedName>
    <definedName name="Conferencia" localSheetId="18">#REF!</definedName>
    <definedName name="Conferencia" localSheetId="26">#REF!</definedName>
    <definedName name="Conferencia" localSheetId="34">#REF!</definedName>
    <definedName name="Conferencia" localSheetId="7">#REF!</definedName>
    <definedName name="Conferencia" localSheetId="15">#REF!</definedName>
    <definedName name="Conferencia" localSheetId="23">#REF!</definedName>
    <definedName name="Conferencia" localSheetId="31">#REF!</definedName>
    <definedName name="Conferencia">#REF!</definedName>
    <definedName name="Consulta" localSheetId="8">#REF!</definedName>
    <definedName name="Consulta" localSheetId="16">#REF!</definedName>
    <definedName name="Consulta" localSheetId="24">#REF!</definedName>
    <definedName name="Consulta" localSheetId="32">#REF!</definedName>
    <definedName name="Consulta" localSheetId="9">#REF!</definedName>
    <definedName name="Consulta" localSheetId="17">#REF!</definedName>
    <definedName name="Consulta" localSheetId="25">#REF!</definedName>
    <definedName name="Consulta" localSheetId="33">#REF!</definedName>
    <definedName name="Consulta" localSheetId="10">#REF!</definedName>
    <definedName name="Consulta" localSheetId="18">#REF!</definedName>
    <definedName name="Consulta" localSheetId="26">#REF!</definedName>
    <definedName name="Consulta" localSheetId="34">#REF!</definedName>
    <definedName name="Consulta" localSheetId="7">#REF!</definedName>
    <definedName name="Consulta" localSheetId="15">#REF!</definedName>
    <definedName name="Consulta" localSheetId="23">#REF!</definedName>
    <definedName name="Consulta" localSheetId="31">#REF!</definedName>
    <definedName name="Consulta">#REF!</definedName>
    <definedName name="Consulta1" localSheetId="8">#REF!</definedName>
    <definedName name="Consulta1" localSheetId="16">#REF!</definedName>
    <definedName name="Consulta1" localSheetId="24">#REF!</definedName>
    <definedName name="Consulta1" localSheetId="32">#REF!</definedName>
    <definedName name="Consulta1" localSheetId="9">#REF!</definedName>
    <definedName name="Consulta1" localSheetId="17">#REF!</definedName>
    <definedName name="Consulta1" localSheetId="25">#REF!</definedName>
    <definedName name="Consulta1" localSheetId="33">#REF!</definedName>
    <definedName name="Consulta1" localSheetId="10">#REF!</definedName>
    <definedName name="Consulta1" localSheetId="18">#REF!</definedName>
    <definedName name="Consulta1" localSheetId="26">#REF!</definedName>
    <definedName name="Consulta1" localSheetId="34">#REF!</definedName>
    <definedName name="Consulta1" localSheetId="7">#REF!</definedName>
    <definedName name="Consulta1" localSheetId="15">#REF!</definedName>
    <definedName name="Consulta1" localSheetId="23">#REF!</definedName>
    <definedName name="Consulta1" localSheetId="31">#REF!</definedName>
    <definedName name="Consulta1">#REF!</definedName>
    <definedName name="COPPER">#N/A</definedName>
    <definedName name="ENERG_KCAL">#N/A</definedName>
    <definedName name="FA_MONO">#N/A</definedName>
    <definedName name="FA_POLY">#N/A</definedName>
    <definedName name="FA_SAT">#N/A</definedName>
    <definedName name="FIBER_TD">#N/A</definedName>
    <definedName name="FOLATE">#N/A</definedName>
    <definedName name="GMWT_1">#N/A</definedName>
    <definedName name="GMWT_2">#N/A</definedName>
    <definedName name="GMWT_DESC1">#N/A</definedName>
    <definedName name="GMWT_DESC2">#N/A</definedName>
    <definedName name="IRON">#N/A</definedName>
    <definedName name="MAGNESIUM">#N/A</definedName>
    <definedName name="MANGANESE">#N/A</definedName>
    <definedName name="NDB_NO">#N/A</definedName>
    <definedName name="NIACIN">#N/A</definedName>
    <definedName name="NUTR_DEF" localSheetId="8">#REF!</definedName>
    <definedName name="NUTR_DEF" localSheetId="16">#REF!</definedName>
    <definedName name="NUTR_DEF" localSheetId="24">#REF!</definedName>
    <definedName name="NUTR_DEF" localSheetId="32">#REF!</definedName>
    <definedName name="NUTR_DEF" localSheetId="9">#REF!</definedName>
    <definedName name="NUTR_DEF" localSheetId="17">#REF!</definedName>
    <definedName name="NUTR_DEF" localSheetId="25">#REF!</definedName>
    <definedName name="NUTR_DEF" localSheetId="33">#REF!</definedName>
    <definedName name="NUTR_DEF" localSheetId="10">#REF!</definedName>
    <definedName name="NUTR_DEF" localSheetId="18">#REF!</definedName>
    <definedName name="NUTR_DEF" localSheetId="26">#REF!</definedName>
    <definedName name="NUTR_DEF" localSheetId="34">#REF!</definedName>
    <definedName name="NUTR_DEF" localSheetId="7">#REF!</definedName>
    <definedName name="NUTR_DEF" localSheetId="15">#REF!</definedName>
    <definedName name="NUTR_DEF" localSheetId="23">#REF!</definedName>
    <definedName name="NUTR_DEF" localSheetId="31">#REF!</definedName>
    <definedName name="NUTR_DEF">#REF!</definedName>
    <definedName name="PANTO_ACID">#N/A</definedName>
    <definedName name="PHOSPHORUS">#N/A</definedName>
    <definedName name="POTASSIUM">#N/A</definedName>
    <definedName name="PROTEIN">#N/A</definedName>
    <definedName name="REFUSE_PCT">#N/A</definedName>
    <definedName name="ResulAcGr_Tabela_de_referência_cruzada" localSheetId="8">#REF!</definedName>
    <definedName name="ResulAcGr_Tabela_de_referência_cruzada" localSheetId="16">#REF!</definedName>
    <definedName name="ResulAcGr_Tabela_de_referência_cruzada" localSheetId="24">#REF!</definedName>
    <definedName name="ResulAcGr_Tabela_de_referência_cruzada" localSheetId="32">#REF!</definedName>
    <definedName name="ResulAcGr_Tabela_de_referência_cruzada" localSheetId="9">#REF!</definedName>
    <definedName name="ResulAcGr_Tabela_de_referência_cruzada" localSheetId="17">#REF!</definedName>
    <definedName name="ResulAcGr_Tabela_de_referência_cruzada" localSheetId="25">#REF!</definedName>
    <definedName name="ResulAcGr_Tabela_de_referência_cruzada" localSheetId="33">#REF!</definedName>
    <definedName name="ResulAcGr_Tabela_de_referência_cruzada" localSheetId="10">#REF!</definedName>
    <definedName name="ResulAcGr_Tabela_de_referência_cruzada" localSheetId="18">#REF!</definedName>
    <definedName name="ResulAcGr_Tabela_de_referência_cruzada" localSheetId="26">#REF!</definedName>
    <definedName name="ResulAcGr_Tabela_de_referência_cruzada" localSheetId="34">#REF!</definedName>
    <definedName name="ResulAcGr_Tabela_de_referência_cruzada" localSheetId="7">#REF!</definedName>
    <definedName name="ResulAcGr_Tabela_de_referência_cruzada" localSheetId="15">#REF!</definedName>
    <definedName name="ResulAcGr_Tabela_de_referência_cruzada" localSheetId="23">#REF!</definedName>
    <definedName name="ResulAcGr_Tabela_de_referência_cruzada" localSheetId="31">#REF!</definedName>
    <definedName name="ResulAcGr_Tabela_de_referência_cruzada">#REF!</definedName>
    <definedName name="RIBOFLAVIN">#N/A</definedName>
    <definedName name="SELENIUM">#N/A</definedName>
    <definedName name="SHRT_DESC">#N/A</definedName>
    <definedName name="SODIUM">#N/A</definedName>
    <definedName name="TACO_ALIMENTOS_MS" localSheetId="8">#REF!</definedName>
    <definedName name="TACO_ALIMENTOS_MS" localSheetId="16">#REF!</definedName>
    <definedName name="TACO_ALIMENTOS_MS" localSheetId="24">#REF!</definedName>
    <definedName name="TACO_ALIMENTOS_MS" localSheetId="32">#REF!</definedName>
    <definedName name="TACO_ALIMENTOS_MS" localSheetId="9">#REF!</definedName>
    <definedName name="TACO_ALIMENTOS_MS" localSheetId="17">#REF!</definedName>
    <definedName name="TACO_ALIMENTOS_MS" localSheetId="25">#REF!</definedName>
    <definedName name="TACO_ALIMENTOS_MS" localSheetId="33">#REF!</definedName>
    <definedName name="TACO_ALIMENTOS_MS" localSheetId="10">#REF!</definedName>
    <definedName name="TACO_ALIMENTOS_MS" localSheetId="18">#REF!</definedName>
    <definedName name="TACO_ALIMENTOS_MS" localSheetId="26">#REF!</definedName>
    <definedName name="TACO_ALIMENTOS_MS" localSheetId="34">#REF!</definedName>
    <definedName name="TACO_ALIMENTOS_MS" localSheetId="7">#REF!</definedName>
    <definedName name="TACO_ALIMENTOS_MS" localSheetId="15">#REF!</definedName>
    <definedName name="TACO_ALIMENTOS_MS" localSheetId="23">#REF!</definedName>
    <definedName name="TACO_ALIMENTOS_MS" localSheetId="31">#REF!</definedName>
    <definedName name="TACO_ALIMENTOS_MS">#REF!</definedName>
    <definedName name="THIAMIN">#N/A</definedName>
    <definedName name="TOT_LIPID">#N/A</definedName>
    <definedName name="VIT_A">#N/A</definedName>
    <definedName name="VIT_B12">#N/A</definedName>
    <definedName name="VIT_B6">#N/A</definedName>
    <definedName name="VIT_C">#N/A</definedName>
    <definedName name="VIT_E">#N/A</definedName>
    <definedName name="WATER">#N/A</definedName>
    <definedName name="ZINC">#N/A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64" i="66" l="1"/>
  <c r="E763" i="66"/>
  <c r="E762" i="66"/>
  <c r="E761" i="66"/>
  <c r="E760" i="66"/>
  <c r="E759" i="66"/>
  <c r="E758" i="66"/>
  <c r="E757" i="66"/>
  <c r="E756" i="66"/>
  <c r="E755" i="66"/>
  <c r="E754" i="66"/>
  <c r="E753" i="66"/>
  <c r="E752" i="66"/>
  <c r="E751" i="66"/>
  <c r="E750" i="66"/>
  <c r="E731" i="66"/>
  <c r="E730" i="66"/>
  <c r="E729" i="66"/>
  <c r="E728" i="66"/>
  <c r="E727" i="66"/>
  <c r="E726" i="66"/>
  <c r="E725" i="66"/>
  <c r="E724" i="66"/>
  <c r="E723" i="66"/>
  <c r="E722" i="66"/>
  <c r="E721" i="66"/>
  <c r="E720" i="66"/>
  <c r="E719" i="66"/>
  <c r="E718" i="66"/>
  <c r="E696" i="66"/>
  <c r="E695" i="66"/>
  <c r="E694" i="66"/>
  <c r="E693" i="66"/>
  <c r="E691" i="66"/>
  <c r="E690" i="66"/>
  <c r="E689" i="66"/>
  <c r="E688" i="66"/>
  <c r="E687" i="66"/>
  <c r="E686" i="66"/>
  <c r="E685" i="66"/>
  <c r="E684" i="66"/>
  <c r="E665" i="66"/>
  <c r="E664" i="66"/>
  <c r="E663" i="66"/>
  <c r="E662" i="66"/>
  <c r="E661" i="66"/>
  <c r="E660" i="66"/>
  <c r="E659" i="66"/>
  <c r="E658" i="66"/>
  <c r="E657" i="66"/>
  <c r="E656" i="66"/>
  <c r="E655" i="66"/>
  <c r="E654" i="66"/>
  <c r="E619" i="66"/>
  <c r="E618" i="66"/>
  <c r="E617" i="66"/>
  <c r="E616" i="66"/>
  <c r="E615" i="66"/>
  <c r="E614" i="66"/>
  <c r="E613" i="66"/>
  <c r="E612" i="66"/>
  <c r="P581" i="66"/>
  <c r="O581" i="66"/>
  <c r="N581" i="66"/>
  <c r="M581" i="66"/>
  <c r="L581" i="66"/>
  <c r="K581" i="66"/>
  <c r="J581" i="66"/>
  <c r="I581" i="66"/>
  <c r="H581" i="66"/>
  <c r="G581" i="66"/>
  <c r="E581" i="66"/>
  <c r="P580" i="66"/>
  <c r="O580" i="66"/>
  <c r="N580" i="66"/>
  <c r="M580" i="66"/>
  <c r="L580" i="66"/>
  <c r="K580" i="66"/>
  <c r="J580" i="66"/>
  <c r="I580" i="66"/>
  <c r="H580" i="66"/>
  <c r="G580" i="66"/>
  <c r="E580" i="66"/>
  <c r="P579" i="66"/>
  <c r="O579" i="66"/>
  <c r="N579" i="66"/>
  <c r="M579" i="66"/>
  <c r="L579" i="66"/>
  <c r="K579" i="66"/>
  <c r="J579" i="66"/>
  <c r="I579" i="66"/>
  <c r="H579" i="66"/>
  <c r="G579" i="66"/>
  <c r="E579" i="66"/>
  <c r="P578" i="66"/>
  <c r="O578" i="66"/>
  <c r="N578" i="66"/>
  <c r="M578" i="66"/>
  <c r="L578" i="66"/>
  <c r="K578" i="66"/>
  <c r="J578" i="66"/>
  <c r="I578" i="66"/>
  <c r="H578" i="66"/>
  <c r="G578" i="66"/>
  <c r="E578" i="66"/>
  <c r="P577" i="66"/>
  <c r="O577" i="66"/>
  <c r="N577" i="66"/>
  <c r="M577" i="66"/>
  <c r="L577" i="66"/>
  <c r="K577" i="66"/>
  <c r="J577" i="66"/>
  <c r="I577" i="66"/>
  <c r="H577" i="66"/>
  <c r="G577" i="66"/>
  <c r="E577" i="66"/>
  <c r="E504" i="66"/>
  <c r="E503" i="66"/>
  <c r="E502" i="66"/>
  <c r="E501" i="66"/>
  <c r="E500" i="66"/>
  <c r="E499" i="66"/>
  <c r="E498" i="66"/>
  <c r="E497" i="66"/>
  <c r="E496" i="66"/>
  <c r="E495" i="66"/>
  <c r="E469" i="66"/>
  <c r="E468" i="66"/>
  <c r="E467" i="66"/>
  <c r="E466" i="66"/>
  <c r="E465" i="66"/>
  <c r="E464" i="66"/>
  <c r="E434" i="66"/>
  <c r="E433" i="66"/>
  <c r="E432" i="66"/>
  <c r="E431" i="66"/>
  <c r="E430" i="66"/>
  <c r="E429" i="66"/>
  <c r="E428" i="66"/>
  <c r="E427" i="66"/>
  <c r="E426" i="66"/>
  <c r="E410" i="66"/>
  <c r="E409" i="66"/>
  <c r="E408" i="66"/>
  <c r="E407" i="66"/>
  <c r="E406" i="66"/>
  <c r="E405" i="66"/>
  <c r="E404" i="66"/>
  <c r="E403" i="66"/>
  <c r="E402" i="66"/>
  <c r="E401" i="66"/>
  <c r="E385" i="66"/>
  <c r="E384" i="66"/>
  <c r="E383" i="66"/>
  <c r="E382" i="66"/>
  <c r="E381" i="66"/>
  <c r="E380" i="66"/>
  <c r="E379" i="66"/>
  <c r="E378" i="66"/>
  <c r="E377" i="66"/>
  <c r="E376" i="66"/>
  <c r="E359" i="66"/>
  <c r="E358" i="66"/>
  <c r="E357" i="66"/>
  <c r="E356" i="66"/>
  <c r="E355" i="66"/>
  <c r="E354" i="66"/>
  <c r="E353" i="66"/>
  <c r="E352" i="66"/>
  <c r="E351" i="66"/>
  <c r="E350" i="66"/>
  <c r="G1296" i="11"/>
  <c r="H1296" i="11"/>
  <c r="I1296" i="11"/>
  <c r="J1296" i="11"/>
  <c r="K1296" i="11"/>
  <c r="L1296" i="11"/>
  <c r="M1296" i="11"/>
  <c r="N1296" i="11"/>
  <c r="O1296" i="11"/>
  <c r="P1296" i="11"/>
  <c r="E1296" i="11"/>
  <c r="P946" i="11"/>
  <c r="O946" i="11"/>
  <c r="N946" i="11"/>
  <c r="M946" i="11"/>
  <c r="L946" i="11"/>
  <c r="K946" i="11"/>
  <c r="J946" i="11"/>
  <c r="I946" i="11"/>
  <c r="H946" i="11"/>
  <c r="G946" i="11"/>
  <c r="E946" i="11"/>
  <c r="G767" i="11"/>
  <c r="H767" i="11"/>
  <c r="I767" i="11"/>
  <c r="J767" i="11"/>
  <c r="K767" i="11"/>
  <c r="L767" i="11"/>
  <c r="M767" i="11"/>
  <c r="N767" i="11"/>
  <c r="O767" i="11"/>
  <c r="P767" i="11"/>
  <c r="E767" i="11"/>
  <c r="P861" i="11" l="1"/>
  <c r="O861" i="11"/>
  <c r="N861" i="11"/>
  <c r="M861" i="11"/>
  <c r="L861" i="11"/>
  <c r="K861" i="11"/>
  <c r="J861" i="11"/>
  <c r="I861" i="11"/>
  <c r="H861" i="11"/>
  <c r="G861" i="11"/>
  <c r="E861" i="11"/>
  <c r="P860" i="11"/>
  <c r="O860" i="11"/>
  <c r="N860" i="11"/>
  <c r="M860" i="11"/>
  <c r="L860" i="11"/>
  <c r="K860" i="11"/>
  <c r="J860" i="11"/>
  <c r="I860" i="11"/>
  <c r="H860" i="11"/>
  <c r="G860" i="11"/>
  <c r="E860" i="11"/>
  <c r="P859" i="11"/>
  <c r="O859" i="11"/>
  <c r="N859" i="11"/>
  <c r="M859" i="11"/>
  <c r="L859" i="11"/>
  <c r="K859" i="11"/>
  <c r="J859" i="11"/>
  <c r="I859" i="11"/>
  <c r="H859" i="11"/>
  <c r="G859" i="11"/>
  <c r="E859" i="11"/>
  <c r="P858" i="11"/>
  <c r="O858" i="11"/>
  <c r="N858" i="11"/>
  <c r="M858" i="11"/>
  <c r="L858" i="11"/>
  <c r="K858" i="11"/>
  <c r="J858" i="11"/>
  <c r="I858" i="11"/>
  <c r="H858" i="11"/>
  <c r="G858" i="11"/>
  <c r="E858" i="11"/>
  <c r="P857" i="11"/>
  <c r="O857" i="11"/>
  <c r="N857" i="11"/>
  <c r="M857" i="11"/>
  <c r="L857" i="11"/>
  <c r="K857" i="11"/>
  <c r="J857" i="11"/>
  <c r="I857" i="11"/>
  <c r="H857" i="11"/>
  <c r="G857" i="11"/>
  <c r="E857" i="11"/>
  <c r="P193" i="75" l="1"/>
  <c r="O193" i="75"/>
  <c r="N193" i="75"/>
  <c r="M193" i="75"/>
  <c r="L193" i="75"/>
  <c r="K193" i="75"/>
  <c r="J193" i="75"/>
  <c r="I193" i="75"/>
  <c r="H193" i="75"/>
  <c r="G193" i="75"/>
  <c r="E193" i="75"/>
  <c r="P192" i="75"/>
  <c r="O192" i="75"/>
  <c r="N192" i="75"/>
  <c r="M192" i="75"/>
  <c r="L192" i="75"/>
  <c r="K192" i="75"/>
  <c r="J192" i="75"/>
  <c r="I192" i="75"/>
  <c r="H192" i="75"/>
  <c r="G192" i="75"/>
  <c r="E192" i="75"/>
  <c r="P191" i="75"/>
  <c r="O191" i="75"/>
  <c r="N191" i="75"/>
  <c r="M191" i="75"/>
  <c r="L191" i="75"/>
  <c r="K191" i="75"/>
  <c r="J191" i="75"/>
  <c r="I191" i="75"/>
  <c r="H191" i="75"/>
  <c r="G191" i="75"/>
  <c r="E191" i="75"/>
  <c r="P177" i="75"/>
  <c r="O177" i="75"/>
  <c r="N177" i="75"/>
  <c r="M177" i="75"/>
  <c r="L177" i="75"/>
  <c r="K177" i="75"/>
  <c r="J177" i="75"/>
  <c r="I177" i="75"/>
  <c r="H177" i="75"/>
  <c r="G177" i="75"/>
  <c r="E177" i="75"/>
  <c r="P176" i="75"/>
  <c r="O176" i="75"/>
  <c r="N176" i="75"/>
  <c r="M176" i="75"/>
  <c r="L176" i="75"/>
  <c r="K176" i="75"/>
  <c r="J176" i="75"/>
  <c r="I176" i="75"/>
  <c r="H176" i="75"/>
  <c r="G176" i="75"/>
  <c r="E176" i="75"/>
  <c r="P175" i="75"/>
  <c r="O175" i="75"/>
  <c r="N175" i="75"/>
  <c r="M175" i="75"/>
  <c r="L175" i="75"/>
  <c r="K175" i="75"/>
  <c r="J175" i="75"/>
  <c r="I175" i="75"/>
  <c r="H175" i="75"/>
  <c r="G175" i="75"/>
  <c r="E175" i="75"/>
  <c r="P161" i="75"/>
  <c r="O161" i="75"/>
  <c r="N161" i="75"/>
  <c r="M161" i="75"/>
  <c r="L161" i="75"/>
  <c r="K161" i="75"/>
  <c r="J161" i="75"/>
  <c r="I161" i="75"/>
  <c r="H161" i="75"/>
  <c r="G161" i="75"/>
  <c r="E161" i="75"/>
  <c r="P160" i="75"/>
  <c r="O160" i="75"/>
  <c r="N160" i="75"/>
  <c r="M160" i="75"/>
  <c r="L160" i="75"/>
  <c r="K160" i="75"/>
  <c r="J160" i="75"/>
  <c r="I160" i="75"/>
  <c r="H160" i="75"/>
  <c r="G160" i="75"/>
  <c r="E160" i="75"/>
  <c r="P159" i="75"/>
  <c r="O159" i="75"/>
  <c r="N159" i="75"/>
  <c r="M159" i="75"/>
  <c r="L159" i="75"/>
  <c r="K159" i="75"/>
  <c r="J159" i="75"/>
  <c r="I159" i="75"/>
  <c r="H159" i="75"/>
  <c r="G159" i="75"/>
  <c r="E159" i="75"/>
  <c r="P146" i="75"/>
  <c r="O146" i="75"/>
  <c r="N146" i="75"/>
  <c r="M146" i="75"/>
  <c r="L146" i="75"/>
  <c r="K146" i="75"/>
  <c r="J146" i="75"/>
  <c r="I146" i="75"/>
  <c r="H146" i="75"/>
  <c r="G146" i="75"/>
  <c r="E146" i="75"/>
  <c r="P145" i="75"/>
  <c r="O145" i="75"/>
  <c r="N145" i="75"/>
  <c r="M145" i="75"/>
  <c r="L145" i="75"/>
  <c r="K145" i="75"/>
  <c r="J145" i="75"/>
  <c r="I145" i="75"/>
  <c r="H145" i="75"/>
  <c r="G145" i="75"/>
  <c r="E145" i="75"/>
  <c r="P132" i="75"/>
  <c r="O132" i="75"/>
  <c r="N132" i="75"/>
  <c r="M132" i="75"/>
  <c r="L132" i="75"/>
  <c r="K132" i="75"/>
  <c r="J132" i="75"/>
  <c r="I132" i="75"/>
  <c r="H132" i="75"/>
  <c r="G132" i="75"/>
  <c r="E132" i="75"/>
  <c r="P131" i="75"/>
  <c r="O131" i="75"/>
  <c r="N131" i="75"/>
  <c r="M131" i="75"/>
  <c r="L131" i="75"/>
  <c r="K131" i="75"/>
  <c r="J131" i="75"/>
  <c r="I131" i="75"/>
  <c r="H131" i="75"/>
  <c r="G131" i="75"/>
  <c r="E131" i="75"/>
  <c r="P118" i="75"/>
  <c r="O118" i="75"/>
  <c r="N118" i="75"/>
  <c r="M118" i="75"/>
  <c r="L118" i="75"/>
  <c r="K118" i="75"/>
  <c r="J118" i="75"/>
  <c r="I118" i="75"/>
  <c r="H118" i="75"/>
  <c r="G118" i="75"/>
  <c r="E118" i="75"/>
  <c r="P117" i="75"/>
  <c r="O117" i="75"/>
  <c r="N117" i="75"/>
  <c r="M117" i="75"/>
  <c r="L117" i="75"/>
  <c r="K117" i="75"/>
  <c r="J117" i="75"/>
  <c r="I117" i="75"/>
  <c r="H117" i="75"/>
  <c r="G117" i="75"/>
  <c r="E117" i="75"/>
  <c r="P104" i="75"/>
  <c r="O104" i="75"/>
  <c r="N104" i="75"/>
  <c r="M104" i="75"/>
  <c r="L104" i="75"/>
  <c r="K104" i="75"/>
  <c r="J104" i="75"/>
  <c r="I104" i="75"/>
  <c r="H104" i="75"/>
  <c r="G104" i="75"/>
  <c r="E104" i="75"/>
  <c r="P103" i="75"/>
  <c r="O103" i="75"/>
  <c r="N103" i="75"/>
  <c r="M103" i="75"/>
  <c r="L103" i="75"/>
  <c r="K103" i="75"/>
  <c r="J103" i="75"/>
  <c r="I103" i="75"/>
  <c r="H103" i="75"/>
  <c r="G103" i="75"/>
  <c r="E103" i="75"/>
  <c r="P90" i="75"/>
  <c r="O90" i="75"/>
  <c r="N90" i="75"/>
  <c r="M90" i="75"/>
  <c r="L90" i="75"/>
  <c r="K90" i="75"/>
  <c r="J90" i="75"/>
  <c r="I90" i="75"/>
  <c r="H90" i="75"/>
  <c r="G90" i="75"/>
  <c r="E90" i="75"/>
  <c r="P89" i="75"/>
  <c r="O89" i="75"/>
  <c r="N89" i="75"/>
  <c r="M89" i="75"/>
  <c r="L89" i="75"/>
  <c r="K89" i="75"/>
  <c r="J89" i="75"/>
  <c r="I89" i="75"/>
  <c r="H89" i="75"/>
  <c r="G89" i="75"/>
  <c r="E89" i="75"/>
  <c r="P76" i="75"/>
  <c r="O76" i="75"/>
  <c r="N76" i="75"/>
  <c r="M76" i="75"/>
  <c r="L76" i="75"/>
  <c r="K76" i="75"/>
  <c r="J76" i="75"/>
  <c r="I76" i="75"/>
  <c r="H76" i="75"/>
  <c r="G76" i="75"/>
  <c r="E76" i="75"/>
  <c r="P75" i="75"/>
  <c r="O75" i="75"/>
  <c r="N75" i="75"/>
  <c r="M75" i="75"/>
  <c r="L75" i="75"/>
  <c r="K75" i="75"/>
  <c r="J75" i="75"/>
  <c r="I75" i="75"/>
  <c r="H75" i="75"/>
  <c r="G75" i="75"/>
  <c r="E75" i="75"/>
  <c r="P62" i="75"/>
  <c r="O62" i="75"/>
  <c r="N62" i="75"/>
  <c r="M62" i="75"/>
  <c r="L62" i="75"/>
  <c r="K62" i="75"/>
  <c r="J62" i="75"/>
  <c r="I62" i="75"/>
  <c r="H62" i="75"/>
  <c r="G62" i="75"/>
  <c r="E62" i="75"/>
  <c r="P61" i="75"/>
  <c r="O61" i="75"/>
  <c r="N61" i="75"/>
  <c r="M61" i="75"/>
  <c r="L61" i="75"/>
  <c r="K61" i="75"/>
  <c r="J61" i="75"/>
  <c r="I61" i="75"/>
  <c r="H61" i="75"/>
  <c r="G61" i="75"/>
  <c r="E61" i="75"/>
  <c r="P48" i="75"/>
  <c r="O48" i="75"/>
  <c r="N48" i="75"/>
  <c r="M48" i="75"/>
  <c r="L48" i="75"/>
  <c r="K48" i="75"/>
  <c r="J48" i="75"/>
  <c r="I48" i="75"/>
  <c r="H48" i="75"/>
  <c r="G48" i="75"/>
  <c r="E48" i="75"/>
  <c r="P47" i="75"/>
  <c r="O47" i="75"/>
  <c r="N47" i="75"/>
  <c r="M47" i="75"/>
  <c r="L47" i="75"/>
  <c r="K47" i="75"/>
  <c r="J47" i="75"/>
  <c r="I47" i="75"/>
  <c r="H47" i="75"/>
  <c r="G47" i="75"/>
  <c r="E47" i="75"/>
  <c r="P46" i="75"/>
  <c r="O46" i="75"/>
  <c r="N46" i="75"/>
  <c r="M46" i="75"/>
  <c r="L46" i="75"/>
  <c r="K46" i="75"/>
  <c r="J46" i="75"/>
  <c r="I46" i="75"/>
  <c r="H46" i="75"/>
  <c r="G46" i="75"/>
  <c r="E46" i="75"/>
  <c r="P34" i="75"/>
  <c r="O34" i="75"/>
  <c r="N34" i="75"/>
  <c r="M34" i="75"/>
  <c r="L34" i="75"/>
  <c r="K34" i="75"/>
  <c r="J34" i="75"/>
  <c r="I34" i="75"/>
  <c r="H34" i="75"/>
  <c r="G34" i="75"/>
  <c r="E34" i="75"/>
  <c r="P33" i="75"/>
  <c r="O33" i="75"/>
  <c r="N33" i="75"/>
  <c r="M33" i="75"/>
  <c r="L33" i="75"/>
  <c r="K33" i="75"/>
  <c r="J33" i="75"/>
  <c r="I33" i="75"/>
  <c r="H33" i="75"/>
  <c r="G33" i="75"/>
  <c r="E33" i="75"/>
  <c r="P21" i="75"/>
  <c r="O21" i="75"/>
  <c r="N21" i="75"/>
  <c r="M21" i="75"/>
  <c r="L21" i="75"/>
  <c r="K21" i="75"/>
  <c r="J21" i="75"/>
  <c r="I21" i="75"/>
  <c r="H21" i="75"/>
  <c r="G21" i="75"/>
  <c r="E21" i="75"/>
  <c r="P7" i="75"/>
  <c r="O7" i="75"/>
  <c r="N7" i="75"/>
  <c r="M7" i="75"/>
  <c r="L7" i="75"/>
  <c r="K7" i="75"/>
  <c r="J7" i="75"/>
  <c r="I7" i="75"/>
  <c r="H7" i="75"/>
  <c r="G7" i="75"/>
  <c r="E7" i="75"/>
  <c r="P6" i="75"/>
  <c r="O6" i="75"/>
  <c r="N6" i="75"/>
  <c r="M6" i="75"/>
  <c r="L6" i="75"/>
  <c r="K6" i="75"/>
  <c r="J6" i="75"/>
  <c r="I6" i="75"/>
  <c r="H6" i="75"/>
  <c r="G6" i="75"/>
  <c r="E6" i="75"/>
  <c r="P764" i="66"/>
  <c r="O764" i="66"/>
  <c r="N764" i="66"/>
  <c r="M764" i="66"/>
  <c r="L764" i="66"/>
  <c r="K764" i="66"/>
  <c r="J764" i="66"/>
  <c r="I764" i="66"/>
  <c r="H764" i="66"/>
  <c r="G764" i="66"/>
  <c r="P763" i="66"/>
  <c r="O763" i="66"/>
  <c r="N763" i="66"/>
  <c r="M763" i="66"/>
  <c r="L763" i="66"/>
  <c r="K763" i="66"/>
  <c r="J763" i="66"/>
  <c r="I763" i="66"/>
  <c r="H763" i="66"/>
  <c r="G763" i="66"/>
  <c r="P762" i="66"/>
  <c r="O762" i="66"/>
  <c r="N762" i="66"/>
  <c r="M762" i="66"/>
  <c r="L762" i="66"/>
  <c r="K762" i="66"/>
  <c r="J762" i="66"/>
  <c r="I762" i="66"/>
  <c r="H762" i="66"/>
  <c r="G762" i="66"/>
  <c r="P761" i="66"/>
  <c r="O761" i="66"/>
  <c r="N761" i="66"/>
  <c r="M761" i="66"/>
  <c r="L761" i="66"/>
  <c r="K761" i="66"/>
  <c r="J761" i="66"/>
  <c r="I761" i="66"/>
  <c r="H761" i="66"/>
  <c r="G761" i="66"/>
  <c r="P760" i="66"/>
  <c r="O760" i="66"/>
  <c r="N760" i="66"/>
  <c r="M760" i="66"/>
  <c r="L760" i="66"/>
  <c r="K760" i="66"/>
  <c r="J760" i="66"/>
  <c r="I760" i="66"/>
  <c r="H760" i="66"/>
  <c r="G760" i="66"/>
  <c r="P759" i="66"/>
  <c r="O759" i="66"/>
  <c r="N759" i="66"/>
  <c r="M759" i="66"/>
  <c r="L759" i="66"/>
  <c r="K759" i="66"/>
  <c r="J759" i="66"/>
  <c r="I759" i="66"/>
  <c r="H759" i="66"/>
  <c r="G759" i="66"/>
  <c r="P758" i="66"/>
  <c r="O758" i="66"/>
  <c r="N758" i="66"/>
  <c r="M758" i="66"/>
  <c r="L758" i="66"/>
  <c r="K758" i="66"/>
  <c r="J758" i="66"/>
  <c r="I758" i="66"/>
  <c r="H758" i="66"/>
  <c r="G758" i="66"/>
  <c r="P757" i="66"/>
  <c r="O757" i="66"/>
  <c r="N757" i="66"/>
  <c r="M757" i="66"/>
  <c r="L757" i="66"/>
  <c r="K757" i="66"/>
  <c r="J757" i="66"/>
  <c r="I757" i="66"/>
  <c r="H757" i="66"/>
  <c r="G757" i="66"/>
  <c r="P756" i="66"/>
  <c r="O756" i="66"/>
  <c r="N756" i="66"/>
  <c r="M756" i="66"/>
  <c r="L756" i="66"/>
  <c r="K756" i="66"/>
  <c r="J756" i="66"/>
  <c r="I756" i="66"/>
  <c r="H756" i="66"/>
  <c r="G756" i="66"/>
  <c r="P755" i="66"/>
  <c r="O755" i="66"/>
  <c r="N755" i="66"/>
  <c r="M755" i="66"/>
  <c r="L755" i="66"/>
  <c r="K755" i="66"/>
  <c r="J755" i="66"/>
  <c r="I755" i="66"/>
  <c r="H755" i="66"/>
  <c r="G755" i="66"/>
  <c r="P754" i="66"/>
  <c r="O754" i="66"/>
  <c r="N754" i="66"/>
  <c r="M754" i="66"/>
  <c r="L754" i="66"/>
  <c r="K754" i="66"/>
  <c r="J754" i="66"/>
  <c r="I754" i="66"/>
  <c r="H754" i="66"/>
  <c r="G754" i="66"/>
  <c r="P753" i="66"/>
  <c r="O753" i="66"/>
  <c r="N753" i="66"/>
  <c r="M753" i="66"/>
  <c r="L753" i="66"/>
  <c r="K753" i="66"/>
  <c r="J753" i="66"/>
  <c r="I753" i="66"/>
  <c r="H753" i="66"/>
  <c r="G753" i="66"/>
  <c r="P752" i="66"/>
  <c r="O752" i="66"/>
  <c r="N752" i="66"/>
  <c r="M752" i="66"/>
  <c r="L752" i="66"/>
  <c r="K752" i="66"/>
  <c r="J752" i="66"/>
  <c r="I752" i="66"/>
  <c r="H752" i="66"/>
  <c r="G752" i="66"/>
  <c r="P751" i="66"/>
  <c r="O751" i="66"/>
  <c r="N751" i="66"/>
  <c r="M751" i="66"/>
  <c r="L751" i="66"/>
  <c r="K751" i="66"/>
  <c r="J751" i="66"/>
  <c r="I751" i="66"/>
  <c r="H751" i="66"/>
  <c r="G751" i="66"/>
  <c r="P750" i="66"/>
  <c r="O750" i="66"/>
  <c r="N750" i="66"/>
  <c r="M750" i="66"/>
  <c r="L750" i="66"/>
  <c r="K750" i="66"/>
  <c r="J750" i="66"/>
  <c r="I750" i="66"/>
  <c r="H750" i="66"/>
  <c r="G750" i="66"/>
  <c r="P731" i="66"/>
  <c r="O731" i="66"/>
  <c r="N731" i="66"/>
  <c r="M731" i="66"/>
  <c r="L731" i="66"/>
  <c r="K731" i="66"/>
  <c r="J731" i="66"/>
  <c r="I731" i="66"/>
  <c r="H731" i="66"/>
  <c r="G731" i="66"/>
  <c r="P730" i="66"/>
  <c r="O730" i="66"/>
  <c r="N730" i="66"/>
  <c r="M730" i="66"/>
  <c r="L730" i="66"/>
  <c r="K730" i="66"/>
  <c r="J730" i="66"/>
  <c r="I730" i="66"/>
  <c r="H730" i="66"/>
  <c r="G730" i="66"/>
  <c r="P729" i="66"/>
  <c r="O729" i="66"/>
  <c r="N729" i="66"/>
  <c r="M729" i="66"/>
  <c r="L729" i="66"/>
  <c r="K729" i="66"/>
  <c r="J729" i="66"/>
  <c r="I729" i="66"/>
  <c r="H729" i="66"/>
  <c r="G729" i="66"/>
  <c r="P728" i="66"/>
  <c r="O728" i="66"/>
  <c r="N728" i="66"/>
  <c r="M728" i="66"/>
  <c r="L728" i="66"/>
  <c r="K728" i="66"/>
  <c r="J728" i="66"/>
  <c r="I728" i="66"/>
  <c r="H728" i="66"/>
  <c r="G728" i="66"/>
  <c r="P727" i="66"/>
  <c r="O727" i="66"/>
  <c r="N727" i="66"/>
  <c r="M727" i="66"/>
  <c r="L727" i="66"/>
  <c r="K727" i="66"/>
  <c r="J727" i="66"/>
  <c r="I727" i="66"/>
  <c r="H727" i="66"/>
  <c r="G727" i="66"/>
  <c r="P726" i="66"/>
  <c r="O726" i="66"/>
  <c r="N726" i="66"/>
  <c r="M726" i="66"/>
  <c r="L726" i="66"/>
  <c r="K726" i="66"/>
  <c r="J726" i="66"/>
  <c r="I726" i="66"/>
  <c r="H726" i="66"/>
  <c r="G726" i="66"/>
  <c r="P725" i="66"/>
  <c r="O725" i="66"/>
  <c r="N725" i="66"/>
  <c r="M725" i="66"/>
  <c r="L725" i="66"/>
  <c r="K725" i="66"/>
  <c r="J725" i="66"/>
  <c r="I725" i="66"/>
  <c r="H725" i="66"/>
  <c r="G725" i="66"/>
  <c r="P724" i="66"/>
  <c r="O724" i="66"/>
  <c r="N724" i="66"/>
  <c r="M724" i="66"/>
  <c r="L724" i="66"/>
  <c r="K724" i="66"/>
  <c r="J724" i="66"/>
  <c r="I724" i="66"/>
  <c r="H724" i="66"/>
  <c r="G724" i="66"/>
  <c r="P723" i="66"/>
  <c r="O723" i="66"/>
  <c r="N723" i="66"/>
  <c r="M723" i="66"/>
  <c r="L723" i="66"/>
  <c r="K723" i="66"/>
  <c r="J723" i="66"/>
  <c r="I723" i="66"/>
  <c r="H723" i="66"/>
  <c r="G723" i="66"/>
  <c r="P722" i="66"/>
  <c r="O722" i="66"/>
  <c r="N722" i="66"/>
  <c r="M722" i="66"/>
  <c r="L722" i="66"/>
  <c r="K722" i="66"/>
  <c r="J722" i="66"/>
  <c r="I722" i="66"/>
  <c r="H722" i="66"/>
  <c r="G722" i="66"/>
  <c r="P721" i="66"/>
  <c r="O721" i="66"/>
  <c r="N721" i="66"/>
  <c r="M721" i="66"/>
  <c r="L721" i="66"/>
  <c r="K721" i="66"/>
  <c r="J721" i="66"/>
  <c r="I721" i="66"/>
  <c r="H721" i="66"/>
  <c r="G721" i="66"/>
  <c r="P720" i="66"/>
  <c r="O720" i="66"/>
  <c r="N720" i="66"/>
  <c r="M720" i="66"/>
  <c r="L720" i="66"/>
  <c r="K720" i="66"/>
  <c r="J720" i="66"/>
  <c r="I720" i="66"/>
  <c r="H720" i="66"/>
  <c r="G720" i="66"/>
  <c r="P719" i="66"/>
  <c r="O719" i="66"/>
  <c r="N719" i="66"/>
  <c r="M719" i="66"/>
  <c r="L719" i="66"/>
  <c r="K719" i="66"/>
  <c r="J719" i="66"/>
  <c r="I719" i="66"/>
  <c r="H719" i="66"/>
  <c r="G719" i="66"/>
  <c r="P718" i="66"/>
  <c r="O718" i="66"/>
  <c r="N718" i="66"/>
  <c r="M718" i="66"/>
  <c r="L718" i="66"/>
  <c r="K718" i="66"/>
  <c r="J718" i="66"/>
  <c r="I718" i="66"/>
  <c r="H718" i="66"/>
  <c r="G718" i="66"/>
  <c r="P696" i="66"/>
  <c r="O696" i="66"/>
  <c r="N696" i="66"/>
  <c r="M696" i="66"/>
  <c r="L696" i="66"/>
  <c r="K696" i="66"/>
  <c r="J696" i="66"/>
  <c r="I696" i="66"/>
  <c r="H696" i="66"/>
  <c r="G696" i="66"/>
  <c r="P695" i="66"/>
  <c r="O695" i="66"/>
  <c r="N695" i="66"/>
  <c r="M695" i="66"/>
  <c r="L695" i="66"/>
  <c r="K695" i="66"/>
  <c r="J695" i="66"/>
  <c r="I695" i="66"/>
  <c r="H695" i="66"/>
  <c r="G695" i="66"/>
  <c r="P694" i="66"/>
  <c r="O694" i="66"/>
  <c r="N694" i="66"/>
  <c r="M694" i="66"/>
  <c r="L694" i="66"/>
  <c r="K694" i="66"/>
  <c r="J694" i="66"/>
  <c r="I694" i="66"/>
  <c r="H694" i="66"/>
  <c r="G694" i="66"/>
  <c r="P693" i="66"/>
  <c r="O693" i="66"/>
  <c r="N693" i="66"/>
  <c r="M693" i="66"/>
  <c r="L693" i="66"/>
  <c r="K693" i="66"/>
  <c r="J693" i="66"/>
  <c r="I693" i="66"/>
  <c r="H693" i="66"/>
  <c r="G693" i="66"/>
  <c r="P692" i="66"/>
  <c r="O692" i="66"/>
  <c r="N692" i="66"/>
  <c r="M692" i="66"/>
  <c r="L692" i="66"/>
  <c r="K692" i="66"/>
  <c r="J692" i="66"/>
  <c r="I692" i="66"/>
  <c r="H692" i="66"/>
  <c r="G692" i="66"/>
  <c r="P691" i="66"/>
  <c r="O691" i="66"/>
  <c r="N691" i="66"/>
  <c r="M691" i="66"/>
  <c r="L691" i="66"/>
  <c r="K691" i="66"/>
  <c r="J691" i="66"/>
  <c r="I691" i="66"/>
  <c r="H691" i="66"/>
  <c r="G691" i="66"/>
  <c r="P690" i="66"/>
  <c r="O690" i="66"/>
  <c r="N690" i="66"/>
  <c r="M690" i="66"/>
  <c r="L690" i="66"/>
  <c r="K690" i="66"/>
  <c r="J690" i="66"/>
  <c r="I690" i="66"/>
  <c r="H690" i="66"/>
  <c r="G690" i="66"/>
  <c r="P689" i="66"/>
  <c r="O689" i="66"/>
  <c r="N689" i="66"/>
  <c r="M689" i="66"/>
  <c r="L689" i="66"/>
  <c r="K689" i="66"/>
  <c r="J689" i="66"/>
  <c r="I689" i="66"/>
  <c r="H689" i="66"/>
  <c r="G689" i="66"/>
  <c r="P688" i="66"/>
  <c r="O688" i="66"/>
  <c r="N688" i="66"/>
  <c r="M688" i="66"/>
  <c r="L688" i="66"/>
  <c r="K688" i="66"/>
  <c r="J688" i="66"/>
  <c r="I688" i="66"/>
  <c r="H688" i="66"/>
  <c r="G688" i="66"/>
  <c r="P687" i="66"/>
  <c r="O687" i="66"/>
  <c r="N687" i="66"/>
  <c r="M687" i="66"/>
  <c r="L687" i="66"/>
  <c r="K687" i="66"/>
  <c r="J687" i="66"/>
  <c r="I687" i="66"/>
  <c r="H687" i="66"/>
  <c r="G687" i="66"/>
  <c r="P686" i="66"/>
  <c r="O686" i="66"/>
  <c r="N686" i="66"/>
  <c r="M686" i="66"/>
  <c r="L686" i="66"/>
  <c r="K686" i="66"/>
  <c r="J686" i="66"/>
  <c r="I686" i="66"/>
  <c r="H686" i="66"/>
  <c r="G686" i="66"/>
  <c r="P685" i="66"/>
  <c r="O685" i="66"/>
  <c r="N685" i="66"/>
  <c r="M685" i="66"/>
  <c r="L685" i="66"/>
  <c r="K685" i="66"/>
  <c r="J685" i="66"/>
  <c r="I685" i="66"/>
  <c r="H685" i="66"/>
  <c r="G685" i="66"/>
  <c r="P684" i="66"/>
  <c r="O684" i="66"/>
  <c r="N684" i="66"/>
  <c r="M684" i="66"/>
  <c r="L684" i="66"/>
  <c r="K684" i="66"/>
  <c r="J684" i="66"/>
  <c r="I684" i="66"/>
  <c r="H684" i="66"/>
  <c r="G684" i="66"/>
  <c r="P665" i="66"/>
  <c r="O665" i="66"/>
  <c r="N665" i="66"/>
  <c r="M665" i="66"/>
  <c r="L665" i="66"/>
  <c r="K665" i="66"/>
  <c r="J665" i="66"/>
  <c r="I665" i="66"/>
  <c r="H665" i="66"/>
  <c r="G665" i="66"/>
  <c r="P664" i="66"/>
  <c r="O664" i="66"/>
  <c r="N664" i="66"/>
  <c r="M664" i="66"/>
  <c r="L664" i="66"/>
  <c r="K664" i="66"/>
  <c r="J664" i="66"/>
  <c r="I664" i="66"/>
  <c r="H664" i="66"/>
  <c r="G664" i="66"/>
  <c r="P663" i="66"/>
  <c r="O663" i="66"/>
  <c r="N663" i="66"/>
  <c r="M663" i="66"/>
  <c r="L663" i="66"/>
  <c r="K663" i="66"/>
  <c r="J663" i="66"/>
  <c r="I663" i="66"/>
  <c r="H663" i="66"/>
  <c r="G663" i="66"/>
  <c r="P662" i="66"/>
  <c r="O662" i="66"/>
  <c r="N662" i="66"/>
  <c r="M662" i="66"/>
  <c r="L662" i="66"/>
  <c r="K662" i="66"/>
  <c r="J662" i="66"/>
  <c r="I662" i="66"/>
  <c r="H662" i="66"/>
  <c r="G662" i="66"/>
  <c r="P661" i="66"/>
  <c r="O661" i="66"/>
  <c r="N661" i="66"/>
  <c r="M661" i="66"/>
  <c r="L661" i="66"/>
  <c r="K661" i="66"/>
  <c r="J661" i="66"/>
  <c r="I661" i="66"/>
  <c r="H661" i="66"/>
  <c r="G661" i="66"/>
  <c r="P660" i="66"/>
  <c r="O660" i="66"/>
  <c r="N660" i="66"/>
  <c r="M660" i="66"/>
  <c r="L660" i="66"/>
  <c r="K660" i="66"/>
  <c r="J660" i="66"/>
  <c r="I660" i="66"/>
  <c r="H660" i="66"/>
  <c r="G660" i="66"/>
  <c r="P659" i="66"/>
  <c r="O659" i="66"/>
  <c r="N659" i="66"/>
  <c r="M659" i="66"/>
  <c r="L659" i="66"/>
  <c r="K659" i="66"/>
  <c r="J659" i="66"/>
  <c r="I659" i="66"/>
  <c r="H659" i="66"/>
  <c r="G659" i="66"/>
  <c r="P658" i="66"/>
  <c r="O658" i="66"/>
  <c r="N658" i="66"/>
  <c r="M658" i="66"/>
  <c r="L658" i="66"/>
  <c r="K658" i="66"/>
  <c r="J658" i="66"/>
  <c r="I658" i="66"/>
  <c r="H658" i="66"/>
  <c r="G658" i="66"/>
  <c r="P657" i="66"/>
  <c r="O657" i="66"/>
  <c r="N657" i="66"/>
  <c r="M657" i="66"/>
  <c r="L657" i="66"/>
  <c r="K657" i="66"/>
  <c r="J657" i="66"/>
  <c r="I657" i="66"/>
  <c r="H657" i="66"/>
  <c r="G657" i="66"/>
  <c r="P656" i="66"/>
  <c r="O656" i="66"/>
  <c r="N656" i="66"/>
  <c r="M656" i="66"/>
  <c r="L656" i="66"/>
  <c r="K656" i="66"/>
  <c r="J656" i="66"/>
  <c r="I656" i="66"/>
  <c r="H656" i="66"/>
  <c r="G656" i="66"/>
  <c r="P655" i="66"/>
  <c r="O655" i="66"/>
  <c r="N655" i="66"/>
  <c r="M655" i="66"/>
  <c r="L655" i="66"/>
  <c r="K655" i="66"/>
  <c r="J655" i="66"/>
  <c r="I655" i="66"/>
  <c r="H655" i="66"/>
  <c r="G655" i="66"/>
  <c r="P654" i="66"/>
  <c r="O654" i="66"/>
  <c r="N654" i="66"/>
  <c r="M654" i="66"/>
  <c r="L654" i="66"/>
  <c r="K654" i="66"/>
  <c r="J654" i="66"/>
  <c r="I654" i="66"/>
  <c r="H654" i="66"/>
  <c r="G654" i="66"/>
  <c r="P619" i="66"/>
  <c r="O619" i="66"/>
  <c r="N619" i="66"/>
  <c r="M619" i="66"/>
  <c r="L619" i="66"/>
  <c r="K619" i="66"/>
  <c r="J619" i="66"/>
  <c r="I619" i="66"/>
  <c r="H619" i="66"/>
  <c r="G619" i="66"/>
  <c r="P618" i="66"/>
  <c r="O618" i="66"/>
  <c r="N618" i="66"/>
  <c r="M618" i="66"/>
  <c r="L618" i="66"/>
  <c r="K618" i="66"/>
  <c r="J618" i="66"/>
  <c r="I618" i="66"/>
  <c r="H618" i="66"/>
  <c r="G618" i="66"/>
  <c r="P617" i="66"/>
  <c r="O617" i="66"/>
  <c r="N617" i="66"/>
  <c r="M617" i="66"/>
  <c r="L617" i="66"/>
  <c r="K617" i="66"/>
  <c r="J617" i="66"/>
  <c r="I617" i="66"/>
  <c r="H617" i="66"/>
  <c r="G617" i="66"/>
  <c r="P616" i="66"/>
  <c r="O616" i="66"/>
  <c r="N616" i="66"/>
  <c r="M616" i="66"/>
  <c r="L616" i="66"/>
  <c r="K616" i="66"/>
  <c r="J616" i="66"/>
  <c r="I616" i="66"/>
  <c r="H616" i="66"/>
  <c r="G616" i="66"/>
  <c r="P615" i="66"/>
  <c r="O615" i="66"/>
  <c r="N615" i="66"/>
  <c r="M615" i="66"/>
  <c r="L615" i="66"/>
  <c r="K615" i="66"/>
  <c r="J615" i="66"/>
  <c r="I615" i="66"/>
  <c r="H615" i="66"/>
  <c r="G615" i="66"/>
  <c r="P614" i="66"/>
  <c r="O614" i="66"/>
  <c r="N614" i="66"/>
  <c r="M614" i="66"/>
  <c r="L614" i="66"/>
  <c r="K614" i="66"/>
  <c r="J614" i="66"/>
  <c r="I614" i="66"/>
  <c r="H614" i="66"/>
  <c r="G614" i="66"/>
  <c r="P613" i="66"/>
  <c r="O613" i="66"/>
  <c r="N613" i="66"/>
  <c r="M613" i="66"/>
  <c r="L613" i="66"/>
  <c r="K613" i="66"/>
  <c r="J613" i="66"/>
  <c r="I613" i="66"/>
  <c r="H613" i="66"/>
  <c r="G613" i="66"/>
  <c r="P612" i="66"/>
  <c r="O612" i="66"/>
  <c r="N612" i="66"/>
  <c r="M612" i="66"/>
  <c r="L612" i="66"/>
  <c r="K612" i="66"/>
  <c r="J612" i="66"/>
  <c r="I612" i="66"/>
  <c r="H612" i="66"/>
  <c r="G612" i="66"/>
  <c r="P565" i="66"/>
  <c r="O565" i="66"/>
  <c r="N565" i="66"/>
  <c r="M565" i="66"/>
  <c r="L565" i="66"/>
  <c r="K565" i="66"/>
  <c r="J565" i="66"/>
  <c r="I565" i="66"/>
  <c r="H565" i="66"/>
  <c r="G565" i="66"/>
  <c r="E565" i="66"/>
  <c r="P564" i="66"/>
  <c r="O564" i="66"/>
  <c r="N564" i="66"/>
  <c r="M564" i="66"/>
  <c r="L564" i="66"/>
  <c r="K564" i="66"/>
  <c r="J564" i="66"/>
  <c r="I564" i="66"/>
  <c r="H564" i="66"/>
  <c r="G564" i="66"/>
  <c r="E564" i="66"/>
  <c r="P551" i="66"/>
  <c r="O551" i="66"/>
  <c r="N551" i="66"/>
  <c r="M551" i="66"/>
  <c r="L551" i="66"/>
  <c r="K551" i="66"/>
  <c r="J551" i="66"/>
  <c r="I551" i="66"/>
  <c r="H551" i="66"/>
  <c r="G551" i="66"/>
  <c r="E551" i="66"/>
  <c r="P550" i="66"/>
  <c r="O550" i="66"/>
  <c r="N550" i="66"/>
  <c r="M550" i="66"/>
  <c r="L550" i="66"/>
  <c r="K550" i="66"/>
  <c r="J550" i="66"/>
  <c r="I550" i="66"/>
  <c r="H550" i="66"/>
  <c r="G550" i="66"/>
  <c r="E550" i="66"/>
  <c r="P549" i="66"/>
  <c r="O549" i="66"/>
  <c r="N549" i="66"/>
  <c r="M549" i="66"/>
  <c r="L549" i="66"/>
  <c r="K549" i="66"/>
  <c r="J549" i="66"/>
  <c r="I549" i="66"/>
  <c r="H549" i="66"/>
  <c r="G549" i="66"/>
  <c r="E549" i="66"/>
  <c r="P548" i="66"/>
  <c r="O548" i="66"/>
  <c r="N548" i="66"/>
  <c r="M548" i="66"/>
  <c r="L548" i="66"/>
  <c r="K548" i="66"/>
  <c r="J548" i="66"/>
  <c r="I548" i="66"/>
  <c r="H548" i="66"/>
  <c r="G548" i="66"/>
  <c r="E548" i="66"/>
  <c r="P547" i="66"/>
  <c r="O547" i="66"/>
  <c r="N547" i="66"/>
  <c r="M547" i="66"/>
  <c r="L547" i="66"/>
  <c r="K547" i="66"/>
  <c r="J547" i="66"/>
  <c r="I547" i="66"/>
  <c r="H547" i="66"/>
  <c r="G547" i="66"/>
  <c r="E547" i="66"/>
  <c r="P546" i="66"/>
  <c r="O546" i="66"/>
  <c r="N546" i="66"/>
  <c r="M546" i="66"/>
  <c r="L546" i="66"/>
  <c r="K546" i="66"/>
  <c r="J546" i="66"/>
  <c r="I546" i="66"/>
  <c r="H546" i="66"/>
  <c r="G546" i="66"/>
  <c r="E546" i="66"/>
  <c r="P534" i="66"/>
  <c r="O534" i="66"/>
  <c r="N534" i="66"/>
  <c r="M534" i="66"/>
  <c r="L534" i="66"/>
  <c r="K534" i="66"/>
  <c r="J534" i="66"/>
  <c r="I534" i="66"/>
  <c r="H534" i="66"/>
  <c r="G534" i="66"/>
  <c r="E534" i="66"/>
  <c r="P533" i="66"/>
  <c r="O533" i="66"/>
  <c r="N533" i="66"/>
  <c r="M533" i="66"/>
  <c r="L533" i="66"/>
  <c r="K533" i="66"/>
  <c r="J533" i="66"/>
  <c r="I533" i="66"/>
  <c r="H533" i="66"/>
  <c r="G533" i="66"/>
  <c r="E533" i="66"/>
  <c r="P521" i="66"/>
  <c r="O521" i="66"/>
  <c r="N521" i="66"/>
  <c r="M521" i="66"/>
  <c r="L521" i="66"/>
  <c r="K521" i="66"/>
  <c r="J521" i="66"/>
  <c r="I521" i="66"/>
  <c r="H521" i="66"/>
  <c r="G521" i="66"/>
  <c r="E521" i="66"/>
  <c r="P520" i="66"/>
  <c r="O520" i="66"/>
  <c r="N520" i="66"/>
  <c r="M520" i="66"/>
  <c r="L520" i="66"/>
  <c r="K520" i="66"/>
  <c r="J520" i="66"/>
  <c r="I520" i="66"/>
  <c r="H520" i="66"/>
  <c r="G520" i="66"/>
  <c r="E520" i="66"/>
  <c r="P504" i="66"/>
  <c r="O504" i="66"/>
  <c r="N504" i="66"/>
  <c r="M504" i="66"/>
  <c r="L504" i="66"/>
  <c r="K504" i="66"/>
  <c r="J504" i="66"/>
  <c r="I504" i="66"/>
  <c r="H504" i="66"/>
  <c r="G504" i="66"/>
  <c r="P503" i="66"/>
  <c r="O503" i="66"/>
  <c r="N503" i="66"/>
  <c r="M503" i="66"/>
  <c r="L503" i="66"/>
  <c r="K503" i="66"/>
  <c r="J503" i="66"/>
  <c r="I503" i="66"/>
  <c r="H503" i="66"/>
  <c r="G503" i="66"/>
  <c r="P502" i="66"/>
  <c r="O502" i="66"/>
  <c r="N502" i="66"/>
  <c r="M502" i="66"/>
  <c r="L502" i="66"/>
  <c r="K502" i="66"/>
  <c r="J502" i="66"/>
  <c r="I502" i="66"/>
  <c r="H502" i="66"/>
  <c r="G502" i="66"/>
  <c r="P501" i="66"/>
  <c r="O501" i="66"/>
  <c r="N501" i="66"/>
  <c r="M501" i="66"/>
  <c r="L501" i="66"/>
  <c r="K501" i="66"/>
  <c r="J501" i="66"/>
  <c r="I501" i="66"/>
  <c r="H501" i="66"/>
  <c r="G501" i="66"/>
  <c r="P500" i="66"/>
  <c r="O500" i="66"/>
  <c r="N500" i="66"/>
  <c r="M500" i="66"/>
  <c r="L500" i="66"/>
  <c r="K500" i="66"/>
  <c r="J500" i="66"/>
  <c r="I500" i="66"/>
  <c r="H500" i="66"/>
  <c r="G500" i="66"/>
  <c r="P499" i="66"/>
  <c r="O499" i="66"/>
  <c r="N499" i="66"/>
  <c r="M499" i="66"/>
  <c r="L499" i="66"/>
  <c r="K499" i="66"/>
  <c r="J499" i="66"/>
  <c r="I499" i="66"/>
  <c r="H499" i="66"/>
  <c r="G499" i="66"/>
  <c r="P498" i="66"/>
  <c r="O498" i="66"/>
  <c r="N498" i="66"/>
  <c r="M498" i="66"/>
  <c r="L498" i="66"/>
  <c r="K498" i="66"/>
  <c r="J498" i="66"/>
  <c r="I498" i="66"/>
  <c r="H498" i="66"/>
  <c r="G498" i="66"/>
  <c r="P497" i="66"/>
  <c r="O497" i="66"/>
  <c r="N497" i="66"/>
  <c r="M497" i="66"/>
  <c r="L497" i="66"/>
  <c r="K497" i="66"/>
  <c r="J497" i="66"/>
  <c r="I497" i="66"/>
  <c r="H497" i="66"/>
  <c r="G497" i="66"/>
  <c r="P496" i="66"/>
  <c r="O496" i="66"/>
  <c r="N496" i="66"/>
  <c r="M496" i="66"/>
  <c r="L496" i="66"/>
  <c r="K496" i="66"/>
  <c r="J496" i="66"/>
  <c r="I496" i="66"/>
  <c r="H496" i="66"/>
  <c r="G496" i="66"/>
  <c r="P495" i="66"/>
  <c r="O495" i="66"/>
  <c r="N495" i="66"/>
  <c r="M495" i="66"/>
  <c r="L495" i="66"/>
  <c r="K495" i="66"/>
  <c r="J495" i="66"/>
  <c r="I495" i="66"/>
  <c r="H495" i="66"/>
  <c r="G495" i="66"/>
  <c r="P483" i="66"/>
  <c r="O483" i="66"/>
  <c r="N483" i="66"/>
  <c r="M483" i="66"/>
  <c r="L483" i="66"/>
  <c r="K483" i="66"/>
  <c r="J483" i="66"/>
  <c r="I483" i="66"/>
  <c r="H483" i="66"/>
  <c r="G483" i="66"/>
  <c r="E483" i="66"/>
  <c r="P482" i="66"/>
  <c r="O482" i="66"/>
  <c r="N482" i="66"/>
  <c r="M482" i="66"/>
  <c r="L482" i="66"/>
  <c r="K482" i="66"/>
  <c r="J482" i="66"/>
  <c r="I482" i="66"/>
  <c r="H482" i="66"/>
  <c r="G482" i="66"/>
  <c r="E482" i="66"/>
  <c r="P469" i="66"/>
  <c r="O469" i="66"/>
  <c r="N469" i="66"/>
  <c r="M469" i="66"/>
  <c r="L469" i="66"/>
  <c r="K469" i="66"/>
  <c r="J469" i="66"/>
  <c r="I469" i="66"/>
  <c r="H469" i="66"/>
  <c r="G469" i="66"/>
  <c r="P468" i="66"/>
  <c r="O468" i="66"/>
  <c r="N468" i="66"/>
  <c r="M468" i="66"/>
  <c r="L468" i="66"/>
  <c r="K468" i="66"/>
  <c r="J468" i="66"/>
  <c r="I468" i="66"/>
  <c r="H468" i="66"/>
  <c r="G468" i="66"/>
  <c r="P467" i="66"/>
  <c r="O467" i="66"/>
  <c r="N467" i="66"/>
  <c r="M467" i="66"/>
  <c r="L467" i="66"/>
  <c r="K467" i="66"/>
  <c r="J467" i="66"/>
  <c r="I467" i="66"/>
  <c r="H467" i="66"/>
  <c r="G467" i="66"/>
  <c r="P466" i="66"/>
  <c r="O466" i="66"/>
  <c r="N466" i="66"/>
  <c r="M466" i="66"/>
  <c r="L466" i="66"/>
  <c r="K466" i="66"/>
  <c r="J466" i="66"/>
  <c r="I466" i="66"/>
  <c r="H466" i="66"/>
  <c r="G466" i="66"/>
  <c r="P465" i="66"/>
  <c r="O465" i="66"/>
  <c r="N465" i="66"/>
  <c r="M465" i="66"/>
  <c r="L465" i="66"/>
  <c r="K465" i="66"/>
  <c r="J465" i="66"/>
  <c r="I465" i="66"/>
  <c r="H465" i="66"/>
  <c r="G465" i="66"/>
  <c r="P464" i="66"/>
  <c r="O464" i="66"/>
  <c r="N464" i="66"/>
  <c r="M464" i="66"/>
  <c r="L464" i="66"/>
  <c r="K464" i="66"/>
  <c r="J464" i="66"/>
  <c r="I464" i="66"/>
  <c r="H464" i="66"/>
  <c r="G464" i="66"/>
  <c r="P452" i="66"/>
  <c r="O452" i="66"/>
  <c r="N452" i="66"/>
  <c r="M452" i="66"/>
  <c r="L452" i="66"/>
  <c r="K452" i="66"/>
  <c r="J452" i="66"/>
  <c r="I452" i="66"/>
  <c r="H452" i="66"/>
  <c r="G452" i="66"/>
  <c r="E452" i="66"/>
  <c r="P451" i="66"/>
  <c r="O451" i="66"/>
  <c r="N451" i="66"/>
  <c r="M451" i="66"/>
  <c r="L451" i="66"/>
  <c r="K451" i="66"/>
  <c r="J451" i="66"/>
  <c r="I451" i="66"/>
  <c r="H451" i="66"/>
  <c r="G451" i="66"/>
  <c r="E451" i="66"/>
  <c r="P434" i="66"/>
  <c r="O434" i="66"/>
  <c r="N434" i="66"/>
  <c r="M434" i="66"/>
  <c r="L434" i="66"/>
  <c r="K434" i="66"/>
  <c r="J434" i="66"/>
  <c r="I434" i="66"/>
  <c r="H434" i="66"/>
  <c r="G434" i="66"/>
  <c r="P433" i="66"/>
  <c r="O433" i="66"/>
  <c r="N433" i="66"/>
  <c r="M433" i="66"/>
  <c r="L433" i="66"/>
  <c r="K433" i="66"/>
  <c r="J433" i="66"/>
  <c r="I433" i="66"/>
  <c r="H433" i="66"/>
  <c r="G433" i="66"/>
  <c r="P432" i="66"/>
  <c r="O432" i="66"/>
  <c r="N432" i="66"/>
  <c r="M432" i="66"/>
  <c r="L432" i="66"/>
  <c r="K432" i="66"/>
  <c r="J432" i="66"/>
  <c r="I432" i="66"/>
  <c r="H432" i="66"/>
  <c r="G432" i="66"/>
  <c r="P431" i="66"/>
  <c r="O431" i="66"/>
  <c r="N431" i="66"/>
  <c r="M431" i="66"/>
  <c r="L431" i="66"/>
  <c r="K431" i="66"/>
  <c r="J431" i="66"/>
  <c r="I431" i="66"/>
  <c r="H431" i="66"/>
  <c r="G431" i="66"/>
  <c r="P430" i="66"/>
  <c r="O430" i="66"/>
  <c r="N430" i="66"/>
  <c r="M430" i="66"/>
  <c r="L430" i="66"/>
  <c r="K430" i="66"/>
  <c r="J430" i="66"/>
  <c r="I430" i="66"/>
  <c r="H430" i="66"/>
  <c r="G430" i="66"/>
  <c r="P429" i="66"/>
  <c r="O429" i="66"/>
  <c r="N429" i="66"/>
  <c r="M429" i="66"/>
  <c r="L429" i="66"/>
  <c r="K429" i="66"/>
  <c r="J429" i="66"/>
  <c r="I429" i="66"/>
  <c r="H429" i="66"/>
  <c r="G429" i="66"/>
  <c r="P428" i="66"/>
  <c r="O428" i="66"/>
  <c r="N428" i="66"/>
  <c r="M428" i="66"/>
  <c r="L428" i="66"/>
  <c r="K428" i="66"/>
  <c r="J428" i="66"/>
  <c r="I428" i="66"/>
  <c r="H428" i="66"/>
  <c r="G428" i="66"/>
  <c r="P427" i="66"/>
  <c r="O427" i="66"/>
  <c r="N427" i="66"/>
  <c r="M427" i="66"/>
  <c r="L427" i="66"/>
  <c r="K427" i="66"/>
  <c r="J427" i="66"/>
  <c r="I427" i="66"/>
  <c r="H427" i="66"/>
  <c r="G427" i="66"/>
  <c r="P426" i="66"/>
  <c r="O426" i="66"/>
  <c r="N426" i="66"/>
  <c r="M426" i="66"/>
  <c r="L426" i="66"/>
  <c r="K426" i="66"/>
  <c r="J426" i="66"/>
  <c r="I426" i="66"/>
  <c r="H426" i="66"/>
  <c r="G426" i="66"/>
  <c r="P410" i="66"/>
  <c r="O410" i="66"/>
  <c r="N410" i="66"/>
  <c r="M410" i="66"/>
  <c r="L410" i="66"/>
  <c r="K410" i="66"/>
  <c r="J410" i="66"/>
  <c r="I410" i="66"/>
  <c r="H410" i="66"/>
  <c r="G410" i="66"/>
  <c r="P409" i="66"/>
  <c r="O409" i="66"/>
  <c r="N409" i="66"/>
  <c r="M409" i="66"/>
  <c r="L409" i="66"/>
  <c r="K409" i="66"/>
  <c r="J409" i="66"/>
  <c r="I409" i="66"/>
  <c r="H409" i="66"/>
  <c r="G409" i="66"/>
  <c r="P408" i="66"/>
  <c r="O408" i="66"/>
  <c r="N408" i="66"/>
  <c r="M408" i="66"/>
  <c r="L408" i="66"/>
  <c r="K408" i="66"/>
  <c r="J408" i="66"/>
  <c r="I408" i="66"/>
  <c r="H408" i="66"/>
  <c r="G408" i="66"/>
  <c r="P407" i="66"/>
  <c r="O407" i="66"/>
  <c r="N407" i="66"/>
  <c r="M407" i="66"/>
  <c r="L407" i="66"/>
  <c r="K407" i="66"/>
  <c r="J407" i="66"/>
  <c r="I407" i="66"/>
  <c r="H407" i="66"/>
  <c r="G407" i="66"/>
  <c r="P406" i="66"/>
  <c r="O406" i="66"/>
  <c r="N406" i="66"/>
  <c r="M406" i="66"/>
  <c r="L406" i="66"/>
  <c r="K406" i="66"/>
  <c r="J406" i="66"/>
  <c r="I406" i="66"/>
  <c r="H406" i="66"/>
  <c r="G406" i="66"/>
  <c r="P405" i="66"/>
  <c r="O405" i="66"/>
  <c r="N405" i="66"/>
  <c r="M405" i="66"/>
  <c r="L405" i="66"/>
  <c r="K405" i="66"/>
  <c r="J405" i="66"/>
  <c r="I405" i="66"/>
  <c r="H405" i="66"/>
  <c r="G405" i="66"/>
  <c r="P404" i="66"/>
  <c r="O404" i="66"/>
  <c r="N404" i="66"/>
  <c r="M404" i="66"/>
  <c r="L404" i="66"/>
  <c r="K404" i="66"/>
  <c r="J404" i="66"/>
  <c r="I404" i="66"/>
  <c r="H404" i="66"/>
  <c r="G404" i="66"/>
  <c r="P403" i="66"/>
  <c r="O403" i="66"/>
  <c r="N403" i="66"/>
  <c r="M403" i="66"/>
  <c r="L403" i="66"/>
  <c r="K403" i="66"/>
  <c r="J403" i="66"/>
  <c r="I403" i="66"/>
  <c r="H403" i="66"/>
  <c r="G403" i="66"/>
  <c r="P402" i="66"/>
  <c r="O402" i="66"/>
  <c r="N402" i="66"/>
  <c r="M402" i="66"/>
  <c r="L402" i="66"/>
  <c r="K402" i="66"/>
  <c r="J402" i="66"/>
  <c r="I402" i="66"/>
  <c r="H402" i="66"/>
  <c r="G402" i="66"/>
  <c r="P401" i="66"/>
  <c r="O401" i="66"/>
  <c r="N401" i="66"/>
  <c r="M401" i="66"/>
  <c r="L401" i="66"/>
  <c r="K401" i="66"/>
  <c r="J401" i="66"/>
  <c r="I401" i="66"/>
  <c r="H401" i="66"/>
  <c r="G401" i="66"/>
  <c r="P385" i="66"/>
  <c r="O385" i="66"/>
  <c r="N385" i="66"/>
  <c r="M385" i="66"/>
  <c r="L385" i="66"/>
  <c r="K385" i="66"/>
  <c r="J385" i="66"/>
  <c r="I385" i="66"/>
  <c r="H385" i="66"/>
  <c r="G385" i="66"/>
  <c r="P384" i="66"/>
  <c r="O384" i="66"/>
  <c r="N384" i="66"/>
  <c r="M384" i="66"/>
  <c r="L384" i="66"/>
  <c r="K384" i="66"/>
  <c r="J384" i="66"/>
  <c r="I384" i="66"/>
  <c r="H384" i="66"/>
  <c r="G384" i="66"/>
  <c r="P383" i="66"/>
  <c r="O383" i="66"/>
  <c r="N383" i="66"/>
  <c r="M383" i="66"/>
  <c r="L383" i="66"/>
  <c r="K383" i="66"/>
  <c r="J383" i="66"/>
  <c r="I383" i="66"/>
  <c r="H383" i="66"/>
  <c r="G383" i="66"/>
  <c r="P382" i="66"/>
  <c r="O382" i="66"/>
  <c r="N382" i="66"/>
  <c r="M382" i="66"/>
  <c r="L382" i="66"/>
  <c r="K382" i="66"/>
  <c r="J382" i="66"/>
  <c r="I382" i="66"/>
  <c r="H382" i="66"/>
  <c r="G382" i="66"/>
  <c r="P381" i="66"/>
  <c r="O381" i="66"/>
  <c r="N381" i="66"/>
  <c r="M381" i="66"/>
  <c r="L381" i="66"/>
  <c r="K381" i="66"/>
  <c r="J381" i="66"/>
  <c r="I381" i="66"/>
  <c r="H381" i="66"/>
  <c r="G381" i="66"/>
  <c r="P380" i="66"/>
  <c r="O380" i="66"/>
  <c r="N380" i="66"/>
  <c r="M380" i="66"/>
  <c r="L380" i="66"/>
  <c r="K380" i="66"/>
  <c r="J380" i="66"/>
  <c r="I380" i="66"/>
  <c r="H380" i="66"/>
  <c r="G380" i="66"/>
  <c r="P379" i="66"/>
  <c r="O379" i="66"/>
  <c r="N379" i="66"/>
  <c r="M379" i="66"/>
  <c r="L379" i="66"/>
  <c r="K379" i="66"/>
  <c r="J379" i="66"/>
  <c r="I379" i="66"/>
  <c r="H379" i="66"/>
  <c r="G379" i="66"/>
  <c r="P378" i="66"/>
  <c r="O378" i="66"/>
  <c r="N378" i="66"/>
  <c r="M378" i="66"/>
  <c r="L378" i="66"/>
  <c r="K378" i="66"/>
  <c r="J378" i="66"/>
  <c r="I378" i="66"/>
  <c r="H378" i="66"/>
  <c r="G378" i="66"/>
  <c r="P377" i="66"/>
  <c r="O377" i="66"/>
  <c r="N377" i="66"/>
  <c r="M377" i="66"/>
  <c r="L377" i="66"/>
  <c r="K377" i="66"/>
  <c r="J377" i="66"/>
  <c r="I377" i="66"/>
  <c r="H377" i="66"/>
  <c r="G377" i="66"/>
  <c r="P376" i="66"/>
  <c r="O376" i="66"/>
  <c r="N376" i="66"/>
  <c r="M376" i="66"/>
  <c r="L376" i="66"/>
  <c r="K376" i="66"/>
  <c r="J376" i="66"/>
  <c r="I376" i="66"/>
  <c r="H376" i="66"/>
  <c r="G376" i="66"/>
  <c r="P359" i="66"/>
  <c r="O359" i="66"/>
  <c r="N359" i="66"/>
  <c r="M359" i="66"/>
  <c r="L359" i="66"/>
  <c r="K359" i="66"/>
  <c r="J359" i="66"/>
  <c r="I359" i="66"/>
  <c r="H359" i="66"/>
  <c r="G359" i="66"/>
  <c r="P358" i="66"/>
  <c r="O358" i="66"/>
  <c r="N358" i="66"/>
  <c r="M358" i="66"/>
  <c r="L358" i="66"/>
  <c r="K358" i="66"/>
  <c r="J358" i="66"/>
  <c r="I358" i="66"/>
  <c r="H358" i="66"/>
  <c r="G358" i="66"/>
  <c r="P357" i="66"/>
  <c r="O357" i="66"/>
  <c r="N357" i="66"/>
  <c r="M357" i="66"/>
  <c r="L357" i="66"/>
  <c r="K357" i="66"/>
  <c r="J357" i="66"/>
  <c r="I357" i="66"/>
  <c r="H357" i="66"/>
  <c r="G357" i="66"/>
  <c r="P356" i="66"/>
  <c r="O356" i="66"/>
  <c r="N356" i="66"/>
  <c r="M356" i="66"/>
  <c r="L356" i="66"/>
  <c r="K356" i="66"/>
  <c r="J356" i="66"/>
  <c r="I356" i="66"/>
  <c r="H356" i="66"/>
  <c r="G356" i="66"/>
  <c r="P355" i="66"/>
  <c r="O355" i="66"/>
  <c r="N355" i="66"/>
  <c r="M355" i="66"/>
  <c r="L355" i="66"/>
  <c r="K355" i="66"/>
  <c r="J355" i="66"/>
  <c r="I355" i="66"/>
  <c r="H355" i="66"/>
  <c r="G355" i="66"/>
  <c r="P354" i="66"/>
  <c r="O354" i="66"/>
  <c r="N354" i="66"/>
  <c r="M354" i="66"/>
  <c r="L354" i="66"/>
  <c r="K354" i="66"/>
  <c r="J354" i="66"/>
  <c r="I354" i="66"/>
  <c r="H354" i="66"/>
  <c r="G354" i="66"/>
  <c r="P353" i="66"/>
  <c r="O353" i="66"/>
  <c r="N353" i="66"/>
  <c r="M353" i="66"/>
  <c r="L353" i="66"/>
  <c r="K353" i="66"/>
  <c r="J353" i="66"/>
  <c r="I353" i="66"/>
  <c r="H353" i="66"/>
  <c r="G353" i="66"/>
  <c r="P352" i="66"/>
  <c r="O352" i="66"/>
  <c r="N352" i="66"/>
  <c r="M352" i="66"/>
  <c r="L352" i="66"/>
  <c r="K352" i="66"/>
  <c r="J352" i="66"/>
  <c r="I352" i="66"/>
  <c r="H352" i="66"/>
  <c r="G352" i="66"/>
  <c r="P351" i="66"/>
  <c r="O351" i="66"/>
  <c r="N351" i="66"/>
  <c r="M351" i="66"/>
  <c r="L351" i="66"/>
  <c r="K351" i="66"/>
  <c r="J351" i="66"/>
  <c r="I351" i="66"/>
  <c r="H351" i="66"/>
  <c r="G351" i="66"/>
  <c r="P350" i="66"/>
  <c r="O350" i="66"/>
  <c r="N350" i="66"/>
  <c r="M350" i="66"/>
  <c r="L350" i="66"/>
  <c r="K350" i="66"/>
  <c r="J350" i="66"/>
  <c r="I350" i="66"/>
  <c r="H350" i="66"/>
  <c r="G350" i="66"/>
  <c r="E337" i="66"/>
  <c r="E336" i="66"/>
  <c r="E335" i="66"/>
  <c r="E334" i="66"/>
  <c r="E333" i="66"/>
  <c r="E332" i="66"/>
  <c r="E331" i="66"/>
  <c r="P313" i="66"/>
  <c r="O313" i="66"/>
  <c r="N313" i="66"/>
  <c r="M313" i="66"/>
  <c r="L313" i="66"/>
  <c r="K313" i="66"/>
  <c r="J313" i="66"/>
  <c r="I313" i="66"/>
  <c r="H313" i="66"/>
  <c r="G313" i="66"/>
  <c r="E313" i="66"/>
  <c r="P312" i="66"/>
  <c r="O312" i="66"/>
  <c r="N312" i="66"/>
  <c r="M312" i="66"/>
  <c r="L312" i="66"/>
  <c r="K312" i="66"/>
  <c r="J312" i="66"/>
  <c r="I312" i="66"/>
  <c r="H312" i="66"/>
  <c r="G312" i="66"/>
  <c r="E312" i="66"/>
  <c r="P311" i="66"/>
  <c r="O311" i="66"/>
  <c r="N311" i="66"/>
  <c r="M311" i="66"/>
  <c r="L311" i="66"/>
  <c r="K311" i="66"/>
  <c r="J311" i="66"/>
  <c r="I311" i="66"/>
  <c r="H311" i="66"/>
  <c r="G311" i="66"/>
  <c r="E311" i="66"/>
  <c r="P310" i="66"/>
  <c r="O310" i="66"/>
  <c r="N310" i="66"/>
  <c r="M310" i="66"/>
  <c r="L310" i="66"/>
  <c r="K310" i="66"/>
  <c r="J310" i="66"/>
  <c r="I310" i="66"/>
  <c r="H310" i="66"/>
  <c r="G310" i="66"/>
  <c r="E310" i="66"/>
  <c r="P309" i="66"/>
  <c r="O309" i="66"/>
  <c r="N309" i="66"/>
  <c r="M309" i="66"/>
  <c r="L309" i="66"/>
  <c r="K309" i="66"/>
  <c r="J309" i="66"/>
  <c r="I309" i="66"/>
  <c r="H309" i="66"/>
  <c r="G309" i="66"/>
  <c r="E309" i="66"/>
  <c r="P308" i="66"/>
  <c r="O308" i="66"/>
  <c r="N308" i="66"/>
  <c r="M308" i="66"/>
  <c r="L308" i="66"/>
  <c r="K308" i="66"/>
  <c r="J308" i="66"/>
  <c r="I308" i="66"/>
  <c r="H308" i="66"/>
  <c r="G308" i="66"/>
  <c r="E308" i="66"/>
  <c r="P307" i="66"/>
  <c r="O307" i="66"/>
  <c r="N307" i="66"/>
  <c r="M307" i="66"/>
  <c r="L307" i="66"/>
  <c r="K307" i="66"/>
  <c r="J307" i="66"/>
  <c r="I307" i="66"/>
  <c r="H307" i="66"/>
  <c r="G307" i="66"/>
  <c r="E307" i="66"/>
  <c r="P292" i="66" l="1"/>
  <c r="O292" i="66"/>
  <c r="N292" i="66"/>
  <c r="M292" i="66"/>
  <c r="L292" i="66"/>
  <c r="K292" i="66"/>
  <c r="J292" i="66"/>
  <c r="I292" i="66"/>
  <c r="H292" i="66"/>
  <c r="G292" i="66"/>
  <c r="E292" i="66"/>
  <c r="P291" i="66"/>
  <c r="O291" i="66"/>
  <c r="N291" i="66"/>
  <c r="M291" i="66"/>
  <c r="L291" i="66"/>
  <c r="K291" i="66"/>
  <c r="J291" i="66"/>
  <c r="I291" i="66"/>
  <c r="H291" i="66"/>
  <c r="G291" i="66"/>
  <c r="E291" i="66"/>
  <c r="P290" i="66"/>
  <c r="O290" i="66"/>
  <c r="N290" i="66"/>
  <c r="M290" i="66"/>
  <c r="L290" i="66"/>
  <c r="K290" i="66"/>
  <c r="J290" i="66"/>
  <c r="I290" i="66"/>
  <c r="H290" i="66"/>
  <c r="G290" i="66"/>
  <c r="E290" i="66"/>
  <c r="P289" i="66"/>
  <c r="O289" i="66"/>
  <c r="N289" i="66"/>
  <c r="M289" i="66"/>
  <c r="L289" i="66"/>
  <c r="K289" i="66"/>
  <c r="J289" i="66"/>
  <c r="I289" i="66"/>
  <c r="H289" i="66"/>
  <c r="G289" i="66"/>
  <c r="E289" i="66"/>
  <c r="P288" i="66"/>
  <c r="O288" i="66"/>
  <c r="N288" i="66"/>
  <c r="M288" i="66"/>
  <c r="L288" i="66"/>
  <c r="K288" i="66"/>
  <c r="J288" i="66"/>
  <c r="I288" i="66"/>
  <c r="H288" i="66"/>
  <c r="G288" i="66"/>
  <c r="E288" i="66"/>
  <c r="P841" i="11"/>
  <c r="O841" i="11"/>
  <c r="N841" i="11"/>
  <c r="M841" i="11"/>
  <c r="L841" i="11"/>
  <c r="K841" i="11"/>
  <c r="J841" i="11"/>
  <c r="I841" i="11"/>
  <c r="H841" i="11"/>
  <c r="G841" i="11"/>
  <c r="E841" i="11"/>
  <c r="P840" i="11"/>
  <c r="O840" i="11"/>
  <c r="N840" i="11"/>
  <c r="M840" i="11"/>
  <c r="L840" i="11"/>
  <c r="K840" i="11"/>
  <c r="J840" i="11"/>
  <c r="I840" i="11"/>
  <c r="H840" i="11"/>
  <c r="G840" i="11"/>
  <c r="E840" i="11"/>
  <c r="P839" i="11"/>
  <c r="O839" i="11"/>
  <c r="N839" i="11"/>
  <c r="M839" i="11"/>
  <c r="L839" i="11"/>
  <c r="K839" i="11"/>
  <c r="J839" i="11"/>
  <c r="I839" i="11"/>
  <c r="H839" i="11"/>
  <c r="G839" i="11"/>
  <c r="E839" i="11"/>
  <c r="P838" i="11"/>
  <c r="O838" i="11"/>
  <c r="N838" i="11"/>
  <c r="M838" i="11"/>
  <c r="L838" i="11"/>
  <c r="K838" i="11"/>
  <c r="J838" i="11"/>
  <c r="I838" i="11"/>
  <c r="H838" i="11"/>
  <c r="G838" i="11"/>
  <c r="E838" i="11"/>
  <c r="P837" i="11"/>
  <c r="O837" i="11"/>
  <c r="N837" i="11"/>
  <c r="M837" i="11"/>
  <c r="L837" i="11"/>
  <c r="K837" i="11"/>
  <c r="J837" i="11"/>
  <c r="I837" i="11"/>
  <c r="H837" i="11"/>
  <c r="G837" i="11"/>
  <c r="E837" i="11"/>
  <c r="P836" i="11"/>
  <c r="O836" i="11"/>
  <c r="N836" i="11"/>
  <c r="M836" i="11"/>
  <c r="L836" i="11"/>
  <c r="K836" i="11"/>
  <c r="J836" i="11"/>
  <c r="I836" i="11"/>
  <c r="H836" i="11"/>
  <c r="G836" i="11"/>
  <c r="E836" i="11"/>
  <c r="P835" i="11"/>
  <c r="O835" i="11"/>
  <c r="N835" i="11"/>
  <c r="M835" i="11"/>
  <c r="L835" i="11"/>
  <c r="K835" i="11"/>
  <c r="J835" i="11"/>
  <c r="I835" i="11"/>
  <c r="H835" i="11"/>
  <c r="G835" i="11"/>
  <c r="E835" i="11"/>
  <c r="P834" i="11"/>
  <c r="O834" i="11"/>
  <c r="N834" i="11"/>
  <c r="M834" i="11"/>
  <c r="L834" i="11"/>
  <c r="K834" i="11"/>
  <c r="J834" i="11"/>
  <c r="I834" i="11"/>
  <c r="H834" i="11"/>
  <c r="G834" i="11"/>
  <c r="E834" i="11"/>
  <c r="P833" i="11"/>
  <c r="O833" i="11"/>
  <c r="N833" i="11"/>
  <c r="M833" i="11"/>
  <c r="L833" i="11"/>
  <c r="K833" i="11"/>
  <c r="J833" i="11"/>
  <c r="I833" i="11"/>
  <c r="H833" i="11"/>
  <c r="G833" i="11"/>
  <c r="E833" i="11"/>
  <c r="P832" i="11"/>
  <c r="O832" i="11"/>
  <c r="N832" i="11"/>
  <c r="M832" i="11"/>
  <c r="L832" i="11"/>
  <c r="K832" i="11"/>
  <c r="J832" i="11"/>
  <c r="I832" i="11"/>
  <c r="H832" i="11"/>
  <c r="G832" i="11"/>
  <c r="E832" i="11"/>
  <c r="P831" i="11"/>
  <c r="O831" i="11"/>
  <c r="N831" i="11"/>
  <c r="M831" i="11"/>
  <c r="L831" i="11"/>
  <c r="K831" i="11"/>
  <c r="J831" i="11"/>
  <c r="I831" i="11"/>
  <c r="H831" i="11"/>
  <c r="G831" i="11"/>
  <c r="E831" i="11"/>
  <c r="P830" i="11"/>
  <c r="O830" i="11"/>
  <c r="N830" i="11"/>
  <c r="M830" i="11"/>
  <c r="L830" i="11"/>
  <c r="K830" i="11"/>
  <c r="J830" i="11"/>
  <c r="I830" i="11"/>
  <c r="H830" i="11"/>
  <c r="G830" i="11"/>
  <c r="E830" i="11"/>
  <c r="P829" i="11"/>
  <c r="O829" i="11"/>
  <c r="N829" i="11"/>
  <c r="M829" i="11"/>
  <c r="L829" i="11"/>
  <c r="K829" i="11"/>
  <c r="J829" i="11"/>
  <c r="I829" i="11"/>
  <c r="H829" i="11"/>
  <c r="G829" i="11"/>
  <c r="E829" i="11"/>
  <c r="P276" i="66"/>
  <c r="O276" i="66"/>
  <c r="N276" i="66"/>
  <c r="M276" i="66"/>
  <c r="L276" i="66"/>
  <c r="K276" i="66"/>
  <c r="J276" i="66"/>
  <c r="I276" i="66"/>
  <c r="H276" i="66"/>
  <c r="G276" i="66"/>
  <c r="E276" i="66"/>
  <c r="P264" i="66"/>
  <c r="O264" i="66"/>
  <c r="N264" i="66"/>
  <c r="M264" i="66"/>
  <c r="L264" i="66"/>
  <c r="K264" i="66"/>
  <c r="J264" i="66"/>
  <c r="I264" i="66"/>
  <c r="H264" i="66"/>
  <c r="G264" i="66"/>
  <c r="E264" i="66"/>
  <c r="P252" i="66"/>
  <c r="O252" i="66"/>
  <c r="N252" i="66"/>
  <c r="M252" i="66"/>
  <c r="L252" i="66"/>
  <c r="K252" i="66"/>
  <c r="J252" i="66"/>
  <c r="I252" i="66"/>
  <c r="H252" i="66"/>
  <c r="G252" i="66"/>
  <c r="E252" i="66"/>
  <c r="P240" i="66"/>
  <c r="O240" i="66"/>
  <c r="N240" i="66"/>
  <c r="M240" i="66"/>
  <c r="L240" i="66"/>
  <c r="K240" i="66"/>
  <c r="J240" i="66"/>
  <c r="I240" i="66"/>
  <c r="H240" i="66"/>
  <c r="G240" i="66"/>
  <c r="E240" i="66"/>
  <c r="P228" i="66"/>
  <c r="O228" i="66"/>
  <c r="N228" i="66"/>
  <c r="M228" i="66"/>
  <c r="L228" i="66"/>
  <c r="K228" i="66"/>
  <c r="J228" i="66"/>
  <c r="I228" i="66"/>
  <c r="H228" i="66"/>
  <c r="G228" i="66"/>
  <c r="E228" i="66"/>
  <c r="P6" i="66"/>
  <c r="O6" i="66"/>
  <c r="N6" i="66"/>
  <c r="M6" i="66"/>
  <c r="L6" i="66"/>
  <c r="K6" i="66"/>
  <c r="J6" i="66"/>
  <c r="I6" i="66"/>
  <c r="H6" i="66"/>
  <c r="G6" i="66"/>
  <c r="E6" i="66"/>
  <c r="P213" i="66"/>
  <c r="O213" i="66"/>
  <c r="N213" i="66"/>
  <c r="M213" i="66"/>
  <c r="L213" i="66"/>
  <c r="K213" i="66"/>
  <c r="J213" i="66"/>
  <c r="I213" i="66"/>
  <c r="H213" i="66"/>
  <c r="G213" i="66"/>
  <c r="P212" i="66"/>
  <c r="O212" i="66"/>
  <c r="N212" i="66"/>
  <c r="M212" i="66"/>
  <c r="L212" i="66"/>
  <c r="K212" i="66"/>
  <c r="J212" i="66"/>
  <c r="I212" i="66"/>
  <c r="H212" i="66"/>
  <c r="G212" i="66"/>
  <c r="E212" i="66"/>
  <c r="P211" i="66"/>
  <c r="O211" i="66"/>
  <c r="N211" i="66"/>
  <c r="M211" i="66"/>
  <c r="L211" i="66"/>
  <c r="K211" i="66"/>
  <c r="J211" i="66"/>
  <c r="I211" i="66"/>
  <c r="H211" i="66"/>
  <c r="G211" i="66"/>
  <c r="P210" i="66"/>
  <c r="O210" i="66"/>
  <c r="N210" i="66"/>
  <c r="M210" i="66"/>
  <c r="L210" i="66"/>
  <c r="K210" i="66"/>
  <c r="J210" i="66"/>
  <c r="I210" i="66"/>
  <c r="H210" i="66"/>
  <c r="G210" i="66"/>
  <c r="E210" i="66"/>
  <c r="E198" i="66"/>
  <c r="G198" i="66"/>
  <c r="H198" i="66"/>
  <c r="I198" i="66"/>
  <c r="J198" i="66"/>
  <c r="K198" i="66"/>
  <c r="L198" i="66"/>
  <c r="M198" i="66"/>
  <c r="N198" i="66"/>
  <c r="O198" i="66"/>
  <c r="P198" i="66"/>
  <c r="P183" i="66"/>
  <c r="O183" i="66"/>
  <c r="N183" i="66"/>
  <c r="M183" i="66"/>
  <c r="L183" i="66"/>
  <c r="K183" i="66"/>
  <c r="J183" i="66"/>
  <c r="I183" i="66"/>
  <c r="H183" i="66"/>
  <c r="G183" i="66"/>
  <c r="E183" i="66"/>
  <c r="P182" i="66"/>
  <c r="O182" i="66"/>
  <c r="N182" i="66"/>
  <c r="M182" i="66"/>
  <c r="L182" i="66"/>
  <c r="K182" i="66"/>
  <c r="J182" i="66"/>
  <c r="I182" i="66"/>
  <c r="H182" i="66"/>
  <c r="G182" i="66"/>
  <c r="E182" i="66"/>
  <c r="P181" i="66"/>
  <c r="O181" i="66"/>
  <c r="N181" i="66"/>
  <c r="M181" i="66"/>
  <c r="L181" i="66"/>
  <c r="K181" i="66"/>
  <c r="J181" i="66"/>
  <c r="I181" i="66"/>
  <c r="H181" i="66"/>
  <c r="G181" i="66"/>
  <c r="E181" i="66"/>
  <c r="P166" i="66"/>
  <c r="O166" i="66"/>
  <c r="N166" i="66"/>
  <c r="M166" i="66"/>
  <c r="L166" i="66"/>
  <c r="K166" i="66"/>
  <c r="J166" i="66"/>
  <c r="I166" i="66"/>
  <c r="H166" i="66"/>
  <c r="G166" i="66"/>
  <c r="E166" i="66"/>
  <c r="P165" i="66"/>
  <c r="O165" i="66"/>
  <c r="N165" i="66"/>
  <c r="M165" i="66"/>
  <c r="L165" i="66"/>
  <c r="K165" i="66"/>
  <c r="J165" i="66"/>
  <c r="I165" i="66"/>
  <c r="H165" i="66"/>
  <c r="G165" i="66"/>
  <c r="P164" i="66"/>
  <c r="O164" i="66"/>
  <c r="N164" i="66"/>
  <c r="M164" i="66"/>
  <c r="L164" i="66"/>
  <c r="K164" i="66"/>
  <c r="J164" i="66"/>
  <c r="I164" i="66"/>
  <c r="H164" i="66"/>
  <c r="G164" i="66"/>
  <c r="E164" i="66"/>
  <c r="P163" i="66"/>
  <c r="O163" i="66"/>
  <c r="N163" i="66"/>
  <c r="M163" i="66"/>
  <c r="L163" i="66"/>
  <c r="K163" i="66"/>
  <c r="J163" i="66"/>
  <c r="I163" i="66"/>
  <c r="H163" i="66"/>
  <c r="G163" i="66"/>
  <c r="E163" i="66"/>
  <c r="P162" i="66"/>
  <c r="O162" i="66"/>
  <c r="N162" i="66"/>
  <c r="M162" i="66"/>
  <c r="L162" i="66"/>
  <c r="K162" i="66"/>
  <c r="J162" i="66"/>
  <c r="I162" i="66"/>
  <c r="H162" i="66"/>
  <c r="G162" i="66"/>
  <c r="E162" i="66"/>
  <c r="P161" i="66"/>
  <c r="O161" i="66"/>
  <c r="N161" i="66"/>
  <c r="M161" i="66"/>
  <c r="L161" i="66"/>
  <c r="K161" i="66"/>
  <c r="J161" i="66"/>
  <c r="I161" i="66"/>
  <c r="H161" i="66"/>
  <c r="G161" i="66"/>
  <c r="E161" i="66"/>
  <c r="P146" i="66"/>
  <c r="O146" i="66"/>
  <c r="N146" i="66"/>
  <c r="M146" i="66"/>
  <c r="L146" i="66"/>
  <c r="K146" i="66"/>
  <c r="J146" i="66"/>
  <c r="I146" i="66"/>
  <c r="H146" i="66"/>
  <c r="G146" i="66"/>
  <c r="E146" i="66"/>
  <c r="P145" i="66"/>
  <c r="O145" i="66"/>
  <c r="N145" i="66"/>
  <c r="M145" i="66"/>
  <c r="L145" i="66"/>
  <c r="K145" i="66"/>
  <c r="J145" i="66"/>
  <c r="I145" i="66"/>
  <c r="H145" i="66"/>
  <c r="G145" i="66"/>
  <c r="E145" i="66"/>
  <c r="P144" i="66"/>
  <c r="O144" i="66"/>
  <c r="N144" i="66"/>
  <c r="M144" i="66"/>
  <c r="L144" i="66"/>
  <c r="K144" i="66"/>
  <c r="J144" i="66"/>
  <c r="I144" i="66"/>
  <c r="H144" i="66"/>
  <c r="G144" i="66"/>
  <c r="E144" i="66"/>
  <c r="P143" i="66"/>
  <c r="O143" i="66"/>
  <c r="N143" i="66"/>
  <c r="M143" i="66"/>
  <c r="L143" i="66"/>
  <c r="K143" i="66"/>
  <c r="J143" i="66"/>
  <c r="I143" i="66"/>
  <c r="H143" i="66"/>
  <c r="G143" i="66"/>
  <c r="E143" i="66"/>
  <c r="P142" i="66"/>
  <c r="O142" i="66"/>
  <c r="N142" i="66"/>
  <c r="M142" i="66"/>
  <c r="L142" i="66"/>
  <c r="K142" i="66"/>
  <c r="J142" i="66"/>
  <c r="I142" i="66"/>
  <c r="H142" i="66"/>
  <c r="G142" i="66"/>
  <c r="E142" i="66"/>
  <c r="P141" i="66"/>
  <c r="O141" i="66"/>
  <c r="N141" i="66"/>
  <c r="M141" i="66"/>
  <c r="L141" i="66"/>
  <c r="K141" i="66"/>
  <c r="J141" i="66"/>
  <c r="I141" i="66"/>
  <c r="H141" i="66"/>
  <c r="G141" i="66"/>
  <c r="E141" i="66"/>
  <c r="P140" i="66"/>
  <c r="O140" i="66"/>
  <c r="N140" i="66"/>
  <c r="M140" i="66"/>
  <c r="L140" i="66"/>
  <c r="K140" i="66"/>
  <c r="J140" i="66"/>
  <c r="I140" i="66"/>
  <c r="H140" i="66"/>
  <c r="G140" i="66"/>
  <c r="E140" i="66"/>
  <c r="P125" i="66"/>
  <c r="O125" i="66"/>
  <c r="N125" i="66"/>
  <c r="M125" i="66"/>
  <c r="L125" i="66"/>
  <c r="K125" i="66"/>
  <c r="J125" i="66"/>
  <c r="I125" i="66"/>
  <c r="H125" i="66"/>
  <c r="G125" i="66"/>
  <c r="E125" i="66"/>
  <c r="P124" i="66"/>
  <c r="O124" i="66"/>
  <c r="N124" i="66"/>
  <c r="M124" i="66"/>
  <c r="L124" i="66"/>
  <c r="K124" i="66"/>
  <c r="J124" i="66"/>
  <c r="I124" i="66"/>
  <c r="H124" i="66"/>
  <c r="G124" i="66"/>
  <c r="P123" i="66"/>
  <c r="O123" i="66"/>
  <c r="N123" i="66"/>
  <c r="M123" i="66"/>
  <c r="L123" i="66"/>
  <c r="K123" i="66"/>
  <c r="J123" i="66"/>
  <c r="I123" i="66"/>
  <c r="H123" i="66"/>
  <c r="G123" i="66"/>
  <c r="E123" i="66"/>
  <c r="P122" i="66"/>
  <c r="O122" i="66"/>
  <c r="N122" i="66"/>
  <c r="M122" i="66"/>
  <c r="L122" i="66"/>
  <c r="K122" i="66"/>
  <c r="J122" i="66"/>
  <c r="I122" i="66"/>
  <c r="H122" i="66"/>
  <c r="G122" i="66"/>
  <c r="E122" i="66"/>
  <c r="P121" i="66"/>
  <c r="O121" i="66"/>
  <c r="N121" i="66"/>
  <c r="M121" i="66"/>
  <c r="L121" i="66"/>
  <c r="K121" i="66"/>
  <c r="J121" i="66"/>
  <c r="I121" i="66"/>
  <c r="H121" i="66"/>
  <c r="G121" i="66"/>
  <c r="E121" i="66"/>
  <c r="P120" i="66"/>
  <c r="O120" i="66"/>
  <c r="N120" i="66"/>
  <c r="M120" i="66"/>
  <c r="L120" i="66"/>
  <c r="K120" i="66"/>
  <c r="J120" i="66"/>
  <c r="I120" i="66"/>
  <c r="H120" i="66"/>
  <c r="G120" i="66"/>
  <c r="E120" i="66"/>
  <c r="P119" i="66"/>
  <c r="O119" i="66"/>
  <c r="N119" i="66"/>
  <c r="M119" i="66"/>
  <c r="L119" i="66"/>
  <c r="K119" i="66"/>
  <c r="J119" i="66"/>
  <c r="I119" i="66"/>
  <c r="H119" i="66"/>
  <c r="G119" i="66"/>
  <c r="E119" i="66"/>
  <c r="P104" i="66"/>
  <c r="O104" i="66"/>
  <c r="N104" i="66"/>
  <c r="M104" i="66"/>
  <c r="L104" i="66"/>
  <c r="K104" i="66"/>
  <c r="J104" i="66"/>
  <c r="I104" i="66"/>
  <c r="H104" i="66"/>
  <c r="G104" i="66"/>
  <c r="E104" i="66"/>
  <c r="P103" i="66"/>
  <c r="O103" i="66"/>
  <c r="N103" i="66"/>
  <c r="M103" i="66"/>
  <c r="L103" i="66"/>
  <c r="K103" i="66"/>
  <c r="J103" i="66"/>
  <c r="I103" i="66"/>
  <c r="H103" i="66"/>
  <c r="G103" i="66"/>
  <c r="E103" i="66"/>
  <c r="P102" i="66"/>
  <c r="O102" i="66"/>
  <c r="N102" i="66"/>
  <c r="M102" i="66"/>
  <c r="L102" i="66"/>
  <c r="K102" i="66"/>
  <c r="J102" i="66"/>
  <c r="I102" i="66"/>
  <c r="H102" i="66"/>
  <c r="G102" i="66"/>
  <c r="E102" i="66"/>
  <c r="P101" i="66"/>
  <c r="O101" i="66"/>
  <c r="N101" i="66"/>
  <c r="M101" i="66"/>
  <c r="L101" i="66"/>
  <c r="K101" i="66"/>
  <c r="J101" i="66"/>
  <c r="I101" i="66"/>
  <c r="H101" i="66"/>
  <c r="G101" i="66"/>
  <c r="E101" i="66"/>
  <c r="P100" i="66"/>
  <c r="O100" i="66"/>
  <c r="N100" i="66"/>
  <c r="M100" i="66"/>
  <c r="L100" i="66"/>
  <c r="K100" i="66"/>
  <c r="J100" i="66"/>
  <c r="I100" i="66"/>
  <c r="H100" i="66"/>
  <c r="G100" i="66"/>
  <c r="E100" i="66"/>
  <c r="P99" i="66"/>
  <c r="O99" i="66"/>
  <c r="N99" i="66"/>
  <c r="M99" i="66"/>
  <c r="L99" i="66"/>
  <c r="K99" i="66"/>
  <c r="J99" i="66"/>
  <c r="I99" i="66"/>
  <c r="H99" i="66"/>
  <c r="G99" i="66"/>
  <c r="E99" i="66"/>
  <c r="P98" i="66"/>
  <c r="O98" i="66"/>
  <c r="N98" i="66"/>
  <c r="M98" i="66"/>
  <c r="L98" i="66"/>
  <c r="K98" i="66"/>
  <c r="J98" i="66"/>
  <c r="I98" i="66"/>
  <c r="H98" i="66"/>
  <c r="G98" i="66"/>
  <c r="E98" i="66"/>
  <c r="E80" i="66" l="1"/>
  <c r="E79" i="66"/>
  <c r="E78" i="66"/>
  <c r="E77" i="66"/>
  <c r="P61" i="66"/>
  <c r="O61" i="66"/>
  <c r="N61" i="66"/>
  <c r="M61" i="66"/>
  <c r="L61" i="66"/>
  <c r="K61" i="66"/>
  <c r="J61" i="66"/>
  <c r="I61" i="66"/>
  <c r="H61" i="66"/>
  <c r="G61" i="66"/>
  <c r="E61" i="66"/>
  <c r="P60" i="66"/>
  <c r="O60" i="66"/>
  <c r="N60" i="66"/>
  <c r="M60" i="66"/>
  <c r="L60" i="66"/>
  <c r="K60" i="66"/>
  <c r="J60" i="66"/>
  <c r="I60" i="66"/>
  <c r="H60" i="66"/>
  <c r="G60" i="66"/>
  <c r="E60" i="66"/>
  <c r="P59" i="66"/>
  <c r="O59" i="66"/>
  <c r="N59" i="66"/>
  <c r="M59" i="66"/>
  <c r="L59" i="66"/>
  <c r="K59" i="66"/>
  <c r="J59" i="66"/>
  <c r="I59" i="66"/>
  <c r="H59" i="66"/>
  <c r="G59" i="66"/>
  <c r="E59" i="66"/>
  <c r="P58" i="66"/>
  <c r="O58" i="66"/>
  <c r="N58" i="66"/>
  <c r="M58" i="66"/>
  <c r="L58" i="66"/>
  <c r="K58" i="66"/>
  <c r="J58" i="66"/>
  <c r="I58" i="66"/>
  <c r="H58" i="66"/>
  <c r="G58" i="66"/>
  <c r="E58" i="66"/>
  <c r="P57" i="66"/>
  <c r="O57" i="66"/>
  <c r="N57" i="66"/>
  <c r="M57" i="66"/>
  <c r="L57" i="66"/>
  <c r="K57" i="66"/>
  <c r="J57" i="66"/>
  <c r="I57" i="66"/>
  <c r="H57" i="66"/>
  <c r="G57" i="66"/>
  <c r="E57" i="66"/>
  <c r="P56" i="66"/>
  <c r="O56" i="66"/>
  <c r="N56" i="66"/>
  <c r="M56" i="66"/>
  <c r="L56" i="66"/>
  <c r="K56" i="66"/>
  <c r="J56" i="66"/>
  <c r="I56" i="66"/>
  <c r="H56" i="66"/>
  <c r="G56" i="66"/>
  <c r="E56" i="66"/>
  <c r="P55" i="66"/>
  <c r="O55" i="66"/>
  <c r="N55" i="66"/>
  <c r="M55" i="66"/>
  <c r="L55" i="66"/>
  <c r="K55" i="66"/>
  <c r="J55" i="66"/>
  <c r="I55" i="66"/>
  <c r="H55" i="66"/>
  <c r="G55" i="66"/>
  <c r="E55" i="66"/>
  <c r="P42" i="66"/>
  <c r="O42" i="66"/>
  <c r="N42" i="66"/>
  <c r="M42" i="66"/>
  <c r="L42" i="66"/>
  <c r="K42" i="66"/>
  <c r="J42" i="66"/>
  <c r="I42" i="66"/>
  <c r="H42" i="66"/>
  <c r="G42" i="66"/>
  <c r="E42" i="66"/>
  <c r="P18" i="66"/>
  <c r="O18" i="66"/>
  <c r="N18" i="66"/>
  <c r="M18" i="66"/>
  <c r="L18" i="66"/>
  <c r="K18" i="66"/>
  <c r="J18" i="66"/>
  <c r="I18" i="66"/>
  <c r="H18" i="66"/>
  <c r="G18" i="66"/>
  <c r="E18" i="66"/>
  <c r="P27" i="11"/>
  <c r="O27" i="11"/>
  <c r="N27" i="11"/>
  <c r="M27" i="11"/>
  <c r="L27" i="11"/>
  <c r="K27" i="11"/>
  <c r="J27" i="11"/>
  <c r="I27" i="11"/>
  <c r="H27" i="11"/>
  <c r="G27" i="11"/>
  <c r="E27" i="11"/>
  <c r="P26" i="11"/>
  <c r="O26" i="11"/>
  <c r="N26" i="11"/>
  <c r="M26" i="11"/>
  <c r="L26" i="11"/>
  <c r="K26" i="11"/>
  <c r="J26" i="11"/>
  <c r="I26" i="11"/>
  <c r="H26" i="11"/>
  <c r="G26" i="11"/>
  <c r="E26" i="11"/>
  <c r="P25" i="11"/>
  <c r="O25" i="11"/>
  <c r="N25" i="11"/>
  <c r="M25" i="11"/>
  <c r="L25" i="11"/>
  <c r="K25" i="11"/>
  <c r="J25" i="11"/>
  <c r="I25" i="11"/>
  <c r="H25" i="11"/>
  <c r="G25" i="11"/>
  <c r="E25" i="11"/>
  <c r="P24" i="11"/>
  <c r="O24" i="11"/>
  <c r="N24" i="11"/>
  <c r="M24" i="11"/>
  <c r="L24" i="11"/>
  <c r="K24" i="11"/>
  <c r="J24" i="11"/>
  <c r="I24" i="11"/>
  <c r="H24" i="11"/>
  <c r="G24" i="11"/>
  <c r="E24" i="11"/>
  <c r="P23" i="11"/>
  <c r="O23" i="11"/>
  <c r="N23" i="11"/>
  <c r="M23" i="11"/>
  <c r="L23" i="11"/>
  <c r="K23" i="11"/>
  <c r="J23" i="11"/>
  <c r="I23" i="11"/>
  <c r="H23" i="11"/>
  <c r="G23" i="11"/>
  <c r="E23" i="11"/>
  <c r="P22" i="11"/>
  <c r="O22" i="11"/>
  <c r="N22" i="11"/>
  <c r="M22" i="11"/>
  <c r="L22" i="11"/>
  <c r="K22" i="11"/>
  <c r="J22" i="11"/>
  <c r="I22" i="11"/>
  <c r="H22" i="11"/>
  <c r="G22" i="11"/>
  <c r="E22" i="11"/>
  <c r="P21" i="11"/>
  <c r="O21" i="11"/>
  <c r="N21" i="11"/>
  <c r="M21" i="11"/>
  <c r="L21" i="11"/>
  <c r="K21" i="11"/>
  <c r="J21" i="11"/>
  <c r="I21" i="11"/>
  <c r="H21" i="11"/>
  <c r="G21" i="11"/>
  <c r="E21" i="11"/>
  <c r="E1246" i="11"/>
  <c r="G1246" i="11"/>
  <c r="H1246" i="11"/>
  <c r="I1246" i="11"/>
  <c r="J1246" i="11"/>
  <c r="K1246" i="11"/>
  <c r="L1246" i="11"/>
  <c r="M1246" i="11"/>
  <c r="N1246" i="11"/>
  <c r="O1246" i="11"/>
  <c r="P1246" i="11"/>
  <c r="P398" i="11"/>
  <c r="O398" i="11"/>
  <c r="N398" i="11"/>
  <c r="M398" i="11"/>
  <c r="L398" i="11"/>
  <c r="K398" i="11"/>
  <c r="J398" i="11"/>
  <c r="I398" i="11"/>
  <c r="H398" i="11"/>
  <c r="G398" i="11"/>
  <c r="E398" i="11"/>
  <c r="P397" i="11"/>
  <c r="O397" i="11"/>
  <c r="N397" i="11"/>
  <c r="M397" i="11"/>
  <c r="L397" i="11"/>
  <c r="K397" i="11"/>
  <c r="J397" i="11"/>
  <c r="I397" i="11"/>
  <c r="H397" i="11"/>
  <c r="G397" i="11"/>
  <c r="E397" i="11"/>
  <c r="P396" i="11"/>
  <c r="O396" i="11"/>
  <c r="N396" i="11"/>
  <c r="M396" i="11"/>
  <c r="L396" i="11"/>
  <c r="K396" i="11"/>
  <c r="J396" i="11"/>
  <c r="I396" i="11"/>
  <c r="H396" i="11"/>
  <c r="G396" i="11"/>
  <c r="E396" i="11"/>
  <c r="P395" i="11"/>
  <c r="O395" i="11"/>
  <c r="N395" i="11"/>
  <c r="M395" i="11"/>
  <c r="L395" i="11"/>
  <c r="K395" i="11"/>
  <c r="J395" i="11"/>
  <c r="I395" i="11"/>
  <c r="H395" i="11"/>
  <c r="G395" i="11"/>
  <c r="E395" i="11"/>
  <c r="P394" i="11"/>
  <c r="O394" i="11"/>
  <c r="N394" i="11"/>
  <c r="M394" i="11"/>
  <c r="L394" i="11"/>
  <c r="K394" i="11"/>
  <c r="J394" i="11"/>
  <c r="I394" i="11"/>
  <c r="H394" i="11"/>
  <c r="G394" i="11"/>
  <c r="E394" i="11"/>
  <c r="P393" i="11"/>
  <c r="O393" i="11"/>
  <c r="N393" i="11"/>
  <c r="M393" i="11"/>
  <c r="L393" i="11"/>
  <c r="K393" i="11"/>
  <c r="J393" i="11"/>
  <c r="I393" i="11"/>
  <c r="H393" i="11"/>
  <c r="G393" i="11"/>
  <c r="E393" i="11"/>
  <c r="P610" i="11"/>
  <c r="O610" i="11"/>
  <c r="N610" i="11"/>
  <c r="M610" i="11"/>
  <c r="L610" i="11"/>
  <c r="K610" i="11"/>
  <c r="J610" i="11"/>
  <c r="I610" i="11"/>
  <c r="H610" i="11"/>
  <c r="G610" i="11"/>
  <c r="E610" i="11"/>
  <c r="P609" i="11"/>
  <c r="O609" i="11"/>
  <c r="N609" i="11"/>
  <c r="M609" i="11"/>
  <c r="L609" i="11"/>
  <c r="K609" i="11"/>
  <c r="J609" i="11"/>
  <c r="I609" i="11"/>
  <c r="H609" i="11"/>
  <c r="G609" i="11"/>
  <c r="E609" i="11"/>
  <c r="P608" i="11"/>
  <c r="O608" i="11"/>
  <c r="N608" i="11"/>
  <c r="M608" i="11"/>
  <c r="L608" i="11"/>
  <c r="K608" i="11"/>
  <c r="J608" i="11"/>
  <c r="I608" i="11"/>
  <c r="H608" i="11"/>
  <c r="G608" i="11"/>
  <c r="E608" i="11"/>
  <c r="P607" i="11"/>
  <c r="O607" i="11"/>
  <c r="N607" i="11"/>
  <c r="M607" i="11"/>
  <c r="L607" i="11"/>
  <c r="K607" i="11"/>
  <c r="J607" i="11"/>
  <c r="I607" i="11"/>
  <c r="H607" i="11"/>
  <c r="G607" i="11"/>
  <c r="E607" i="11"/>
  <c r="P606" i="11"/>
  <c r="O606" i="11"/>
  <c r="N606" i="11"/>
  <c r="M606" i="11"/>
  <c r="L606" i="11"/>
  <c r="K606" i="11"/>
  <c r="J606" i="11"/>
  <c r="I606" i="11"/>
  <c r="H606" i="11"/>
  <c r="G606" i="11"/>
  <c r="E606" i="11"/>
  <c r="P605" i="11"/>
  <c r="O605" i="11"/>
  <c r="N605" i="11"/>
  <c r="M605" i="11"/>
  <c r="L605" i="11"/>
  <c r="K605" i="11"/>
  <c r="J605" i="11"/>
  <c r="I605" i="11"/>
  <c r="H605" i="11"/>
  <c r="G605" i="11"/>
  <c r="E605" i="11"/>
  <c r="P604" i="11"/>
  <c r="O604" i="11"/>
  <c r="N604" i="11"/>
  <c r="M604" i="11"/>
  <c r="L604" i="11"/>
  <c r="K604" i="11"/>
  <c r="J604" i="11"/>
  <c r="I604" i="11"/>
  <c r="H604" i="11"/>
  <c r="G604" i="11"/>
  <c r="E604" i="11"/>
  <c r="P603" i="11"/>
  <c r="O603" i="11"/>
  <c r="N603" i="11"/>
  <c r="M603" i="11"/>
  <c r="L603" i="11"/>
  <c r="K603" i="11"/>
  <c r="J603" i="11"/>
  <c r="I603" i="11"/>
  <c r="H603" i="11"/>
  <c r="G603" i="11"/>
  <c r="E603" i="11"/>
  <c r="P602" i="11"/>
  <c r="O602" i="11"/>
  <c r="N602" i="11"/>
  <c r="M602" i="11"/>
  <c r="L602" i="11"/>
  <c r="K602" i="11"/>
  <c r="J602" i="11"/>
  <c r="I602" i="11"/>
  <c r="H602" i="11"/>
  <c r="G602" i="11"/>
  <c r="E602" i="11"/>
  <c r="P601" i="11"/>
  <c r="O601" i="11"/>
  <c r="N601" i="11"/>
  <c r="M601" i="11"/>
  <c r="L601" i="11"/>
  <c r="K601" i="11"/>
  <c r="J601" i="11"/>
  <c r="I601" i="11"/>
  <c r="H601" i="11"/>
  <c r="G601" i="11"/>
  <c r="E601" i="11"/>
  <c r="P600" i="11"/>
  <c r="O600" i="11"/>
  <c r="N600" i="11"/>
  <c r="M600" i="11"/>
  <c r="L600" i="11"/>
  <c r="K600" i="11"/>
  <c r="J600" i="11"/>
  <c r="I600" i="11"/>
  <c r="H600" i="11"/>
  <c r="G600" i="11"/>
  <c r="E600" i="11"/>
  <c r="P599" i="66"/>
  <c r="O599" i="66"/>
  <c r="N599" i="66"/>
  <c r="M599" i="66"/>
  <c r="L599" i="66"/>
  <c r="K599" i="66"/>
  <c r="J599" i="66"/>
  <c r="I599" i="66"/>
  <c r="H599" i="66"/>
  <c r="G599" i="66"/>
  <c r="E599" i="66"/>
  <c r="P598" i="66"/>
  <c r="O598" i="66"/>
  <c r="N598" i="66"/>
  <c r="M598" i="66"/>
  <c r="L598" i="66"/>
  <c r="K598" i="66"/>
  <c r="J598" i="66"/>
  <c r="I598" i="66"/>
  <c r="H598" i="66"/>
  <c r="G598" i="66"/>
  <c r="E598" i="66"/>
  <c r="P597" i="66"/>
  <c r="O597" i="66"/>
  <c r="N597" i="66"/>
  <c r="M597" i="66"/>
  <c r="L597" i="66"/>
  <c r="K597" i="66"/>
  <c r="J597" i="66"/>
  <c r="I597" i="66"/>
  <c r="H597" i="66"/>
  <c r="G597" i="66"/>
  <c r="E597" i="66"/>
  <c r="H28" i="11" l="1"/>
  <c r="K28" i="11"/>
  <c r="M28" i="11"/>
  <c r="N28" i="11"/>
  <c r="O28" i="11"/>
  <c r="P28" i="11"/>
  <c r="L28" i="11"/>
  <c r="G28" i="11"/>
  <c r="I28" i="11"/>
  <c r="J28" i="11"/>
  <c r="K399" i="11"/>
  <c r="L399" i="11"/>
  <c r="H399" i="11"/>
  <c r="I399" i="11"/>
  <c r="M399" i="11"/>
  <c r="N399" i="11"/>
  <c r="O399" i="11"/>
  <c r="P399" i="11"/>
  <c r="G399" i="11"/>
  <c r="J399" i="11"/>
  <c r="G611" i="11"/>
  <c r="H611" i="11"/>
  <c r="I611" i="11"/>
  <c r="J611" i="11"/>
  <c r="K611" i="11"/>
  <c r="L611" i="11"/>
  <c r="M611" i="11"/>
  <c r="N611" i="11"/>
  <c r="O611" i="11"/>
  <c r="P611" i="11"/>
  <c r="P111" i="11" l="1"/>
  <c r="O111" i="11"/>
  <c r="N111" i="11"/>
  <c r="M111" i="11"/>
  <c r="L111" i="11"/>
  <c r="K111" i="11"/>
  <c r="J111" i="11"/>
  <c r="I111" i="11"/>
  <c r="H111" i="11"/>
  <c r="G111" i="11"/>
  <c r="E111" i="11"/>
  <c r="P110" i="11"/>
  <c r="O110" i="11"/>
  <c r="N110" i="11"/>
  <c r="M110" i="11"/>
  <c r="L110" i="11"/>
  <c r="K110" i="11"/>
  <c r="J110" i="11"/>
  <c r="I110" i="11"/>
  <c r="H110" i="11"/>
  <c r="G110" i="11"/>
  <c r="E110" i="11"/>
  <c r="P109" i="11"/>
  <c r="O109" i="11"/>
  <c r="N109" i="11"/>
  <c r="M109" i="11"/>
  <c r="L109" i="11"/>
  <c r="K109" i="11"/>
  <c r="J109" i="11"/>
  <c r="I109" i="11"/>
  <c r="H109" i="11"/>
  <c r="G109" i="11"/>
  <c r="E109" i="11"/>
  <c r="P108" i="11"/>
  <c r="O108" i="11"/>
  <c r="N108" i="11"/>
  <c r="M108" i="11"/>
  <c r="L108" i="11"/>
  <c r="K108" i="11"/>
  <c r="J108" i="11"/>
  <c r="I108" i="11"/>
  <c r="H108" i="11"/>
  <c r="G108" i="11"/>
  <c r="E108" i="11"/>
  <c r="P107" i="11"/>
  <c r="O107" i="11"/>
  <c r="N107" i="11"/>
  <c r="M107" i="11"/>
  <c r="L107" i="11"/>
  <c r="K107" i="11"/>
  <c r="J107" i="11"/>
  <c r="I107" i="11"/>
  <c r="H107" i="11"/>
  <c r="G107" i="11"/>
  <c r="E107" i="11"/>
  <c r="P106" i="11"/>
  <c r="O106" i="11"/>
  <c r="N106" i="11"/>
  <c r="M106" i="11"/>
  <c r="L106" i="11"/>
  <c r="K106" i="11"/>
  <c r="J106" i="11"/>
  <c r="I106" i="11"/>
  <c r="H106" i="11"/>
  <c r="G106" i="11"/>
  <c r="E106" i="11"/>
  <c r="P105" i="11"/>
  <c r="O105" i="11"/>
  <c r="N105" i="11"/>
  <c r="M105" i="11"/>
  <c r="L105" i="11"/>
  <c r="K105" i="11"/>
  <c r="J105" i="11"/>
  <c r="I105" i="11"/>
  <c r="H105" i="11"/>
  <c r="G105" i="11"/>
  <c r="E105" i="11"/>
  <c r="P104" i="11"/>
  <c r="O104" i="11"/>
  <c r="N104" i="11"/>
  <c r="M104" i="11"/>
  <c r="L104" i="11"/>
  <c r="K104" i="11"/>
  <c r="J104" i="11"/>
  <c r="I104" i="11"/>
  <c r="H104" i="11"/>
  <c r="G104" i="11"/>
  <c r="E104" i="11"/>
  <c r="P103" i="11"/>
  <c r="O103" i="11"/>
  <c r="N103" i="11"/>
  <c r="M103" i="11"/>
  <c r="L103" i="11"/>
  <c r="K103" i="11"/>
  <c r="J103" i="11"/>
  <c r="I103" i="11"/>
  <c r="H103" i="11"/>
  <c r="G103" i="11"/>
  <c r="E103" i="11"/>
  <c r="P102" i="11"/>
  <c r="P112" i="11" s="1"/>
  <c r="O102" i="11"/>
  <c r="O112" i="11" s="1"/>
  <c r="N102" i="11"/>
  <c r="N112" i="11" s="1"/>
  <c r="M102" i="11"/>
  <c r="M112" i="11" s="1"/>
  <c r="L102" i="11"/>
  <c r="L112" i="11" s="1"/>
  <c r="K102" i="11"/>
  <c r="K112" i="11" s="1"/>
  <c r="J102" i="11"/>
  <c r="J112" i="11" s="1"/>
  <c r="I102" i="11"/>
  <c r="I112" i="11" s="1"/>
  <c r="H102" i="11"/>
  <c r="H112" i="11" s="1"/>
  <c r="G102" i="11"/>
  <c r="E102" i="11"/>
  <c r="E1138" i="11"/>
  <c r="G1138" i="11"/>
  <c r="H1138" i="11"/>
  <c r="I1138" i="11"/>
  <c r="J1138" i="11"/>
  <c r="K1138" i="11"/>
  <c r="L1138" i="11"/>
  <c r="M1138" i="11"/>
  <c r="N1138" i="11"/>
  <c r="O1138" i="11"/>
  <c r="P1138" i="11"/>
  <c r="J1089" i="11"/>
  <c r="J1088" i="11"/>
  <c r="G112" i="11" l="1"/>
  <c r="E682" i="11" l="1"/>
  <c r="G682" i="11"/>
  <c r="H682" i="11"/>
  <c r="I682" i="11"/>
  <c r="J682" i="11"/>
  <c r="K682" i="11"/>
  <c r="L682" i="11"/>
  <c r="M682" i="11"/>
  <c r="N682" i="11"/>
  <c r="O682" i="11"/>
  <c r="P682" i="11"/>
  <c r="E218" i="11"/>
  <c r="G218" i="11"/>
  <c r="H218" i="11"/>
  <c r="I218" i="11"/>
  <c r="J218" i="11"/>
  <c r="K218" i="11"/>
  <c r="L218" i="11"/>
  <c r="M218" i="11"/>
  <c r="N218" i="11"/>
  <c r="O218" i="11"/>
  <c r="P218" i="11"/>
  <c r="E178" i="11"/>
  <c r="G178" i="11"/>
  <c r="H178" i="11"/>
  <c r="I178" i="11"/>
  <c r="J178" i="11"/>
  <c r="K178" i="11"/>
  <c r="L178" i="11"/>
  <c r="M178" i="11"/>
  <c r="N178" i="11"/>
  <c r="O178" i="11"/>
  <c r="P178" i="11"/>
  <c r="E157" i="11"/>
  <c r="G157" i="11"/>
  <c r="H157" i="11"/>
  <c r="I157" i="11"/>
  <c r="J157" i="11"/>
  <c r="K157" i="11"/>
  <c r="L157" i="11"/>
  <c r="M157" i="11"/>
  <c r="N157" i="11"/>
  <c r="O157" i="11"/>
  <c r="P157" i="11"/>
  <c r="E136" i="11"/>
  <c r="G136" i="11"/>
  <c r="H136" i="11"/>
  <c r="I136" i="11"/>
  <c r="J136" i="11"/>
  <c r="K136" i="11"/>
  <c r="L136" i="11"/>
  <c r="M136" i="11"/>
  <c r="N136" i="11"/>
  <c r="O136" i="11"/>
  <c r="P136" i="11"/>
  <c r="P1247" i="11" l="1"/>
  <c r="O1247" i="11"/>
  <c r="N1247" i="11"/>
  <c r="M1247" i="11"/>
  <c r="L1247" i="11"/>
  <c r="K1247" i="11"/>
  <c r="J1247" i="11"/>
  <c r="I1247" i="11"/>
  <c r="H1247" i="11"/>
  <c r="G1247" i="11"/>
  <c r="E1247" i="11"/>
  <c r="P1245" i="11"/>
  <c r="O1245" i="11"/>
  <c r="N1245" i="11"/>
  <c r="M1245" i="11"/>
  <c r="L1245" i="11"/>
  <c r="K1245" i="11"/>
  <c r="J1245" i="11"/>
  <c r="I1245" i="11"/>
  <c r="H1245" i="11"/>
  <c r="G1245" i="11"/>
  <c r="E1245" i="11"/>
  <c r="P1244" i="11"/>
  <c r="O1244" i="11"/>
  <c r="N1244" i="11"/>
  <c r="M1244" i="11"/>
  <c r="L1244" i="11"/>
  <c r="K1244" i="11"/>
  <c r="J1244" i="11"/>
  <c r="I1244" i="11"/>
  <c r="H1244" i="11"/>
  <c r="G1244" i="11"/>
  <c r="E1244" i="11"/>
  <c r="P1243" i="11"/>
  <c r="O1243" i="11"/>
  <c r="N1243" i="11"/>
  <c r="M1243" i="11"/>
  <c r="L1243" i="11"/>
  <c r="K1243" i="11"/>
  <c r="J1243" i="11"/>
  <c r="I1243" i="11"/>
  <c r="H1243" i="11"/>
  <c r="G1243" i="11"/>
  <c r="E1243" i="11"/>
  <c r="P1242" i="11"/>
  <c r="O1242" i="11"/>
  <c r="N1242" i="11"/>
  <c r="M1242" i="11"/>
  <c r="L1242" i="11"/>
  <c r="K1242" i="11"/>
  <c r="J1242" i="11"/>
  <c r="I1242" i="11"/>
  <c r="H1242" i="11"/>
  <c r="G1242" i="11"/>
  <c r="E1242" i="11"/>
  <c r="P1241" i="11"/>
  <c r="O1241" i="11"/>
  <c r="N1241" i="11"/>
  <c r="M1241" i="11"/>
  <c r="L1241" i="11"/>
  <c r="K1241" i="11"/>
  <c r="J1241" i="11"/>
  <c r="I1241" i="11"/>
  <c r="H1241" i="11"/>
  <c r="G1241" i="11"/>
  <c r="E1241" i="11"/>
  <c r="P1240" i="11"/>
  <c r="O1240" i="11"/>
  <c r="N1240" i="11"/>
  <c r="M1240" i="11"/>
  <c r="L1240" i="11"/>
  <c r="K1240" i="11"/>
  <c r="J1240" i="11"/>
  <c r="I1240" i="11"/>
  <c r="H1240" i="11"/>
  <c r="G1240" i="11"/>
  <c r="E1240" i="11"/>
  <c r="P703" i="11"/>
  <c r="O703" i="11"/>
  <c r="N703" i="11"/>
  <c r="M703" i="11"/>
  <c r="L703" i="11"/>
  <c r="K703" i="11"/>
  <c r="J703" i="11"/>
  <c r="I703" i="11"/>
  <c r="H703" i="11"/>
  <c r="G703" i="11"/>
  <c r="E703" i="11"/>
  <c r="P704" i="11"/>
  <c r="O704" i="11"/>
  <c r="N704" i="11"/>
  <c r="M704" i="11"/>
  <c r="L704" i="11"/>
  <c r="K704" i="11"/>
  <c r="J704" i="11"/>
  <c r="I704" i="11"/>
  <c r="H704" i="11"/>
  <c r="G704" i="11"/>
  <c r="E704" i="11"/>
  <c r="P702" i="11"/>
  <c r="O702" i="11"/>
  <c r="N702" i="11"/>
  <c r="M702" i="11"/>
  <c r="L702" i="11"/>
  <c r="K702" i="11"/>
  <c r="J702" i="11"/>
  <c r="I702" i="11"/>
  <c r="H702" i="11"/>
  <c r="G702" i="11"/>
  <c r="E702" i="11"/>
  <c r="P701" i="11"/>
  <c r="O701" i="11"/>
  <c r="N701" i="11"/>
  <c r="M701" i="11"/>
  <c r="L701" i="11"/>
  <c r="K701" i="11"/>
  <c r="J701" i="11"/>
  <c r="I701" i="11"/>
  <c r="H701" i="11"/>
  <c r="G701" i="11"/>
  <c r="E701" i="11"/>
  <c r="P700" i="11"/>
  <c r="O700" i="11"/>
  <c r="N700" i="11"/>
  <c r="M700" i="11"/>
  <c r="L700" i="11"/>
  <c r="K700" i="11"/>
  <c r="J700" i="11"/>
  <c r="I700" i="11"/>
  <c r="H700" i="11"/>
  <c r="G700" i="11"/>
  <c r="E700" i="11"/>
  <c r="P699" i="11"/>
  <c r="O699" i="11"/>
  <c r="N699" i="11"/>
  <c r="M699" i="11"/>
  <c r="L699" i="11"/>
  <c r="K699" i="11"/>
  <c r="J699" i="11"/>
  <c r="I699" i="11"/>
  <c r="H699" i="11"/>
  <c r="G699" i="11"/>
  <c r="E699" i="11"/>
  <c r="P698" i="11"/>
  <c r="O698" i="11"/>
  <c r="N698" i="11"/>
  <c r="M698" i="11"/>
  <c r="L698" i="11"/>
  <c r="K698" i="11"/>
  <c r="J698" i="11"/>
  <c r="I698" i="11"/>
  <c r="H698" i="11"/>
  <c r="G698" i="11"/>
  <c r="E698" i="11"/>
  <c r="P697" i="11"/>
  <c r="O697" i="11"/>
  <c r="N697" i="11"/>
  <c r="M697" i="11"/>
  <c r="L697" i="11"/>
  <c r="K697" i="11"/>
  <c r="J697" i="11"/>
  <c r="I697" i="11"/>
  <c r="H697" i="11"/>
  <c r="G697" i="11"/>
  <c r="E697" i="11"/>
  <c r="P1118" i="11"/>
  <c r="O1118" i="11"/>
  <c r="N1118" i="11"/>
  <c r="M1118" i="11"/>
  <c r="L1118" i="11"/>
  <c r="K1118" i="11"/>
  <c r="J1118" i="11"/>
  <c r="I1118" i="11"/>
  <c r="H1118" i="11"/>
  <c r="G1118" i="11"/>
  <c r="E1118" i="11"/>
  <c r="P1117" i="11"/>
  <c r="O1117" i="11"/>
  <c r="N1117" i="11"/>
  <c r="M1117" i="11"/>
  <c r="L1117" i="11"/>
  <c r="K1117" i="11"/>
  <c r="J1117" i="11"/>
  <c r="I1117" i="11"/>
  <c r="H1117" i="11"/>
  <c r="G1117" i="11"/>
  <c r="E1117" i="11"/>
  <c r="P1116" i="11"/>
  <c r="O1116" i="11"/>
  <c r="N1116" i="11"/>
  <c r="M1116" i="11"/>
  <c r="L1116" i="11"/>
  <c r="K1116" i="11"/>
  <c r="J1116" i="11"/>
  <c r="I1116" i="11"/>
  <c r="H1116" i="11"/>
  <c r="G1116" i="11"/>
  <c r="E1116" i="11"/>
  <c r="P662" i="11"/>
  <c r="O662" i="11"/>
  <c r="N662" i="11"/>
  <c r="M662" i="11"/>
  <c r="L662" i="11"/>
  <c r="K662" i="11"/>
  <c r="J662" i="11"/>
  <c r="I662" i="11"/>
  <c r="H662" i="11"/>
  <c r="G662" i="11"/>
  <c r="E662" i="11"/>
  <c r="P661" i="11"/>
  <c r="O661" i="11"/>
  <c r="N661" i="11"/>
  <c r="M661" i="11"/>
  <c r="L661" i="11"/>
  <c r="K661" i="11"/>
  <c r="J661" i="11"/>
  <c r="I661" i="11"/>
  <c r="H661" i="11"/>
  <c r="G661" i="11"/>
  <c r="E661" i="11"/>
  <c r="P660" i="11"/>
  <c r="O660" i="11"/>
  <c r="N660" i="11"/>
  <c r="M660" i="11"/>
  <c r="L660" i="11"/>
  <c r="K660" i="11"/>
  <c r="J660" i="11"/>
  <c r="I660" i="11"/>
  <c r="H660" i="11"/>
  <c r="G660" i="11"/>
  <c r="E660" i="11"/>
  <c r="P659" i="11"/>
  <c r="O659" i="11"/>
  <c r="N659" i="11"/>
  <c r="M659" i="11"/>
  <c r="L659" i="11"/>
  <c r="K659" i="11"/>
  <c r="J659" i="11"/>
  <c r="I659" i="11"/>
  <c r="H659" i="11"/>
  <c r="G659" i="11"/>
  <c r="E659" i="11"/>
  <c r="P658" i="11"/>
  <c r="O658" i="11"/>
  <c r="N658" i="11"/>
  <c r="M658" i="11"/>
  <c r="L658" i="11"/>
  <c r="K658" i="11"/>
  <c r="J658" i="11"/>
  <c r="I658" i="11"/>
  <c r="H658" i="11"/>
  <c r="G658" i="11"/>
  <c r="E658" i="11"/>
  <c r="P657" i="11"/>
  <c r="O657" i="11"/>
  <c r="N657" i="11"/>
  <c r="M657" i="11"/>
  <c r="L657" i="11"/>
  <c r="K657" i="11"/>
  <c r="J657" i="11"/>
  <c r="I657" i="11"/>
  <c r="H657" i="11"/>
  <c r="G657" i="11"/>
  <c r="E657" i="11"/>
  <c r="P656" i="11"/>
  <c r="O656" i="11"/>
  <c r="N656" i="11"/>
  <c r="M656" i="11"/>
  <c r="L656" i="11"/>
  <c r="K656" i="11"/>
  <c r="J656" i="11"/>
  <c r="I656" i="11"/>
  <c r="H656" i="11"/>
  <c r="G656" i="11"/>
  <c r="E656" i="11"/>
  <c r="P655" i="11"/>
  <c r="O655" i="11"/>
  <c r="N655" i="11"/>
  <c r="M655" i="11"/>
  <c r="L655" i="11"/>
  <c r="K655" i="11"/>
  <c r="J655" i="11"/>
  <c r="I655" i="11"/>
  <c r="H655" i="11"/>
  <c r="G655" i="11"/>
  <c r="E655" i="11"/>
  <c r="P654" i="11"/>
  <c r="O654" i="11"/>
  <c r="N654" i="11"/>
  <c r="M654" i="11"/>
  <c r="L654" i="11"/>
  <c r="K654" i="11"/>
  <c r="J654" i="11"/>
  <c r="I654" i="11"/>
  <c r="H654" i="11"/>
  <c r="G654" i="11"/>
  <c r="E654" i="11"/>
  <c r="P653" i="11"/>
  <c r="O653" i="11"/>
  <c r="N653" i="11"/>
  <c r="M653" i="11"/>
  <c r="L653" i="11"/>
  <c r="K653" i="11"/>
  <c r="J653" i="11"/>
  <c r="I653" i="11"/>
  <c r="H653" i="11"/>
  <c r="G653" i="11"/>
  <c r="E653" i="11"/>
  <c r="P652" i="11"/>
  <c r="O652" i="11"/>
  <c r="N652" i="11"/>
  <c r="M652" i="11"/>
  <c r="L652" i="11"/>
  <c r="K652" i="11"/>
  <c r="J652" i="11"/>
  <c r="I652" i="11"/>
  <c r="H652" i="11"/>
  <c r="G652" i="11"/>
  <c r="E652" i="11"/>
  <c r="I1248" i="11" l="1"/>
  <c r="K1248" i="11"/>
  <c r="P1248" i="11"/>
  <c r="G1248" i="11"/>
  <c r="L1248" i="11"/>
  <c r="M1248" i="11"/>
  <c r="N1248" i="11"/>
  <c r="O1248" i="11"/>
  <c r="H1248" i="11"/>
  <c r="J1248" i="11"/>
  <c r="I705" i="11"/>
  <c r="H705" i="11"/>
  <c r="O705" i="11"/>
  <c r="G705" i="11"/>
  <c r="J705" i="11"/>
  <c r="K705" i="11"/>
  <c r="L705" i="11"/>
  <c r="P705" i="11"/>
  <c r="M705" i="11"/>
  <c r="N705" i="11"/>
  <c r="M1119" i="11"/>
  <c r="L1119" i="11"/>
  <c r="O1119" i="11"/>
  <c r="G1119" i="11"/>
  <c r="H1119" i="11"/>
  <c r="I1119" i="11"/>
  <c r="J1119" i="11"/>
  <c r="K1119" i="11"/>
  <c r="N1119" i="11"/>
  <c r="P1119" i="11"/>
  <c r="O663" i="11"/>
  <c r="G663" i="11"/>
  <c r="N663" i="11"/>
  <c r="P663" i="11"/>
  <c r="H663" i="11"/>
  <c r="I663" i="11"/>
  <c r="J663" i="11"/>
  <c r="L663" i="11"/>
  <c r="K663" i="11"/>
  <c r="M663" i="11"/>
  <c r="P984" i="11" l="1"/>
  <c r="O984" i="11"/>
  <c r="N984" i="11"/>
  <c r="M984" i="11"/>
  <c r="L984" i="11"/>
  <c r="K984" i="11"/>
  <c r="J984" i="11"/>
  <c r="I984" i="11"/>
  <c r="H984" i="11"/>
  <c r="G984" i="11"/>
  <c r="E984" i="11"/>
  <c r="P983" i="11"/>
  <c r="O983" i="11"/>
  <c r="N983" i="11"/>
  <c r="M983" i="11"/>
  <c r="L983" i="11"/>
  <c r="K983" i="11"/>
  <c r="J983" i="11"/>
  <c r="I983" i="11"/>
  <c r="H983" i="11"/>
  <c r="G983" i="11"/>
  <c r="E983" i="11"/>
  <c r="P982" i="11"/>
  <c r="O982" i="11"/>
  <c r="N982" i="11"/>
  <c r="M982" i="11"/>
  <c r="L982" i="11"/>
  <c r="K982" i="11"/>
  <c r="J982" i="11"/>
  <c r="I982" i="11"/>
  <c r="H982" i="11"/>
  <c r="G982" i="11"/>
  <c r="E982" i="11"/>
  <c r="P981" i="11"/>
  <c r="O981" i="11"/>
  <c r="N981" i="11"/>
  <c r="M981" i="11"/>
  <c r="L981" i="11"/>
  <c r="K981" i="11"/>
  <c r="J981" i="11"/>
  <c r="I981" i="11"/>
  <c r="H981" i="11"/>
  <c r="G981" i="11"/>
  <c r="E981" i="11"/>
  <c r="P980" i="11"/>
  <c r="O980" i="11"/>
  <c r="N980" i="11"/>
  <c r="M980" i="11"/>
  <c r="L980" i="11"/>
  <c r="K980" i="11"/>
  <c r="J980" i="11"/>
  <c r="I980" i="11"/>
  <c r="H980" i="11"/>
  <c r="G980" i="11"/>
  <c r="E980" i="11"/>
  <c r="P964" i="11"/>
  <c r="O964" i="11"/>
  <c r="N964" i="11"/>
  <c r="M964" i="11"/>
  <c r="L964" i="11"/>
  <c r="K964" i="11"/>
  <c r="J964" i="11"/>
  <c r="I964" i="11"/>
  <c r="H964" i="11"/>
  <c r="G964" i="11"/>
  <c r="E964" i="11"/>
  <c r="P963" i="11"/>
  <c r="O963" i="11"/>
  <c r="N963" i="11"/>
  <c r="M963" i="11"/>
  <c r="L963" i="11"/>
  <c r="K963" i="11"/>
  <c r="J963" i="11"/>
  <c r="I963" i="11"/>
  <c r="H963" i="11"/>
  <c r="G963" i="11"/>
  <c r="E963" i="11"/>
  <c r="P962" i="11"/>
  <c r="O962" i="11"/>
  <c r="N962" i="11"/>
  <c r="M962" i="11"/>
  <c r="L962" i="11"/>
  <c r="K962" i="11"/>
  <c r="J962" i="11"/>
  <c r="I962" i="11"/>
  <c r="H962" i="11"/>
  <c r="G962" i="11"/>
  <c r="E962" i="11"/>
  <c r="P961" i="11"/>
  <c r="O961" i="11"/>
  <c r="N961" i="11"/>
  <c r="M961" i="11"/>
  <c r="L961" i="11"/>
  <c r="K961" i="11"/>
  <c r="J961" i="11"/>
  <c r="I961" i="11"/>
  <c r="H961" i="11"/>
  <c r="G961" i="11"/>
  <c r="E961" i="11"/>
  <c r="P960" i="11"/>
  <c r="O960" i="11"/>
  <c r="N960" i="11"/>
  <c r="M960" i="11"/>
  <c r="L960" i="11"/>
  <c r="K960" i="11"/>
  <c r="J960" i="11"/>
  <c r="I960" i="11"/>
  <c r="H960" i="11"/>
  <c r="G960" i="11"/>
  <c r="E960" i="11"/>
  <c r="L985" i="11" l="1"/>
  <c r="M985" i="11"/>
  <c r="I985" i="11"/>
  <c r="J985" i="11"/>
  <c r="K985" i="11"/>
  <c r="G985" i="11"/>
  <c r="H985" i="11"/>
  <c r="N985" i="11"/>
  <c r="O985" i="11"/>
  <c r="P985" i="11"/>
  <c r="J965" i="11"/>
  <c r="P965" i="11"/>
  <c r="L965" i="11"/>
  <c r="N965" i="11"/>
  <c r="K965" i="11"/>
  <c r="M965" i="11"/>
  <c r="O965" i="11"/>
  <c r="G965" i="11"/>
  <c r="H965" i="11"/>
  <c r="I965" i="11"/>
  <c r="P29" i="66" l="1"/>
  <c r="O29" i="66"/>
  <c r="N29" i="66"/>
  <c r="M29" i="66"/>
  <c r="L29" i="66"/>
  <c r="K29" i="66"/>
  <c r="J29" i="66"/>
  <c r="I29" i="66"/>
  <c r="H29" i="66"/>
  <c r="G29" i="66"/>
  <c r="P82" i="66"/>
  <c r="O82" i="66"/>
  <c r="N82" i="66"/>
  <c r="M82" i="66"/>
  <c r="L82" i="66"/>
  <c r="K82" i="66"/>
  <c r="J82" i="66"/>
  <c r="I82" i="66"/>
  <c r="H82" i="66"/>
  <c r="G82" i="66"/>
  <c r="P81" i="66"/>
  <c r="O81" i="66"/>
  <c r="N81" i="66"/>
  <c r="M81" i="66"/>
  <c r="L81" i="66"/>
  <c r="K81" i="66"/>
  <c r="J81" i="66"/>
  <c r="I81" i="66"/>
  <c r="H81" i="66"/>
  <c r="G81" i="66"/>
  <c r="P80" i="66"/>
  <c r="O80" i="66"/>
  <c r="N80" i="66"/>
  <c r="M80" i="66"/>
  <c r="L80" i="66"/>
  <c r="K80" i="66"/>
  <c r="J80" i="66"/>
  <c r="I80" i="66"/>
  <c r="H80" i="66"/>
  <c r="G80" i="66"/>
  <c r="P79" i="66"/>
  <c r="O79" i="66"/>
  <c r="N79" i="66"/>
  <c r="M79" i="66"/>
  <c r="L79" i="66"/>
  <c r="K79" i="66"/>
  <c r="J79" i="66"/>
  <c r="I79" i="66"/>
  <c r="H79" i="66"/>
  <c r="G79" i="66"/>
  <c r="P78" i="66"/>
  <c r="O78" i="66"/>
  <c r="N78" i="66"/>
  <c r="M78" i="66"/>
  <c r="L78" i="66"/>
  <c r="K78" i="66"/>
  <c r="J78" i="66"/>
  <c r="I78" i="66"/>
  <c r="H78" i="66"/>
  <c r="G78" i="66"/>
  <c r="P77" i="66"/>
  <c r="O77" i="66"/>
  <c r="N77" i="66"/>
  <c r="M77" i="66"/>
  <c r="L77" i="66"/>
  <c r="K77" i="66"/>
  <c r="J77" i="66"/>
  <c r="I77" i="66"/>
  <c r="H77" i="66"/>
  <c r="G77" i="66"/>
  <c r="P338" i="66"/>
  <c r="O338" i="66"/>
  <c r="N338" i="66"/>
  <c r="M338" i="66"/>
  <c r="L338" i="66"/>
  <c r="K338" i="66"/>
  <c r="J338" i="66"/>
  <c r="I338" i="66"/>
  <c r="H338" i="66"/>
  <c r="G338" i="66"/>
  <c r="P337" i="66"/>
  <c r="O337" i="66"/>
  <c r="N337" i="66"/>
  <c r="M337" i="66"/>
  <c r="L337" i="66"/>
  <c r="K337" i="66"/>
  <c r="J337" i="66"/>
  <c r="I337" i="66"/>
  <c r="H337" i="66"/>
  <c r="G337" i="66"/>
  <c r="P336" i="66"/>
  <c r="O336" i="66"/>
  <c r="N336" i="66"/>
  <c r="M336" i="66"/>
  <c r="L336" i="66"/>
  <c r="K336" i="66"/>
  <c r="J336" i="66"/>
  <c r="I336" i="66"/>
  <c r="H336" i="66"/>
  <c r="G336" i="66"/>
  <c r="P335" i="66"/>
  <c r="O335" i="66"/>
  <c r="N335" i="66"/>
  <c r="M335" i="66"/>
  <c r="L335" i="66"/>
  <c r="K335" i="66"/>
  <c r="J335" i="66"/>
  <c r="I335" i="66"/>
  <c r="H335" i="66"/>
  <c r="G335" i="66"/>
  <c r="P334" i="66"/>
  <c r="O334" i="66"/>
  <c r="N334" i="66"/>
  <c r="M334" i="66"/>
  <c r="L334" i="66"/>
  <c r="K334" i="66"/>
  <c r="J334" i="66"/>
  <c r="I334" i="66"/>
  <c r="H334" i="66"/>
  <c r="G334" i="66"/>
  <c r="P333" i="66"/>
  <c r="O333" i="66"/>
  <c r="N333" i="66"/>
  <c r="M333" i="66"/>
  <c r="L333" i="66"/>
  <c r="K333" i="66"/>
  <c r="J333" i="66"/>
  <c r="I333" i="66"/>
  <c r="H333" i="66"/>
  <c r="G333" i="66"/>
  <c r="P332" i="66"/>
  <c r="O332" i="66"/>
  <c r="N332" i="66"/>
  <c r="M332" i="66"/>
  <c r="L332" i="66"/>
  <c r="K332" i="66"/>
  <c r="J332" i="66"/>
  <c r="I332" i="66"/>
  <c r="H332" i="66"/>
  <c r="G332" i="66"/>
  <c r="P331" i="66"/>
  <c r="O331" i="66"/>
  <c r="N331" i="66"/>
  <c r="M331" i="66"/>
  <c r="L331" i="66"/>
  <c r="K331" i="66"/>
  <c r="J331" i="66"/>
  <c r="I331" i="66"/>
  <c r="H331" i="66"/>
  <c r="G331" i="66"/>
  <c r="P641" i="66" l="1"/>
  <c r="O641" i="66"/>
  <c r="N641" i="66"/>
  <c r="M641" i="66"/>
  <c r="L641" i="66"/>
  <c r="K641" i="66"/>
  <c r="J641" i="66"/>
  <c r="I641" i="66"/>
  <c r="H641" i="66"/>
  <c r="G641" i="66"/>
  <c r="P640" i="66"/>
  <c r="O640" i="66"/>
  <c r="N640" i="66"/>
  <c r="M640" i="66"/>
  <c r="L640" i="66"/>
  <c r="K640" i="66"/>
  <c r="J640" i="66"/>
  <c r="I640" i="66"/>
  <c r="H640" i="66"/>
  <c r="G640" i="66"/>
  <c r="P639" i="66"/>
  <c r="O639" i="66"/>
  <c r="N639" i="66"/>
  <c r="M639" i="66"/>
  <c r="L639" i="66"/>
  <c r="K639" i="66"/>
  <c r="J639" i="66"/>
  <c r="I639" i="66"/>
  <c r="H639" i="66"/>
  <c r="G639" i="66"/>
  <c r="P638" i="66"/>
  <c r="O638" i="66"/>
  <c r="N638" i="66"/>
  <c r="M638" i="66"/>
  <c r="L638" i="66"/>
  <c r="K638" i="66"/>
  <c r="J638" i="66"/>
  <c r="I638" i="66"/>
  <c r="H638" i="66"/>
  <c r="G638" i="66"/>
  <c r="G87" i="11" l="1"/>
  <c r="G88" i="11"/>
  <c r="G89" i="11"/>
  <c r="E1087" i="11"/>
  <c r="E1088" i="11"/>
  <c r="E1073" i="11"/>
  <c r="E1072" i="11"/>
  <c r="E1057" i="11"/>
  <c r="E1021" i="11"/>
  <c r="E1020" i="11"/>
  <c r="E29" i="66" l="1"/>
  <c r="P726" i="11" l="1"/>
  <c r="O726" i="11"/>
  <c r="N726" i="11"/>
  <c r="M726" i="11"/>
  <c r="L726" i="11"/>
  <c r="K726" i="11"/>
  <c r="J726" i="11"/>
  <c r="I726" i="11"/>
  <c r="H726" i="11"/>
  <c r="G726" i="11"/>
  <c r="E726" i="11"/>
  <c r="P725" i="11"/>
  <c r="O725" i="11"/>
  <c r="N725" i="11"/>
  <c r="M725" i="11"/>
  <c r="L725" i="11"/>
  <c r="K725" i="11"/>
  <c r="J725" i="11"/>
  <c r="I725" i="11"/>
  <c r="H725" i="11"/>
  <c r="G725" i="11"/>
  <c r="E725" i="11"/>
  <c r="P724" i="11"/>
  <c r="O724" i="11"/>
  <c r="N724" i="11"/>
  <c r="M724" i="11"/>
  <c r="L724" i="11"/>
  <c r="K724" i="11"/>
  <c r="J724" i="11"/>
  <c r="I724" i="11"/>
  <c r="H724" i="11"/>
  <c r="G724" i="11"/>
  <c r="E724" i="11"/>
  <c r="P723" i="11"/>
  <c r="O723" i="11"/>
  <c r="N723" i="11"/>
  <c r="M723" i="11"/>
  <c r="L723" i="11"/>
  <c r="K723" i="11"/>
  <c r="J723" i="11"/>
  <c r="I723" i="11"/>
  <c r="H723" i="11"/>
  <c r="G723" i="11"/>
  <c r="E723" i="11"/>
  <c r="P722" i="11"/>
  <c r="O722" i="11"/>
  <c r="N722" i="11"/>
  <c r="M722" i="11"/>
  <c r="L722" i="11"/>
  <c r="K722" i="11"/>
  <c r="J722" i="11"/>
  <c r="I722" i="11"/>
  <c r="H722" i="11"/>
  <c r="G722" i="11"/>
  <c r="E722" i="11"/>
  <c r="P721" i="11"/>
  <c r="O721" i="11"/>
  <c r="N721" i="11"/>
  <c r="M721" i="11"/>
  <c r="L721" i="11"/>
  <c r="K721" i="11"/>
  <c r="J721" i="11"/>
  <c r="I721" i="11"/>
  <c r="H721" i="11"/>
  <c r="G721" i="11"/>
  <c r="E721" i="11"/>
  <c r="P720" i="11"/>
  <c r="O720" i="11"/>
  <c r="N720" i="11"/>
  <c r="M720" i="11"/>
  <c r="L720" i="11"/>
  <c r="K720" i="11"/>
  <c r="J720" i="11"/>
  <c r="I720" i="11"/>
  <c r="H720" i="11"/>
  <c r="G720" i="11"/>
  <c r="E720" i="11"/>
  <c r="P719" i="11"/>
  <c r="O719" i="11"/>
  <c r="N719" i="11"/>
  <c r="M719" i="11"/>
  <c r="L719" i="11"/>
  <c r="K719" i="11"/>
  <c r="J719" i="11"/>
  <c r="I719" i="11"/>
  <c r="H719" i="11"/>
  <c r="G719" i="11"/>
  <c r="E719" i="11"/>
  <c r="P718" i="11"/>
  <c r="O718" i="11"/>
  <c r="N718" i="11"/>
  <c r="M718" i="11"/>
  <c r="L718" i="11"/>
  <c r="K718" i="11"/>
  <c r="J718" i="11"/>
  <c r="I718" i="11"/>
  <c r="H718" i="11"/>
  <c r="G718" i="11"/>
  <c r="E718" i="11"/>
  <c r="P717" i="11"/>
  <c r="O717" i="11"/>
  <c r="N717" i="11"/>
  <c r="M717" i="11"/>
  <c r="L717" i="11"/>
  <c r="K717" i="11"/>
  <c r="J717" i="11"/>
  <c r="I717" i="11"/>
  <c r="H717" i="11"/>
  <c r="G717" i="11"/>
  <c r="E717" i="11"/>
  <c r="P262" i="11"/>
  <c r="O262" i="11"/>
  <c r="N262" i="11"/>
  <c r="M262" i="11"/>
  <c r="L262" i="11"/>
  <c r="K262" i="11"/>
  <c r="J262" i="11"/>
  <c r="I262" i="11"/>
  <c r="H262" i="11"/>
  <c r="G262" i="11"/>
  <c r="E262" i="11"/>
  <c r="P261" i="11"/>
  <c r="O261" i="11"/>
  <c r="N261" i="11"/>
  <c r="M261" i="11"/>
  <c r="L261" i="11"/>
  <c r="K261" i="11"/>
  <c r="J261" i="11"/>
  <c r="I261" i="11"/>
  <c r="H261" i="11"/>
  <c r="G261" i="11"/>
  <c r="E261" i="11"/>
  <c r="P260" i="11"/>
  <c r="O260" i="11"/>
  <c r="N260" i="11"/>
  <c r="M260" i="11"/>
  <c r="L260" i="11"/>
  <c r="K260" i="11"/>
  <c r="J260" i="11"/>
  <c r="I260" i="11"/>
  <c r="H260" i="11"/>
  <c r="G260" i="11"/>
  <c r="E260" i="11"/>
  <c r="P259" i="11"/>
  <c r="O259" i="11"/>
  <c r="N259" i="11"/>
  <c r="M259" i="11"/>
  <c r="L259" i="11"/>
  <c r="K259" i="11"/>
  <c r="J259" i="11"/>
  <c r="I259" i="11"/>
  <c r="H259" i="11"/>
  <c r="G259" i="11"/>
  <c r="E259" i="11"/>
  <c r="P258" i="11"/>
  <c r="O258" i="11"/>
  <c r="N258" i="11"/>
  <c r="M258" i="11"/>
  <c r="L258" i="11"/>
  <c r="K258" i="11"/>
  <c r="J258" i="11"/>
  <c r="I258" i="11"/>
  <c r="H258" i="11"/>
  <c r="G258" i="11"/>
  <c r="E258" i="11"/>
  <c r="P257" i="11"/>
  <c r="O257" i="11"/>
  <c r="N257" i="11"/>
  <c r="M257" i="11"/>
  <c r="L257" i="11"/>
  <c r="K257" i="11"/>
  <c r="J257" i="11"/>
  <c r="I257" i="11"/>
  <c r="H257" i="11"/>
  <c r="G257" i="11"/>
  <c r="E257" i="11"/>
  <c r="P256" i="11"/>
  <c r="O256" i="11"/>
  <c r="N256" i="11"/>
  <c r="M256" i="11"/>
  <c r="L256" i="11"/>
  <c r="K256" i="11"/>
  <c r="J256" i="11"/>
  <c r="I256" i="11"/>
  <c r="H256" i="11"/>
  <c r="G256" i="11"/>
  <c r="E256" i="11"/>
  <c r="P255" i="11"/>
  <c r="O255" i="11"/>
  <c r="N255" i="11"/>
  <c r="M255" i="11"/>
  <c r="L255" i="11"/>
  <c r="K255" i="11"/>
  <c r="J255" i="11"/>
  <c r="I255" i="11"/>
  <c r="H255" i="11"/>
  <c r="G255" i="11"/>
  <c r="E255" i="11"/>
  <c r="P254" i="11"/>
  <c r="O254" i="11"/>
  <c r="N254" i="11"/>
  <c r="M254" i="11"/>
  <c r="L254" i="11"/>
  <c r="K254" i="11"/>
  <c r="J254" i="11"/>
  <c r="I254" i="11"/>
  <c r="H254" i="11"/>
  <c r="G254" i="11"/>
  <c r="P253" i="11"/>
  <c r="O253" i="11"/>
  <c r="N253" i="11"/>
  <c r="M253" i="11"/>
  <c r="L253" i="11"/>
  <c r="K253" i="11"/>
  <c r="J253" i="11"/>
  <c r="I253" i="11"/>
  <c r="H253" i="11"/>
  <c r="G253" i="11"/>
  <c r="E253" i="11"/>
  <c r="H727" i="11" l="1"/>
  <c r="G727" i="11"/>
  <c r="I727" i="11"/>
  <c r="J727" i="11"/>
  <c r="K727" i="11"/>
  <c r="L727" i="11"/>
  <c r="M727" i="11"/>
  <c r="N727" i="11"/>
  <c r="O727" i="11"/>
  <c r="P263" i="11"/>
  <c r="P727" i="11"/>
  <c r="G263" i="11"/>
  <c r="M263" i="11"/>
  <c r="O263" i="11"/>
  <c r="H263" i="11"/>
  <c r="I263" i="11"/>
  <c r="J263" i="11"/>
  <c r="K263" i="11"/>
  <c r="N263" i="11"/>
  <c r="L263" i="11"/>
  <c r="E641" i="66"/>
  <c r="E640" i="66"/>
  <c r="E639" i="66"/>
  <c r="E638" i="66"/>
  <c r="E338" i="66"/>
  <c r="P1169" i="11" l="1"/>
  <c r="O1169" i="11"/>
  <c r="N1169" i="11"/>
  <c r="M1169" i="11"/>
  <c r="L1169" i="11"/>
  <c r="K1169" i="11"/>
  <c r="J1169" i="11"/>
  <c r="I1169" i="11"/>
  <c r="H1169" i="11"/>
  <c r="G1169" i="11"/>
  <c r="E1169" i="11"/>
  <c r="P1168" i="11"/>
  <c r="O1168" i="11"/>
  <c r="N1168" i="11"/>
  <c r="M1168" i="11"/>
  <c r="L1168" i="11"/>
  <c r="K1168" i="11"/>
  <c r="J1168" i="11"/>
  <c r="I1168" i="11"/>
  <c r="H1168" i="11"/>
  <c r="G1168" i="11"/>
  <c r="E1168" i="11"/>
  <c r="P1167" i="11"/>
  <c r="O1167" i="11"/>
  <c r="N1167" i="11"/>
  <c r="M1167" i="11"/>
  <c r="L1167" i="11"/>
  <c r="K1167" i="11"/>
  <c r="J1167" i="11"/>
  <c r="I1167" i="11"/>
  <c r="H1167" i="11"/>
  <c r="G1167" i="11"/>
  <c r="E1167" i="11"/>
  <c r="P1166" i="11"/>
  <c r="O1166" i="11"/>
  <c r="N1166" i="11"/>
  <c r="M1166" i="11"/>
  <c r="L1166" i="11"/>
  <c r="K1166" i="11"/>
  <c r="J1166" i="11"/>
  <c r="I1166" i="11"/>
  <c r="H1166" i="11"/>
  <c r="G1166" i="11"/>
  <c r="E1166" i="11"/>
  <c r="P1154" i="11"/>
  <c r="O1154" i="11"/>
  <c r="N1154" i="11"/>
  <c r="M1154" i="11"/>
  <c r="L1154" i="11"/>
  <c r="K1154" i="11"/>
  <c r="J1154" i="11"/>
  <c r="I1154" i="11"/>
  <c r="H1154" i="11"/>
  <c r="G1154" i="11"/>
  <c r="E1154" i="11"/>
  <c r="P1153" i="11"/>
  <c r="O1153" i="11"/>
  <c r="N1153" i="11"/>
  <c r="M1153" i="11"/>
  <c r="L1153" i="11"/>
  <c r="K1153" i="11"/>
  <c r="J1153" i="11"/>
  <c r="I1153" i="11"/>
  <c r="H1153" i="11"/>
  <c r="G1153" i="11"/>
  <c r="E1153" i="11"/>
  <c r="P1152" i="11"/>
  <c r="O1152" i="11"/>
  <c r="N1152" i="11"/>
  <c r="M1152" i="11"/>
  <c r="L1152" i="11"/>
  <c r="K1152" i="11"/>
  <c r="J1152" i="11"/>
  <c r="I1152" i="11"/>
  <c r="H1152" i="11"/>
  <c r="G1152" i="11"/>
  <c r="E1152" i="11"/>
  <c r="P1004" i="11"/>
  <c r="O1004" i="11"/>
  <c r="N1004" i="11"/>
  <c r="M1004" i="11"/>
  <c r="L1004" i="11"/>
  <c r="K1004" i="11"/>
  <c r="J1004" i="11"/>
  <c r="I1004" i="11"/>
  <c r="H1004" i="11"/>
  <c r="G1004" i="11"/>
  <c r="E1004" i="11"/>
  <c r="P1003" i="11"/>
  <c r="O1003" i="11"/>
  <c r="N1003" i="11"/>
  <c r="M1003" i="11"/>
  <c r="L1003" i="11"/>
  <c r="K1003" i="11"/>
  <c r="J1003" i="11"/>
  <c r="I1003" i="11"/>
  <c r="H1003" i="11"/>
  <c r="G1003" i="11"/>
  <c r="E1003" i="11"/>
  <c r="P1002" i="11"/>
  <c r="O1002" i="11"/>
  <c r="N1002" i="11"/>
  <c r="M1002" i="11"/>
  <c r="L1002" i="11"/>
  <c r="K1002" i="11"/>
  <c r="J1002" i="11"/>
  <c r="I1002" i="11"/>
  <c r="H1002" i="11"/>
  <c r="G1002" i="11"/>
  <c r="E1002" i="11"/>
  <c r="P1001" i="11"/>
  <c r="O1001" i="11"/>
  <c r="N1001" i="11"/>
  <c r="M1001" i="11"/>
  <c r="L1001" i="11"/>
  <c r="K1001" i="11"/>
  <c r="J1001" i="11"/>
  <c r="I1001" i="11"/>
  <c r="H1001" i="11"/>
  <c r="G1001" i="11"/>
  <c r="E1001" i="11"/>
  <c r="P1000" i="11"/>
  <c r="O1000" i="11"/>
  <c r="N1000" i="11"/>
  <c r="M1000" i="11"/>
  <c r="L1000" i="11"/>
  <c r="K1000" i="11"/>
  <c r="J1000" i="11"/>
  <c r="I1000" i="11"/>
  <c r="H1000" i="11"/>
  <c r="G1000" i="11"/>
  <c r="E1000" i="11"/>
  <c r="P379" i="11"/>
  <c r="O379" i="11"/>
  <c r="N379" i="11"/>
  <c r="M379" i="11"/>
  <c r="L379" i="11"/>
  <c r="K379" i="11"/>
  <c r="J379" i="11"/>
  <c r="I379" i="11"/>
  <c r="H379" i="11"/>
  <c r="G379" i="11"/>
  <c r="E379" i="11"/>
  <c r="P378" i="11"/>
  <c r="O378" i="11"/>
  <c r="N378" i="11"/>
  <c r="M378" i="11"/>
  <c r="L378" i="11"/>
  <c r="K378" i="11"/>
  <c r="J378" i="11"/>
  <c r="I378" i="11"/>
  <c r="H378" i="11"/>
  <c r="G378" i="11"/>
  <c r="E378" i="11"/>
  <c r="P377" i="11"/>
  <c r="O377" i="11"/>
  <c r="N377" i="11"/>
  <c r="M377" i="11"/>
  <c r="L377" i="11"/>
  <c r="K377" i="11"/>
  <c r="J377" i="11"/>
  <c r="I377" i="11"/>
  <c r="H377" i="11"/>
  <c r="G377" i="11"/>
  <c r="E377" i="11"/>
  <c r="P376" i="11"/>
  <c r="O376" i="11"/>
  <c r="N376" i="11"/>
  <c r="M376" i="11"/>
  <c r="L376" i="11"/>
  <c r="K376" i="11"/>
  <c r="J376" i="11"/>
  <c r="I376" i="11"/>
  <c r="H376" i="11"/>
  <c r="G376" i="11"/>
  <c r="E376" i="11"/>
  <c r="P375" i="11"/>
  <c r="O375" i="11"/>
  <c r="N375" i="11"/>
  <c r="M375" i="11"/>
  <c r="L375" i="11"/>
  <c r="K375" i="11"/>
  <c r="J375" i="11"/>
  <c r="I375" i="11"/>
  <c r="H375" i="11"/>
  <c r="G375" i="11"/>
  <c r="E375" i="11"/>
  <c r="P374" i="11"/>
  <c r="O374" i="11"/>
  <c r="N374" i="11"/>
  <c r="M374" i="11"/>
  <c r="L374" i="11"/>
  <c r="K374" i="11"/>
  <c r="J374" i="11"/>
  <c r="I374" i="11"/>
  <c r="H374" i="11"/>
  <c r="G374" i="11"/>
  <c r="E374" i="11"/>
  <c r="P158" i="11"/>
  <c r="O158" i="11"/>
  <c r="N158" i="11"/>
  <c r="M158" i="11"/>
  <c r="L158" i="11"/>
  <c r="K158" i="11"/>
  <c r="J158" i="11"/>
  <c r="I158" i="11"/>
  <c r="H158" i="11"/>
  <c r="G158" i="11"/>
  <c r="E158" i="11"/>
  <c r="P156" i="11"/>
  <c r="O156" i="11"/>
  <c r="N156" i="11"/>
  <c r="M156" i="11"/>
  <c r="L156" i="11"/>
  <c r="K156" i="11"/>
  <c r="J156" i="11"/>
  <c r="I156" i="11"/>
  <c r="H156" i="11"/>
  <c r="G156" i="11"/>
  <c r="E156" i="11"/>
  <c r="P155" i="11"/>
  <c r="O155" i="11"/>
  <c r="N155" i="11"/>
  <c r="M155" i="11"/>
  <c r="L155" i="11"/>
  <c r="K155" i="11"/>
  <c r="J155" i="11"/>
  <c r="I155" i="11"/>
  <c r="H155" i="11"/>
  <c r="G155" i="11"/>
  <c r="E155" i="11"/>
  <c r="P154" i="11"/>
  <c r="O154" i="11"/>
  <c r="N154" i="11"/>
  <c r="M154" i="11"/>
  <c r="L154" i="11"/>
  <c r="K154" i="11"/>
  <c r="J154" i="11"/>
  <c r="I154" i="11"/>
  <c r="H154" i="11"/>
  <c r="G154" i="11"/>
  <c r="E154" i="11"/>
  <c r="P153" i="11"/>
  <c r="O153" i="11"/>
  <c r="N153" i="11"/>
  <c r="M153" i="11"/>
  <c r="L153" i="11"/>
  <c r="K153" i="11"/>
  <c r="J153" i="11"/>
  <c r="I153" i="11"/>
  <c r="H153" i="11"/>
  <c r="G153" i="11"/>
  <c r="E153" i="11"/>
  <c r="P137" i="11"/>
  <c r="O137" i="11"/>
  <c r="N137" i="11"/>
  <c r="M137" i="11"/>
  <c r="L137" i="11"/>
  <c r="K137" i="11"/>
  <c r="J137" i="11"/>
  <c r="I137" i="11"/>
  <c r="H137" i="11"/>
  <c r="G137" i="11"/>
  <c r="E137" i="11"/>
  <c r="P135" i="11"/>
  <c r="O135" i="11"/>
  <c r="N135" i="11"/>
  <c r="M135" i="11"/>
  <c r="L135" i="11"/>
  <c r="K135" i="11"/>
  <c r="J135" i="11"/>
  <c r="I135" i="11"/>
  <c r="H135" i="11"/>
  <c r="G135" i="11"/>
  <c r="E135" i="11"/>
  <c r="P134" i="11"/>
  <c r="O134" i="11"/>
  <c r="N134" i="11"/>
  <c r="M134" i="11"/>
  <c r="L134" i="11"/>
  <c r="K134" i="11"/>
  <c r="J134" i="11"/>
  <c r="I134" i="11"/>
  <c r="H134" i="11"/>
  <c r="G134" i="11"/>
  <c r="E134" i="11"/>
  <c r="P133" i="11"/>
  <c r="O133" i="11"/>
  <c r="N133" i="11"/>
  <c r="M133" i="11"/>
  <c r="L133" i="11"/>
  <c r="K133" i="11"/>
  <c r="J133" i="11"/>
  <c r="I133" i="11"/>
  <c r="H133" i="11"/>
  <c r="G133" i="11"/>
  <c r="E133" i="11"/>
  <c r="P132" i="11"/>
  <c r="O132" i="11"/>
  <c r="N132" i="11"/>
  <c r="M132" i="11"/>
  <c r="L132" i="11"/>
  <c r="K132" i="11"/>
  <c r="J132" i="11"/>
  <c r="I132" i="11"/>
  <c r="H132" i="11"/>
  <c r="G132" i="11"/>
  <c r="E132" i="11"/>
  <c r="P131" i="11"/>
  <c r="O131" i="11"/>
  <c r="N131" i="11"/>
  <c r="M131" i="11"/>
  <c r="L131" i="11"/>
  <c r="K131" i="11"/>
  <c r="J131" i="11"/>
  <c r="I131" i="11"/>
  <c r="H131" i="11"/>
  <c r="G131" i="11"/>
  <c r="E131" i="11"/>
  <c r="P130" i="11"/>
  <c r="O130" i="11"/>
  <c r="N130" i="11"/>
  <c r="M130" i="11"/>
  <c r="L130" i="11"/>
  <c r="K130" i="11"/>
  <c r="J130" i="11"/>
  <c r="I130" i="11"/>
  <c r="H130" i="11"/>
  <c r="G130" i="11"/>
  <c r="E130" i="11"/>
  <c r="P129" i="11"/>
  <c r="O129" i="11"/>
  <c r="N129" i="11"/>
  <c r="M129" i="11"/>
  <c r="L129" i="11"/>
  <c r="K129" i="11"/>
  <c r="J129" i="11"/>
  <c r="I129" i="11"/>
  <c r="H129" i="11"/>
  <c r="G129" i="11"/>
  <c r="E129" i="11"/>
  <c r="J1170" i="11" l="1"/>
  <c r="G1155" i="11"/>
  <c r="G1170" i="11"/>
  <c r="H1170" i="11"/>
  <c r="K1170" i="11"/>
  <c r="L1170" i="11"/>
  <c r="M1170" i="11"/>
  <c r="N1170" i="11"/>
  <c r="O1170" i="11"/>
  <c r="H1155" i="11"/>
  <c r="P1170" i="11"/>
  <c r="J1155" i="11"/>
  <c r="I1170" i="11"/>
  <c r="O1155" i="11"/>
  <c r="K1155" i="11"/>
  <c r="L1155" i="11"/>
  <c r="M1155" i="11"/>
  <c r="N1155" i="11"/>
  <c r="P1155" i="11"/>
  <c r="I1155" i="11"/>
  <c r="G1005" i="11"/>
  <c r="N1005" i="11"/>
  <c r="I1005" i="11"/>
  <c r="J1005" i="11"/>
  <c r="K1005" i="11"/>
  <c r="L1005" i="11"/>
  <c r="O1005" i="11"/>
  <c r="P1005" i="11"/>
  <c r="H1005" i="11"/>
  <c r="M1005" i="11"/>
  <c r="K380" i="11"/>
  <c r="H380" i="11"/>
  <c r="L380" i="11"/>
  <c r="I380" i="11"/>
  <c r="M380" i="11"/>
  <c r="N380" i="11"/>
  <c r="O380" i="11"/>
  <c r="P380" i="11"/>
  <c r="M159" i="11"/>
  <c r="G380" i="11"/>
  <c r="J380" i="11"/>
  <c r="J159" i="11"/>
  <c r="K159" i="11"/>
  <c r="G159" i="11"/>
  <c r="I159" i="11"/>
  <c r="N159" i="11"/>
  <c r="O159" i="11"/>
  <c r="P159" i="11"/>
  <c r="H159" i="11"/>
  <c r="L159" i="11"/>
  <c r="L138" i="11"/>
  <c r="P138" i="11"/>
  <c r="J138" i="11"/>
  <c r="K138" i="11"/>
  <c r="M138" i="11"/>
  <c r="N138" i="11"/>
  <c r="O138" i="11"/>
  <c r="G138" i="11"/>
  <c r="H138" i="11"/>
  <c r="I138" i="11"/>
  <c r="M11" i="53" l="1"/>
  <c r="L11" i="53"/>
  <c r="K11" i="53"/>
  <c r="J11" i="53"/>
  <c r="I11" i="53"/>
  <c r="H11" i="53"/>
  <c r="G11" i="53"/>
  <c r="F11" i="53"/>
  <c r="E11" i="53"/>
  <c r="D11" i="53"/>
  <c r="P1024" i="11"/>
  <c r="O1024" i="11"/>
  <c r="N1024" i="11"/>
  <c r="M1024" i="11"/>
  <c r="L1024" i="11"/>
  <c r="K1024" i="11"/>
  <c r="J1024" i="11"/>
  <c r="I1024" i="11"/>
  <c r="H1024" i="11"/>
  <c r="G1024" i="11"/>
  <c r="E1024" i="11"/>
  <c r="P1023" i="11"/>
  <c r="O1023" i="11"/>
  <c r="N1023" i="11"/>
  <c r="M1023" i="11"/>
  <c r="L1023" i="11"/>
  <c r="K1023" i="11"/>
  <c r="J1023" i="11"/>
  <c r="I1023" i="11"/>
  <c r="H1023" i="11"/>
  <c r="G1023" i="11"/>
  <c r="E1023" i="11"/>
  <c r="P1022" i="11"/>
  <c r="O1022" i="11"/>
  <c r="N1022" i="11"/>
  <c r="M1022" i="11"/>
  <c r="L1022" i="11"/>
  <c r="K1022" i="11"/>
  <c r="J1022" i="11"/>
  <c r="I1022" i="11"/>
  <c r="H1022" i="11"/>
  <c r="G1022" i="11"/>
  <c r="E1022" i="11"/>
  <c r="P1021" i="11"/>
  <c r="O1021" i="11"/>
  <c r="N1021" i="11"/>
  <c r="M1021" i="11"/>
  <c r="L1021" i="11"/>
  <c r="K1021" i="11"/>
  <c r="J1021" i="11"/>
  <c r="I1021" i="11"/>
  <c r="H1021" i="11"/>
  <c r="G1021" i="11"/>
  <c r="P1020" i="11"/>
  <c r="O1020" i="11"/>
  <c r="N1020" i="11"/>
  <c r="M1020" i="11"/>
  <c r="L1020" i="11"/>
  <c r="K1020" i="11"/>
  <c r="J1020" i="11"/>
  <c r="I1020" i="11"/>
  <c r="H1020" i="11"/>
  <c r="G1020" i="11"/>
  <c r="K1025" i="11" l="1"/>
  <c r="J1025" i="11"/>
  <c r="I1025" i="11"/>
  <c r="P1025" i="11"/>
  <c r="M1025" i="11"/>
  <c r="N1025" i="11"/>
  <c r="G1025" i="11"/>
  <c r="O1025" i="11"/>
  <c r="L1025" i="11"/>
  <c r="H1025" i="11"/>
  <c r="M12" i="57" l="1"/>
  <c r="M13" i="57"/>
  <c r="L12" i="57"/>
  <c r="L13" i="57"/>
  <c r="K12" i="57"/>
  <c r="K13" i="57"/>
  <c r="J12" i="57"/>
  <c r="J13" i="57"/>
  <c r="I12" i="57"/>
  <c r="I13" i="57"/>
  <c r="H12" i="57"/>
  <c r="H13" i="57"/>
  <c r="G14" i="57"/>
  <c r="G15" i="57"/>
  <c r="G16" i="57"/>
  <c r="G12" i="57"/>
  <c r="G13" i="57"/>
  <c r="F12" i="57"/>
  <c r="F13" i="57"/>
  <c r="E12" i="57"/>
  <c r="E13" i="57"/>
  <c r="D12" i="57"/>
  <c r="D13" i="57"/>
  <c r="M10" i="45"/>
  <c r="L10" i="45"/>
  <c r="K10" i="45"/>
  <c r="J10" i="45"/>
  <c r="I10" i="45"/>
  <c r="H10" i="45"/>
  <c r="G10" i="45"/>
  <c r="F10" i="45"/>
  <c r="E10" i="45"/>
  <c r="D10" i="45"/>
  <c r="M11" i="48"/>
  <c r="L11" i="48"/>
  <c r="K11" i="48"/>
  <c r="J11" i="48"/>
  <c r="I11" i="48"/>
  <c r="H11" i="48"/>
  <c r="G11" i="48"/>
  <c r="F11" i="48"/>
  <c r="E11" i="48"/>
  <c r="D11" i="48"/>
  <c r="M9" i="46"/>
  <c r="L9" i="46"/>
  <c r="K9" i="46"/>
  <c r="J9" i="46"/>
  <c r="I9" i="46"/>
  <c r="H9" i="46"/>
  <c r="G9" i="46"/>
  <c r="F9" i="46"/>
  <c r="E9" i="46"/>
  <c r="D9" i="46"/>
  <c r="M6" i="47"/>
  <c r="L6" i="47"/>
  <c r="K6" i="47"/>
  <c r="J6" i="47"/>
  <c r="I6" i="47"/>
  <c r="H6" i="47"/>
  <c r="G6" i="47"/>
  <c r="F6" i="47"/>
  <c r="E6" i="47"/>
  <c r="D6" i="47"/>
  <c r="M10" i="47"/>
  <c r="L10" i="47"/>
  <c r="K10" i="47"/>
  <c r="J10" i="47"/>
  <c r="I10" i="47"/>
  <c r="H10" i="47"/>
  <c r="G10" i="47"/>
  <c r="F10" i="47"/>
  <c r="E10" i="47"/>
  <c r="D10" i="47"/>
  <c r="E11" i="39" l="1"/>
  <c r="M11" i="41" l="1"/>
  <c r="L11" i="41"/>
  <c r="K11" i="41"/>
  <c r="J11" i="41"/>
  <c r="I11" i="41"/>
  <c r="H11" i="41"/>
  <c r="G11" i="41"/>
  <c r="F11" i="41"/>
  <c r="E11" i="41"/>
  <c r="D11" i="41"/>
  <c r="M13" i="37"/>
  <c r="L13" i="37"/>
  <c r="K13" i="37"/>
  <c r="J13" i="37"/>
  <c r="I13" i="37"/>
  <c r="H13" i="37"/>
  <c r="G13" i="37"/>
  <c r="F13" i="37"/>
  <c r="E13" i="37"/>
  <c r="D13" i="37"/>
  <c r="M9" i="40" l="1"/>
  <c r="L9" i="40"/>
  <c r="K9" i="40"/>
  <c r="J9" i="40"/>
  <c r="I9" i="40"/>
  <c r="H9" i="40"/>
  <c r="G9" i="40"/>
  <c r="F9" i="40"/>
  <c r="E9" i="40"/>
  <c r="D9" i="40"/>
  <c r="E13" i="13"/>
  <c r="D13" i="13"/>
  <c r="M14" i="57"/>
  <c r="M15" i="57"/>
  <c r="M16" i="57"/>
  <c r="L14" i="57"/>
  <c r="L15" i="57"/>
  <c r="L16" i="57"/>
  <c r="K14" i="57"/>
  <c r="K15" i="57"/>
  <c r="K16" i="57"/>
  <c r="J14" i="57"/>
  <c r="J15" i="57"/>
  <c r="J16" i="57"/>
  <c r="I14" i="57"/>
  <c r="I15" i="57"/>
  <c r="I16" i="57"/>
  <c r="H14" i="57"/>
  <c r="H15" i="57"/>
  <c r="H16" i="57"/>
  <c r="E16" i="57"/>
  <c r="D16" i="57"/>
  <c r="F14" i="57"/>
  <c r="F15" i="57"/>
  <c r="F16" i="57"/>
  <c r="E9" i="57"/>
  <c r="E14" i="57"/>
  <c r="E15" i="57"/>
  <c r="D14" i="57"/>
  <c r="D15" i="57"/>
  <c r="M6" i="34"/>
  <c r="L6" i="34"/>
  <c r="K6" i="34"/>
  <c r="J6" i="34"/>
  <c r="I6" i="34"/>
  <c r="H6" i="34"/>
  <c r="G6" i="34"/>
  <c r="F6" i="34"/>
  <c r="E6" i="34"/>
  <c r="D6" i="34"/>
  <c r="M6" i="31"/>
  <c r="L6" i="31"/>
  <c r="K6" i="31"/>
  <c r="J6" i="31"/>
  <c r="I6" i="31"/>
  <c r="H6" i="31"/>
  <c r="G6" i="31"/>
  <c r="F6" i="31"/>
  <c r="E6" i="31"/>
  <c r="D6" i="31"/>
  <c r="P347" i="11" l="1"/>
  <c r="O347" i="11"/>
  <c r="N347" i="11"/>
  <c r="M347" i="11"/>
  <c r="L347" i="11"/>
  <c r="K347" i="11"/>
  <c r="J347" i="11"/>
  <c r="I347" i="11"/>
  <c r="H347" i="11"/>
  <c r="G347" i="11"/>
  <c r="E347" i="11"/>
  <c r="P346" i="11"/>
  <c r="O346" i="11"/>
  <c r="N346" i="11"/>
  <c r="M346" i="11"/>
  <c r="L346" i="11"/>
  <c r="K346" i="11"/>
  <c r="J346" i="11"/>
  <c r="I346" i="11"/>
  <c r="H346" i="11"/>
  <c r="G346" i="11"/>
  <c r="E346" i="11"/>
  <c r="P345" i="11"/>
  <c r="O345" i="11"/>
  <c r="N345" i="11"/>
  <c r="M345" i="11"/>
  <c r="L345" i="11"/>
  <c r="K345" i="11"/>
  <c r="J345" i="11"/>
  <c r="I345" i="11"/>
  <c r="H345" i="11"/>
  <c r="G345" i="11"/>
  <c r="E345" i="11"/>
  <c r="P344" i="11"/>
  <c r="O344" i="11"/>
  <c r="N344" i="11"/>
  <c r="M344" i="11"/>
  <c r="L344" i="11"/>
  <c r="K344" i="11"/>
  <c r="J344" i="11"/>
  <c r="I344" i="11"/>
  <c r="H344" i="11"/>
  <c r="G344" i="11"/>
  <c r="E344" i="11"/>
  <c r="N348" i="11" l="1"/>
  <c r="J348" i="11"/>
  <c r="L348" i="11"/>
  <c r="M348" i="11"/>
  <c r="O348" i="11"/>
  <c r="H348" i="11"/>
  <c r="P348" i="11"/>
  <c r="I348" i="11"/>
  <c r="G348" i="11"/>
  <c r="K348" i="11"/>
  <c r="G1137" i="11" l="1"/>
  <c r="H1137" i="11"/>
  <c r="I1137" i="11"/>
  <c r="J1137" i="11"/>
  <c r="K1137" i="11"/>
  <c r="L1137" i="11"/>
  <c r="M1137" i="11"/>
  <c r="N1137" i="11"/>
  <c r="O1137" i="11"/>
  <c r="P1137" i="11"/>
  <c r="E1137" i="11"/>
  <c r="G635" i="11"/>
  <c r="H635" i="11"/>
  <c r="I635" i="11"/>
  <c r="J635" i="11"/>
  <c r="K635" i="11"/>
  <c r="L635" i="11"/>
  <c r="M635" i="11"/>
  <c r="N635" i="11"/>
  <c r="O635" i="11"/>
  <c r="P635" i="11"/>
  <c r="E635" i="11"/>
  <c r="G1317" i="11" l="1"/>
  <c r="H1317" i="11"/>
  <c r="I1317" i="11"/>
  <c r="J1317" i="11"/>
  <c r="K1317" i="11"/>
  <c r="L1317" i="11"/>
  <c r="M1317" i="11"/>
  <c r="N1317" i="11"/>
  <c r="O1317" i="11"/>
  <c r="P1317" i="11"/>
  <c r="G1318" i="11"/>
  <c r="H1318" i="11"/>
  <c r="I1318" i="11"/>
  <c r="J1318" i="11"/>
  <c r="K1318" i="11"/>
  <c r="L1318" i="11"/>
  <c r="M1318" i="11"/>
  <c r="N1318" i="11"/>
  <c r="O1318" i="11"/>
  <c r="P1318" i="11"/>
  <c r="G1319" i="11"/>
  <c r="H1319" i="11"/>
  <c r="I1319" i="11"/>
  <c r="J1319" i="11"/>
  <c r="K1319" i="11"/>
  <c r="L1319" i="11"/>
  <c r="M1319" i="11"/>
  <c r="N1319" i="11"/>
  <c r="O1319" i="11"/>
  <c r="P1319" i="11"/>
  <c r="G1320" i="11"/>
  <c r="H1320" i="11"/>
  <c r="I1320" i="11"/>
  <c r="J1320" i="11"/>
  <c r="K1320" i="11"/>
  <c r="L1320" i="11"/>
  <c r="M1320" i="11"/>
  <c r="N1320" i="11"/>
  <c r="O1320" i="11"/>
  <c r="P1320" i="11"/>
  <c r="P1316" i="11"/>
  <c r="O1316" i="11"/>
  <c r="N1316" i="11"/>
  <c r="M1316" i="11"/>
  <c r="L1316" i="11"/>
  <c r="K1316" i="11"/>
  <c r="J1316" i="11"/>
  <c r="I1316" i="11"/>
  <c r="H1316" i="11"/>
  <c r="G1316" i="11"/>
  <c r="G1289" i="11"/>
  <c r="H1289" i="11"/>
  <c r="I1289" i="11"/>
  <c r="J1289" i="11"/>
  <c r="K1289" i="11"/>
  <c r="L1289" i="11"/>
  <c r="M1289" i="11"/>
  <c r="N1289" i="11"/>
  <c r="O1289" i="11"/>
  <c r="P1289" i="11"/>
  <c r="G1290" i="11"/>
  <c r="H1290" i="11"/>
  <c r="I1290" i="11"/>
  <c r="J1290" i="11"/>
  <c r="K1290" i="11"/>
  <c r="L1290" i="11"/>
  <c r="M1290" i="11"/>
  <c r="N1290" i="11"/>
  <c r="O1290" i="11"/>
  <c r="P1290" i="11"/>
  <c r="G1291" i="11"/>
  <c r="H1291" i="11"/>
  <c r="I1291" i="11"/>
  <c r="J1291" i="11"/>
  <c r="K1291" i="11"/>
  <c r="L1291" i="11"/>
  <c r="M1291" i="11"/>
  <c r="N1291" i="11"/>
  <c r="O1291" i="11"/>
  <c r="P1291" i="11"/>
  <c r="G1292" i="11"/>
  <c r="H1292" i="11"/>
  <c r="I1292" i="11"/>
  <c r="J1292" i="11"/>
  <c r="K1292" i="11"/>
  <c r="L1292" i="11"/>
  <c r="M1292" i="11"/>
  <c r="N1292" i="11"/>
  <c r="O1292" i="11"/>
  <c r="P1292" i="11"/>
  <c r="G1293" i="11"/>
  <c r="H1293" i="11"/>
  <c r="I1293" i="11"/>
  <c r="J1293" i="11"/>
  <c r="K1293" i="11"/>
  <c r="L1293" i="11"/>
  <c r="M1293" i="11"/>
  <c r="N1293" i="11"/>
  <c r="O1293" i="11"/>
  <c r="P1293" i="11"/>
  <c r="G1294" i="11"/>
  <c r="H1294" i="11"/>
  <c r="I1294" i="11"/>
  <c r="J1294" i="11"/>
  <c r="K1294" i="11"/>
  <c r="L1294" i="11"/>
  <c r="M1294" i="11"/>
  <c r="N1294" i="11"/>
  <c r="O1294" i="11"/>
  <c r="P1294" i="11"/>
  <c r="G1295" i="11"/>
  <c r="H1295" i="11"/>
  <c r="I1295" i="11"/>
  <c r="J1295" i="11"/>
  <c r="K1295" i="11"/>
  <c r="L1295" i="11"/>
  <c r="M1295" i="11"/>
  <c r="N1295" i="11"/>
  <c r="O1295" i="11"/>
  <c r="P1295" i="11"/>
  <c r="G1297" i="11"/>
  <c r="H1297" i="11"/>
  <c r="I1297" i="11"/>
  <c r="J1297" i="11"/>
  <c r="K1297" i="11"/>
  <c r="L1297" i="11"/>
  <c r="M1297" i="11"/>
  <c r="N1297" i="11"/>
  <c r="O1297" i="11"/>
  <c r="P1297" i="11"/>
  <c r="G1298" i="11"/>
  <c r="H1298" i="11"/>
  <c r="I1298" i="11"/>
  <c r="J1298" i="11"/>
  <c r="K1298" i="11"/>
  <c r="L1298" i="11"/>
  <c r="M1298" i="11"/>
  <c r="N1298" i="11"/>
  <c r="O1298" i="11"/>
  <c r="P1298" i="11"/>
  <c r="G1299" i="11"/>
  <c r="H1299" i="11"/>
  <c r="I1299" i="11"/>
  <c r="J1299" i="11"/>
  <c r="K1299" i="11"/>
  <c r="L1299" i="11"/>
  <c r="M1299" i="11"/>
  <c r="N1299" i="11"/>
  <c r="O1299" i="11"/>
  <c r="P1299" i="11"/>
  <c r="P1288" i="11"/>
  <c r="O1288" i="11"/>
  <c r="N1288" i="11"/>
  <c r="M1288" i="11"/>
  <c r="L1288" i="11"/>
  <c r="K1288" i="11"/>
  <c r="J1288" i="11"/>
  <c r="I1288" i="11"/>
  <c r="H1288" i="11"/>
  <c r="G1288" i="11"/>
  <c r="G1197" i="11"/>
  <c r="H1197" i="11"/>
  <c r="I1197" i="11"/>
  <c r="J1197" i="11"/>
  <c r="K1197" i="11"/>
  <c r="L1197" i="11"/>
  <c r="M1197" i="11"/>
  <c r="N1197" i="11"/>
  <c r="O1197" i="11"/>
  <c r="P1197" i="11"/>
  <c r="G1198" i="11"/>
  <c r="H1198" i="11"/>
  <c r="I1198" i="11"/>
  <c r="J1198" i="11"/>
  <c r="K1198" i="11"/>
  <c r="L1198" i="11"/>
  <c r="M1198" i="11"/>
  <c r="N1198" i="11"/>
  <c r="O1198" i="11"/>
  <c r="P1198" i="11"/>
  <c r="G1199" i="11"/>
  <c r="H1199" i="11"/>
  <c r="I1199" i="11"/>
  <c r="J1199" i="11"/>
  <c r="K1199" i="11"/>
  <c r="L1199" i="11"/>
  <c r="M1199" i="11"/>
  <c r="N1199" i="11"/>
  <c r="O1199" i="11"/>
  <c r="P1199" i="11"/>
  <c r="G1200" i="11"/>
  <c r="H1200" i="11"/>
  <c r="I1200" i="11"/>
  <c r="J1200" i="11"/>
  <c r="K1200" i="11"/>
  <c r="L1200" i="11"/>
  <c r="M1200" i="11"/>
  <c r="N1200" i="11"/>
  <c r="O1200" i="11"/>
  <c r="P1200" i="11"/>
  <c r="G1201" i="11"/>
  <c r="H1201" i="11"/>
  <c r="I1201" i="11"/>
  <c r="J1201" i="11"/>
  <c r="K1201" i="11"/>
  <c r="L1201" i="11"/>
  <c r="M1201" i="11"/>
  <c r="N1201" i="11"/>
  <c r="O1201" i="11"/>
  <c r="P1201" i="11"/>
  <c r="G1202" i="11"/>
  <c r="H1202" i="11"/>
  <c r="I1202" i="11"/>
  <c r="J1202" i="11"/>
  <c r="K1202" i="11"/>
  <c r="L1202" i="11"/>
  <c r="M1202" i="11"/>
  <c r="N1202" i="11"/>
  <c r="O1202" i="11"/>
  <c r="P1202" i="11"/>
  <c r="G1203" i="11"/>
  <c r="H1203" i="11"/>
  <c r="I1203" i="11"/>
  <c r="J1203" i="11"/>
  <c r="K1203" i="11"/>
  <c r="L1203" i="11"/>
  <c r="M1203" i="11"/>
  <c r="N1203" i="11"/>
  <c r="O1203" i="11"/>
  <c r="P1203" i="11"/>
  <c r="G1204" i="11"/>
  <c r="H1204" i="11"/>
  <c r="I1204" i="11"/>
  <c r="J1204" i="11"/>
  <c r="K1204" i="11"/>
  <c r="L1204" i="11"/>
  <c r="M1204" i="11"/>
  <c r="N1204" i="11"/>
  <c r="O1204" i="11"/>
  <c r="P1204" i="11"/>
  <c r="G1205" i="11"/>
  <c r="H1205" i="11"/>
  <c r="I1205" i="11"/>
  <c r="J1205" i="11"/>
  <c r="K1205" i="11"/>
  <c r="L1205" i="11"/>
  <c r="M1205" i="11"/>
  <c r="N1205" i="11"/>
  <c r="O1205" i="11"/>
  <c r="P1205" i="11"/>
  <c r="G1206" i="11"/>
  <c r="H1206" i="11"/>
  <c r="I1206" i="11"/>
  <c r="J1206" i="11"/>
  <c r="K1206" i="11"/>
  <c r="L1206" i="11"/>
  <c r="M1206" i="11"/>
  <c r="N1206" i="11"/>
  <c r="O1206" i="11"/>
  <c r="P1206" i="11"/>
  <c r="P1196" i="11"/>
  <c r="O1196" i="11"/>
  <c r="N1196" i="11"/>
  <c r="M1196" i="11"/>
  <c r="L1196" i="11"/>
  <c r="K1196" i="11"/>
  <c r="J1196" i="11"/>
  <c r="I1196" i="11"/>
  <c r="H1196" i="11"/>
  <c r="G1196" i="11"/>
  <c r="G1182" i="11"/>
  <c r="H1182" i="11"/>
  <c r="I1182" i="11"/>
  <c r="J1182" i="11"/>
  <c r="K1182" i="11"/>
  <c r="L1182" i="11"/>
  <c r="M1182" i="11"/>
  <c r="N1182" i="11"/>
  <c r="O1182" i="11"/>
  <c r="P1182" i="11"/>
  <c r="G1183" i="11"/>
  <c r="H1183" i="11"/>
  <c r="I1183" i="11"/>
  <c r="J1183" i="11"/>
  <c r="K1183" i="11"/>
  <c r="L1183" i="11"/>
  <c r="M1183" i="11"/>
  <c r="N1183" i="11"/>
  <c r="O1183" i="11"/>
  <c r="P1183" i="11"/>
  <c r="P1181" i="11"/>
  <c r="O1181" i="11"/>
  <c r="N1181" i="11"/>
  <c r="M1181" i="11"/>
  <c r="L1181" i="11"/>
  <c r="K1181" i="11"/>
  <c r="J1181" i="11"/>
  <c r="I1181" i="11"/>
  <c r="H1181" i="11"/>
  <c r="G1181" i="11"/>
  <c r="G762" i="11"/>
  <c r="H762" i="11"/>
  <c r="I762" i="11"/>
  <c r="J762" i="11"/>
  <c r="K762" i="11"/>
  <c r="L762" i="11"/>
  <c r="M762" i="11"/>
  <c r="N762" i="11"/>
  <c r="O762" i="11"/>
  <c r="P762" i="11"/>
  <c r="G763" i="11"/>
  <c r="H763" i="11"/>
  <c r="I763" i="11"/>
  <c r="J763" i="11"/>
  <c r="K763" i="11"/>
  <c r="L763" i="11"/>
  <c r="M763" i="11"/>
  <c r="N763" i="11"/>
  <c r="O763" i="11"/>
  <c r="P763" i="11"/>
  <c r="G764" i="11"/>
  <c r="H764" i="11"/>
  <c r="I764" i="11"/>
  <c r="J764" i="11"/>
  <c r="K764" i="11"/>
  <c r="L764" i="11"/>
  <c r="M764" i="11"/>
  <c r="N764" i="11"/>
  <c r="O764" i="11"/>
  <c r="P764" i="11"/>
  <c r="G765" i="11"/>
  <c r="H765" i="11"/>
  <c r="I765" i="11"/>
  <c r="J765" i="11"/>
  <c r="K765" i="11"/>
  <c r="L765" i="11"/>
  <c r="M765" i="11"/>
  <c r="N765" i="11"/>
  <c r="O765" i="11"/>
  <c r="P765" i="11"/>
  <c r="G766" i="11"/>
  <c r="H766" i="11"/>
  <c r="I766" i="11"/>
  <c r="J766" i="11"/>
  <c r="K766" i="11"/>
  <c r="L766" i="11"/>
  <c r="M766" i="11"/>
  <c r="N766" i="11"/>
  <c r="O766" i="11"/>
  <c r="P766" i="11"/>
  <c r="G768" i="11"/>
  <c r="H768" i="11"/>
  <c r="I768" i="11"/>
  <c r="J768" i="11"/>
  <c r="K768" i="11"/>
  <c r="L768" i="11"/>
  <c r="M768" i="11"/>
  <c r="N768" i="11"/>
  <c r="O768" i="11"/>
  <c r="P768" i="11"/>
  <c r="G769" i="11"/>
  <c r="H769" i="11"/>
  <c r="I769" i="11"/>
  <c r="J769" i="11"/>
  <c r="K769" i="11"/>
  <c r="L769" i="11"/>
  <c r="M769" i="11"/>
  <c r="N769" i="11"/>
  <c r="O769" i="11"/>
  <c r="P769" i="11"/>
  <c r="G770" i="11"/>
  <c r="H770" i="11"/>
  <c r="I770" i="11"/>
  <c r="J770" i="11"/>
  <c r="K770" i="11"/>
  <c r="L770" i="11"/>
  <c r="M770" i="11"/>
  <c r="N770" i="11"/>
  <c r="O770" i="11"/>
  <c r="P770" i="11"/>
  <c r="G771" i="11"/>
  <c r="H771" i="11"/>
  <c r="I771" i="11"/>
  <c r="J771" i="11"/>
  <c r="K771" i="11"/>
  <c r="L771" i="11"/>
  <c r="M771" i="11"/>
  <c r="N771" i="11"/>
  <c r="O771" i="11"/>
  <c r="P771" i="11"/>
  <c r="G742" i="11"/>
  <c r="H742" i="11"/>
  <c r="I742" i="11"/>
  <c r="J742" i="11"/>
  <c r="K742" i="11"/>
  <c r="L742" i="11"/>
  <c r="M742" i="11"/>
  <c r="N742" i="11"/>
  <c r="O742" i="11"/>
  <c r="P742" i="11"/>
  <c r="G743" i="11"/>
  <c r="H743" i="11"/>
  <c r="I743" i="11"/>
  <c r="J743" i="11"/>
  <c r="K743" i="11"/>
  <c r="L743" i="11"/>
  <c r="M743" i="11"/>
  <c r="N743" i="11"/>
  <c r="O743" i="11"/>
  <c r="P743" i="11"/>
  <c r="G744" i="11"/>
  <c r="H744" i="11"/>
  <c r="I744" i="11"/>
  <c r="J744" i="11"/>
  <c r="K744" i="11"/>
  <c r="L744" i="11"/>
  <c r="M744" i="11"/>
  <c r="N744" i="11"/>
  <c r="O744" i="11"/>
  <c r="P744" i="11"/>
  <c r="G745" i="11"/>
  <c r="H745" i="11"/>
  <c r="I745" i="11"/>
  <c r="J745" i="11"/>
  <c r="K745" i="11"/>
  <c r="L745" i="11"/>
  <c r="M745" i="11"/>
  <c r="N745" i="11"/>
  <c r="O745" i="11"/>
  <c r="P745" i="11"/>
  <c r="G746" i="11"/>
  <c r="H746" i="11"/>
  <c r="I746" i="11"/>
  <c r="J746" i="11"/>
  <c r="K746" i="11"/>
  <c r="L746" i="11"/>
  <c r="M746" i="11"/>
  <c r="N746" i="11"/>
  <c r="O746" i="11"/>
  <c r="P746" i="11"/>
  <c r="G747" i="11"/>
  <c r="H747" i="11"/>
  <c r="I747" i="11"/>
  <c r="J747" i="11"/>
  <c r="K747" i="11"/>
  <c r="L747" i="11"/>
  <c r="M747" i="11"/>
  <c r="N747" i="11"/>
  <c r="O747" i="11"/>
  <c r="P747" i="11"/>
  <c r="G627" i="11"/>
  <c r="H627" i="11"/>
  <c r="I627" i="11"/>
  <c r="J627" i="11"/>
  <c r="K627" i="11"/>
  <c r="L627" i="11"/>
  <c r="M627" i="11"/>
  <c r="N627" i="11"/>
  <c r="O627" i="11"/>
  <c r="P627" i="11"/>
  <c r="G628" i="11"/>
  <c r="H628" i="11"/>
  <c r="I628" i="11"/>
  <c r="J628" i="11"/>
  <c r="K628" i="11"/>
  <c r="L628" i="11"/>
  <c r="M628" i="11"/>
  <c r="N628" i="11"/>
  <c r="O628" i="11"/>
  <c r="P628" i="11"/>
  <c r="G629" i="11"/>
  <c r="H629" i="11"/>
  <c r="I629" i="11"/>
  <c r="J629" i="11"/>
  <c r="K629" i="11"/>
  <c r="L629" i="11"/>
  <c r="M629" i="11"/>
  <c r="N629" i="11"/>
  <c r="O629" i="11"/>
  <c r="P629" i="11"/>
  <c r="G630" i="11"/>
  <c r="H630" i="11"/>
  <c r="I630" i="11"/>
  <c r="J630" i="11"/>
  <c r="K630" i="11"/>
  <c r="L630" i="11"/>
  <c r="M630" i="11"/>
  <c r="N630" i="11"/>
  <c r="O630" i="11"/>
  <c r="P630" i="11"/>
  <c r="G631" i="11"/>
  <c r="H631" i="11"/>
  <c r="I631" i="11"/>
  <c r="J631" i="11"/>
  <c r="K631" i="11"/>
  <c r="L631" i="11"/>
  <c r="M631" i="11"/>
  <c r="N631" i="11"/>
  <c r="O631" i="11"/>
  <c r="P631" i="11"/>
  <c r="G632" i="11"/>
  <c r="H632" i="11"/>
  <c r="I632" i="11"/>
  <c r="J632" i="11"/>
  <c r="K632" i="11"/>
  <c r="L632" i="11"/>
  <c r="M632" i="11"/>
  <c r="N632" i="11"/>
  <c r="O632" i="11"/>
  <c r="P632" i="11"/>
  <c r="G633" i="11"/>
  <c r="H633" i="11"/>
  <c r="I633" i="11"/>
  <c r="J633" i="11"/>
  <c r="K633" i="11"/>
  <c r="L633" i="11"/>
  <c r="M633" i="11"/>
  <c r="N633" i="11"/>
  <c r="O633" i="11"/>
  <c r="P633" i="11"/>
  <c r="G634" i="11"/>
  <c r="H634" i="11"/>
  <c r="I634" i="11"/>
  <c r="J634" i="11"/>
  <c r="K634" i="11"/>
  <c r="L634" i="11"/>
  <c r="M634" i="11"/>
  <c r="N634" i="11"/>
  <c r="O634" i="11"/>
  <c r="P634" i="11"/>
  <c r="G636" i="11"/>
  <c r="H636" i="11"/>
  <c r="I636" i="11"/>
  <c r="J636" i="11"/>
  <c r="K636" i="11"/>
  <c r="L636" i="11"/>
  <c r="M636" i="11"/>
  <c r="N636" i="11"/>
  <c r="O636" i="11"/>
  <c r="P636" i="11"/>
  <c r="P626" i="11"/>
  <c r="O626" i="11"/>
  <c r="N626" i="11"/>
  <c r="M626" i="11"/>
  <c r="L626" i="11"/>
  <c r="K626" i="11"/>
  <c r="J626" i="11"/>
  <c r="I626" i="11"/>
  <c r="H626" i="11"/>
  <c r="G626" i="11"/>
  <c r="G578" i="11"/>
  <c r="H578" i="11"/>
  <c r="I578" i="11"/>
  <c r="J578" i="11"/>
  <c r="K578" i="11"/>
  <c r="L578" i="11"/>
  <c r="M578" i="11"/>
  <c r="N578" i="11"/>
  <c r="O578" i="11"/>
  <c r="P578" i="11"/>
  <c r="G579" i="11"/>
  <c r="H579" i="11"/>
  <c r="I579" i="11"/>
  <c r="J579" i="11"/>
  <c r="K579" i="11"/>
  <c r="L579" i="11"/>
  <c r="M579" i="11"/>
  <c r="N579" i="11"/>
  <c r="O579" i="11"/>
  <c r="P579" i="11"/>
  <c r="G580" i="11"/>
  <c r="H580" i="11"/>
  <c r="I580" i="11"/>
  <c r="J580" i="11"/>
  <c r="K580" i="11"/>
  <c r="L580" i="11"/>
  <c r="M580" i="11"/>
  <c r="N580" i="11"/>
  <c r="O580" i="11"/>
  <c r="P580" i="11"/>
  <c r="G581" i="11"/>
  <c r="H581" i="11"/>
  <c r="I581" i="11"/>
  <c r="J581" i="11"/>
  <c r="K581" i="11"/>
  <c r="L581" i="11"/>
  <c r="M581" i="11"/>
  <c r="N581" i="11"/>
  <c r="O581" i="11"/>
  <c r="P581" i="11"/>
  <c r="G582" i="11"/>
  <c r="H582" i="11"/>
  <c r="I582" i="11"/>
  <c r="J582" i="11"/>
  <c r="K582" i="11"/>
  <c r="L582" i="11"/>
  <c r="M582" i="11"/>
  <c r="N582" i="11"/>
  <c r="O582" i="11"/>
  <c r="P582" i="11"/>
  <c r="G583" i="11"/>
  <c r="H583" i="11"/>
  <c r="I583" i="11"/>
  <c r="J583" i="11"/>
  <c r="K583" i="11"/>
  <c r="L583" i="11"/>
  <c r="M583" i="11"/>
  <c r="N583" i="11"/>
  <c r="O583" i="11"/>
  <c r="P583" i="11"/>
  <c r="G584" i="11"/>
  <c r="H584" i="11"/>
  <c r="I584" i="11"/>
  <c r="J584" i="11"/>
  <c r="K584" i="11"/>
  <c r="L584" i="11"/>
  <c r="M584" i="11"/>
  <c r="N584" i="11"/>
  <c r="O584" i="11"/>
  <c r="P584" i="11"/>
  <c r="G585" i="11"/>
  <c r="H585" i="11"/>
  <c r="I585" i="11"/>
  <c r="J585" i="11"/>
  <c r="K585" i="11"/>
  <c r="L585" i="11"/>
  <c r="M585" i="11"/>
  <c r="N585" i="11"/>
  <c r="O585" i="11"/>
  <c r="P585" i="11"/>
  <c r="P577" i="11"/>
  <c r="O577" i="11"/>
  <c r="N577" i="11"/>
  <c r="M577" i="11"/>
  <c r="L577" i="11"/>
  <c r="K577" i="11"/>
  <c r="J577" i="11"/>
  <c r="I577" i="11"/>
  <c r="H577" i="11"/>
  <c r="G577" i="11"/>
  <c r="P89" i="11"/>
  <c r="O89" i="11"/>
  <c r="N89" i="11"/>
  <c r="M89" i="11"/>
  <c r="L89" i="11"/>
  <c r="K89" i="11"/>
  <c r="J89" i="11"/>
  <c r="I89" i="11"/>
  <c r="H89" i="11"/>
  <c r="P88" i="11"/>
  <c r="O88" i="11"/>
  <c r="N88" i="11"/>
  <c r="M88" i="11"/>
  <c r="L88" i="11"/>
  <c r="K88" i="11"/>
  <c r="J88" i="11"/>
  <c r="I88" i="11"/>
  <c r="H88" i="11"/>
  <c r="P87" i="11"/>
  <c r="O87" i="11"/>
  <c r="N87" i="11"/>
  <c r="M87" i="11"/>
  <c r="L87" i="11"/>
  <c r="K87" i="11"/>
  <c r="J87" i="11"/>
  <c r="I87" i="11"/>
  <c r="H87" i="11"/>
  <c r="P86" i="11"/>
  <c r="O86" i="11"/>
  <c r="N86" i="11"/>
  <c r="M86" i="11"/>
  <c r="L86" i="11"/>
  <c r="K86" i="11"/>
  <c r="J86" i="11"/>
  <c r="I86" i="11"/>
  <c r="H86" i="11"/>
  <c r="G86" i="11"/>
  <c r="G90" i="11" s="1"/>
  <c r="I8" i="11"/>
  <c r="G1222" i="11" l="1"/>
  <c r="G1223" i="11"/>
  <c r="G1224" i="11"/>
  <c r="G1225" i="11"/>
  <c r="G1226" i="11"/>
  <c r="G1227" i="11"/>
  <c r="G1221" i="11"/>
  <c r="G1132" i="11"/>
  <c r="G1133" i="11"/>
  <c r="G1134" i="11"/>
  <c r="G1135" i="11"/>
  <c r="G1136" i="11"/>
  <c r="G1139" i="11"/>
  <c r="G1131" i="11"/>
  <c r="G1102" i="11"/>
  <c r="G1103" i="11"/>
  <c r="G1101" i="11"/>
  <c r="G1088" i="11"/>
  <c r="G1089" i="11"/>
  <c r="G1087" i="11"/>
  <c r="G1073" i="11"/>
  <c r="G1074" i="11"/>
  <c r="G1072" i="11"/>
  <c r="G1058" i="11"/>
  <c r="G1059" i="11"/>
  <c r="G1057" i="11"/>
  <c r="G1041" i="11"/>
  <c r="G1042" i="11"/>
  <c r="G1043" i="11"/>
  <c r="G1040" i="11"/>
  <c r="G945" i="11"/>
  <c r="G947" i="11"/>
  <c r="G944" i="11"/>
  <c r="G921" i="11"/>
  <c r="G922" i="11"/>
  <c r="G923" i="11"/>
  <c r="G924" i="11"/>
  <c r="G925" i="11"/>
  <c r="G926" i="11"/>
  <c r="G927" i="11"/>
  <c r="G928" i="11"/>
  <c r="G929" i="11"/>
  <c r="G920" i="11"/>
  <c r="G902" i="11"/>
  <c r="G903" i="11"/>
  <c r="G904" i="11"/>
  <c r="G905" i="11"/>
  <c r="G901" i="11"/>
  <c r="G877" i="11"/>
  <c r="G878" i="11"/>
  <c r="G879" i="11"/>
  <c r="G880" i="11"/>
  <c r="G881" i="11"/>
  <c r="G882" i="11"/>
  <c r="G883" i="11"/>
  <c r="G884" i="11"/>
  <c r="G885" i="11"/>
  <c r="G876" i="11"/>
  <c r="G806" i="11"/>
  <c r="G807" i="11"/>
  <c r="G808" i="11"/>
  <c r="G809" i="11"/>
  <c r="G810" i="11"/>
  <c r="G811" i="11"/>
  <c r="G812" i="11"/>
  <c r="G813" i="11"/>
  <c r="G805" i="11"/>
  <c r="G787" i="11"/>
  <c r="G788" i="11"/>
  <c r="G789" i="11"/>
  <c r="G790" i="11"/>
  <c r="G786" i="11"/>
  <c r="G761" i="11"/>
  <c r="G741" i="11"/>
  <c r="G679" i="11"/>
  <c r="G680" i="11"/>
  <c r="G681" i="11"/>
  <c r="G683" i="11"/>
  <c r="G678" i="11"/>
  <c r="G552" i="11"/>
  <c r="G553" i="11"/>
  <c r="G554" i="11"/>
  <c r="G555" i="11"/>
  <c r="G556" i="11"/>
  <c r="G557" i="11"/>
  <c r="G558" i="11"/>
  <c r="G559" i="11"/>
  <c r="G560" i="11"/>
  <c r="G551" i="11"/>
  <c r="G536" i="11"/>
  <c r="G537" i="11"/>
  <c r="G538" i="11"/>
  <c r="G535" i="11"/>
  <c r="G512" i="11"/>
  <c r="G513" i="11"/>
  <c r="G514" i="11"/>
  <c r="G515" i="11"/>
  <c r="G516" i="11"/>
  <c r="G517" i="11"/>
  <c r="G518" i="11"/>
  <c r="G519" i="11"/>
  <c r="G511" i="11"/>
  <c r="G490" i="11"/>
  <c r="G491" i="11"/>
  <c r="G492" i="11"/>
  <c r="G493" i="11"/>
  <c r="G494" i="11"/>
  <c r="G495" i="11"/>
  <c r="G496" i="11"/>
  <c r="G497" i="11"/>
  <c r="G489" i="11"/>
  <c r="G469" i="11"/>
  <c r="G470" i="11"/>
  <c r="G471" i="11"/>
  <c r="G472" i="11"/>
  <c r="G473" i="11"/>
  <c r="G474" i="11"/>
  <c r="G475" i="11"/>
  <c r="G468" i="11"/>
  <c r="G446" i="11"/>
  <c r="G447" i="11"/>
  <c r="G448" i="11"/>
  <c r="G449" i="11"/>
  <c r="G450" i="11"/>
  <c r="G451" i="11"/>
  <c r="G452" i="11"/>
  <c r="G445" i="11"/>
  <c r="G1263" i="11"/>
  <c r="G1264" i="11"/>
  <c r="G1265" i="11"/>
  <c r="G1266" i="11"/>
  <c r="G1267" i="11"/>
  <c r="G1268" i="11"/>
  <c r="G1269" i="11"/>
  <c r="G1270" i="11"/>
  <c r="G1271" i="11"/>
  <c r="G1272" i="11"/>
  <c r="G1262" i="11"/>
  <c r="G432" i="11"/>
  <c r="G433" i="11"/>
  <c r="G434" i="11"/>
  <c r="G431" i="11"/>
  <c r="G413" i="11"/>
  <c r="G414" i="11"/>
  <c r="G415" i="11"/>
  <c r="G416" i="11"/>
  <c r="G417" i="11"/>
  <c r="G412" i="11"/>
  <c r="G361" i="11"/>
  <c r="G362" i="11"/>
  <c r="G363" i="11"/>
  <c r="G360" i="11"/>
  <c r="G323" i="11"/>
  <c r="G324" i="11"/>
  <c r="G325" i="11"/>
  <c r="G326" i="11"/>
  <c r="G327" i="11"/>
  <c r="G328" i="11"/>
  <c r="G329" i="11"/>
  <c r="G330" i="11"/>
  <c r="G322" i="11"/>
  <c r="G300" i="11"/>
  <c r="G301" i="11"/>
  <c r="G302" i="11"/>
  <c r="G303" i="11"/>
  <c r="G304" i="11"/>
  <c r="G305" i="11"/>
  <c r="G306" i="11"/>
  <c r="G307" i="11"/>
  <c r="G308" i="11"/>
  <c r="G299" i="11"/>
  <c r="G277" i="11"/>
  <c r="G278" i="11"/>
  <c r="G279" i="11"/>
  <c r="G280" i="11"/>
  <c r="G281" i="11"/>
  <c r="G282" i="11"/>
  <c r="G283" i="11"/>
  <c r="G284" i="11"/>
  <c r="G285" i="11"/>
  <c r="G276" i="11"/>
  <c r="G233" i="11"/>
  <c r="G234" i="11"/>
  <c r="G235" i="11"/>
  <c r="G236" i="11"/>
  <c r="G237" i="11"/>
  <c r="G238" i="11"/>
  <c r="G239" i="11"/>
  <c r="G240" i="11"/>
  <c r="G232" i="11"/>
  <c r="G215" i="11"/>
  <c r="G216" i="11"/>
  <c r="G217" i="11"/>
  <c r="G219" i="11"/>
  <c r="G214" i="11"/>
  <c r="G195" i="11"/>
  <c r="G196" i="11"/>
  <c r="G197" i="11"/>
  <c r="G198" i="11"/>
  <c r="G199" i="11"/>
  <c r="G200" i="11"/>
  <c r="G201" i="11"/>
  <c r="G194" i="11"/>
  <c r="G172" i="11"/>
  <c r="G173" i="11"/>
  <c r="G174" i="11"/>
  <c r="G175" i="11"/>
  <c r="G176" i="11"/>
  <c r="G177" i="11"/>
  <c r="G179" i="11"/>
  <c r="G171" i="11"/>
  <c r="G72" i="11"/>
  <c r="G73" i="11"/>
  <c r="G74" i="11"/>
  <c r="G71" i="11"/>
  <c r="G58" i="11"/>
  <c r="G57" i="11"/>
  <c r="G886" i="11" l="1"/>
  <c r="G1228" i="11"/>
  <c r="G1273" i="11"/>
  <c r="G40" i="11"/>
  <c r="G41" i="11"/>
  <c r="G42" i="11"/>
  <c r="G43" i="11"/>
  <c r="G44" i="11"/>
  <c r="G45" i="11"/>
  <c r="G7" i="11"/>
  <c r="G8" i="11"/>
  <c r="G9" i="11"/>
  <c r="G6" i="11" l="1"/>
  <c r="H1057" i="11" l="1"/>
  <c r="I1057" i="11"/>
  <c r="J1057" i="11"/>
  <c r="K1057" i="11"/>
  <c r="L1057" i="11"/>
  <c r="M1057" i="11"/>
  <c r="N1057" i="11"/>
  <c r="O1057" i="11"/>
  <c r="P1057" i="11"/>
  <c r="E1058" i="11"/>
  <c r="H1058" i="11"/>
  <c r="I1058" i="11"/>
  <c r="J1058" i="11"/>
  <c r="K1058" i="11"/>
  <c r="L1058" i="11"/>
  <c r="M1058" i="11"/>
  <c r="N1058" i="11"/>
  <c r="O1058" i="11"/>
  <c r="P1058" i="11"/>
  <c r="H809" i="11"/>
  <c r="I809" i="11"/>
  <c r="J809" i="11"/>
  <c r="K809" i="11"/>
  <c r="L809" i="11"/>
  <c r="M809" i="11"/>
  <c r="N809" i="11"/>
  <c r="O809" i="11"/>
  <c r="P809" i="11"/>
  <c r="E809" i="11"/>
  <c r="H812" i="11"/>
  <c r="I812" i="11"/>
  <c r="J812" i="11"/>
  <c r="K812" i="11"/>
  <c r="L812" i="11"/>
  <c r="M812" i="11"/>
  <c r="N812" i="11"/>
  <c r="O812" i="11"/>
  <c r="P812" i="11"/>
  <c r="E812" i="11"/>
  <c r="P813" i="11"/>
  <c r="O813" i="11"/>
  <c r="N813" i="11"/>
  <c r="M813" i="11"/>
  <c r="L813" i="11"/>
  <c r="K813" i="11"/>
  <c r="J813" i="11"/>
  <c r="I813" i="11"/>
  <c r="H813" i="11"/>
  <c r="E813" i="11"/>
  <c r="P811" i="11"/>
  <c r="O811" i="11"/>
  <c r="N811" i="11"/>
  <c r="M811" i="11"/>
  <c r="L811" i="11"/>
  <c r="K811" i="11"/>
  <c r="J811" i="11"/>
  <c r="I811" i="11"/>
  <c r="H811" i="11"/>
  <c r="E811" i="11"/>
  <c r="P810" i="11"/>
  <c r="O810" i="11"/>
  <c r="N810" i="11"/>
  <c r="M810" i="11"/>
  <c r="L810" i="11"/>
  <c r="K810" i="11"/>
  <c r="J810" i="11"/>
  <c r="I810" i="11"/>
  <c r="H810" i="11"/>
  <c r="E810" i="11"/>
  <c r="P808" i="11"/>
  <c r="O808" i="11"/>
  <c r="N808" i="11"/>
  <c r="M808" i="11"/>
  <c r="L808" i="11"/>
  <c r="K808" i="11"/>
  <c r="J808" i="11"/>
  <c r="I808" i="11"/>
  <c r="H808" i="11"/>
  <c r="E808" i="11"/>
  <c r="P807" i="11"/>
  <c r="O807" i="11"/>
  <c r="N807" i="11"/>
  <c r="M807" i="11"/>
  <c r="L807" i="11"/>
  <c r="K807" i="11"/>
  <c r="J807" i="11"/>
  <c r="I807" i="11"/>
  <c r="H807" i="11"/>
  <c r="E807" i="11"/>
  <c r="P806" i="11"/>
  <c r="O806" i="11"/>
  <c r="N806" i="11"/>
  <c r="M806" i="11"/>
  <c r="L806" i="11"/>
  <c r="K806" i="11"/>
  <c r="J806" i="11"/>
  <c r="I806" i="11"/>
  <c r="H806" i="11"/>
  <c r="E806" i="11"/>
  <c r="P805" i="11"/>
  <c r="O805" i="11"/>
  <c r="N805" i="11"/>
  <c r="M805" i="11"/>
  <c r="L805" i="11"/>
  <c r="K805" i="11"/>
  <c r="J805" i="11"/>
  <c r="I805" i="11"/>
  <c r="H805" i="11"/>
  <c r="E805" i="11"/>
  <c r="E770" i="11"/>
  <c r="P814" i="11" l="1"/>
  <c r="M814" i="11"/>
  <c r="N814" i="11"/>
  <c r="O814" i="11"/>
  <c r="G814" i="11"/>
  <c r="H814" i="11"/>
  <c r="I814" i="11"/>
  <c r="J814" i="11"/>
  <c r="K814" i="11"/>
  <c r="L814" i="11"/>
  <c r="E771" i="11" l="1"/>
  <c r="E769" i="11"/>
  <c r="E768" i="11"/>
  <c r="E766" i="11"/>
  <c r="E765" i="11"/>
  <c r="E764" i="11"/>
  <c r="E763" i="11"/>
  <c r="E762" i="11"/>
  <c r="P761" i="11"/>
  <c r="O761" i="11"/>
  <c r="N761" i="11"/>
  <c r="M761" i="11"/>
  <c r="L761" i="11"/>
  <c r="K761" i="11"/>
  <c r="J761" i="11"/>
  <c r="I761" i="11"/>
  <c r="H761" i="11"/>
  <c r="E761" i="11"/>
  <c r="P790" i="11"/>
  <c r="O790" i="11"/>
  <c r="N790" i="11"/>
  <c r="M790" i="11"/>
  <c r="L790" i="11"/>
  <c r="K790" i="11"/>
  <c r="J790" i="11"/>
  <c r="I790" i="11"/>
  <c r="H790" i="11"/>
  <c r="E790" i="11"/>
  <c r="P789" i="11"/>
  <c r="O789" i="11"/>
  <c r="N789" i="11"/>
  <c r="M789" i="11"/>
  <c r="L789" i="11"/>
  <c r="K789" i="11"/>
  <c r="J789" i="11"/>
  <c r="I789" i="11"/>
  <c r="H789" i="11"/>
  <c r="E789" i="11"/>
  <c r="P788" i="11"/>
  <c r="O788" i="11"/>
  <c r="N788" i="11"/>
  <c r="M788" i="11"/>
  <c r="L788" i="11"/>
  <c r="K788" i="11"/>
  <c r="J788" i="11"/>
  <c r="I788" i="11"/>
  <c r="H788" i="11"/>
  <c r="E788" i="11"/>
  <c r="P787" i="11"/>
  <c r="O787" i="11"/>
  <c r="N787" i="11"/>
  <c r="M787" i="11"/>
  <c r="L787" i="11"/>
  <c r="K787" i="11"/>
  <c r="J787" i="11"/>
  <c r="I787" i="11"/>
  <c r="H787" i="11"/>
  <c r="E787" i="11"/>
  <c r="P786" i="11"/>
  <c r="O786" i="11"/>
  <c r="N786" i="11"/>
  <c r="M786" i="11"/>
  <c r="L786" i="11"/>
  <c r="K786" i="11"/>
  <c r="J786" i="11"/>
  <c r="I786" i="11"/>
  <c r="H786" i="11"/>
  <c r="E786" i="11"/>
  <c r="O772" i="11" l="1"/>
  <c r="P772" i="11"/>
  <c r="I772" i="11"/>
  <c r="J772" i="11"/>
  <c r="H772" i="11"/>
  <c r="K772" i="11"/>
  <c r="L772" i="11"/>
  <c r="G772" i="11"/>
  <c r="M772" i="11"/>
  <c r="N772" i="11"/>
  <c r="I791" i="11"/>
  <c r="L791" i="11"/>
  <c r="H791" i="11"/>
  <c r="G791" i="11"/>
  <c r="J791" i="11"/>
  <c r="K791" i="11"/>
  <c r="N791" i="11"/>
  <c r="O791" i="11"/>
  <c r="P791" i="11"/>
  <c r="M791" i="11"/>
  <c r="H881" i="11" l="1"/>
  <c r="I881" i="11"/>
  <c r="J881" i="11"/>
  <c r="K881" i="11"/>
  <c r="L881" i="11"/>
  <c r="M881" i="11"/>
  <c r="N881" i="11"/>
  <c r="O881" i="11"/>
  <c r="P881" i="11"/>
  <c r="E881" i="11"/>
  <c r="H880" i="11" l="1"/>
  <c r="I880" i="11"/>
  <c r="J880" i="11"/>
  <c r="K880" i="11"/>
  <c r="L880" i="11"/>
  <c r="M880" i="11"/>
  <c r="N880" i="11"/>
  <c r="O880" i="11"/>
  <c r="P880" i="11"/>
  <c r="E880" i="11"/>
  <c r="E877" i="11"/>
  <c r="H877" i="11"/>
  <c r="I877" i="11"/>
  <c r="J877" i="11"/>
  <c r="K877" i="11"/>
  <c r="L877" i="11"/>
  <c r="M877" i="11"/>
  <c r="N877" i="11"/>
  <c r="O877" i="11"/>
  <c r="P877" i="11"/>
  <c r="E878" i="11"/>
  <c r="H878" i="11"/>
  <c r="I878" i="11"/>
  <c r="J878" i="11"/>
  <c r="K878" i="11"/>
  <c r="L878" i="11"/>
  <c r="M878" i="11"/>
  <c r="N878" i="11"/>
  <c r="O878" i="11"/>
  <c r="P878" i="11"/>
  <c r="E879" i="11"/>
  <c r="H879" i="11"/>
  <c r="I879" i="11"/>
  <c r="J879" i="11"/>
  <c r="K879" i="11"/>
  <c r="L879" i="11"/>
  <c r="M879" i="11"/>
  <c r="N879" i="11"/>
  <c r="O879" i="11"/>
  <c r="P879" i="11"/>
  <c r="H876" i="11"/>
  <c r="I876" i="11"/>
  <c r="P885" i="11"/>
  <c r="O885" i="11"/>
  <c r="N885" i="11"/>
  <c r="M885" i="11"/>
  <c r="L885" i="11"/>
  <c r="K885" i="11"/>
  <c r="J885" i="11"/>
  <c r="I885" i="11"/>
  <c r="H885" i="11"/>
  <c r="E885" i="11"/>
  <c r="P884" i="11"/>
  <c r="O884" i="11"/>
  <c r="N884" i="11"/>
  <c r="M884" i="11"/>
  <c r="L884" i="11"/>
  <c r="K884" i="11"/>
  <c r="J884" i="11"/>
  <c r="I884" i="11"/>
  <c r="H884" i="11"/>
  <c r="E884" i="11"/>
  <c r="P883" i="11"/>
  <c r="O883" i="11"/>
  <c r="N883" i="11"/>
  <c r="M883" i="11"/>
  <c r="L883" i="11"/>
  <c r="K883" i="11"/>
  <c r="J883" i="11"/>
  <c r="I883" i="11"/>
  <c r="H883" i="11"/>
  <c r="E883" i="11"/>
  <c r="P882" i="11"/>
  <c r="O882" i="11"/>
  <c r="N882" i="11"/>
  <c r="M882" i="11"/>
  <c r="L882" i="11"/>
  <c r="K882" i="11"/>
  <c r="J882" i="11"/>
  <c r="I882" i="11"/>
  <c r="H882" i="11"/>
  <c r="E882" i="11"/>
  <c r="P876" i="11"/>
  <c r="O876" i="11"/>
  <c r="N876" i="11"/>
  <c r="M876" i="11"/>
  <c r="L876" i="11"/>
  <c r="K876" i="11"/>
  <c r="J876" i="11"/>
  <c r="E876" i="11"/>
  <c r="E89" i="11"/>
  <c r="E88" i="11"/>
  <c r="E87" i="11"/>
  <c r="P90" i="11"/>
  <c r="O90" i="11"/>
  <c r="N90" i="11"/>
  <c r="M90" i="11"/>
  <c r="L90" i="11"/>
  <c r="K90" i="11"/>
  <c r="J90" i="11"/>
  <c r="I90" i="11"/>
  <c r="H90" i="11"/>
  <c r="E86" i="11"/>
  <c r="P452" i="11"/>
  <c r="O452" i="11"/>
  <c r="N452" i="11"/>
  <c r="M452" i="11"/>
  <c r="L452" i="11"/>
  <c r="K452" i="11"/>
  <c r="J452" i="11"/>
  <c r="I452" i="11"/>
  <c r="H452" i="11"/>
  <c r="E452" i="11"/>
  <c r="P451" i="11"/>
  <c r="O451" i="11"/>
  <c r="N451" i="11"/>
  <c r="M451" i="11"/>
  <c r="L451" i="11"/>
  <c r="K451" i="11"/>
  <c r="J451" i="11"/>
  <c r="I451" i="11"/>
  <c r="H451" i="11"/>
  <c r="E451" i="11"/>
  <c r="P450" i="11"/>
  <c r="O450" i="11"/>
  <c r="N450" i="11"/>
  <c r="M450" i="11"/>
  <c r="L450" i="11"/>
  <c r="K450" i="11"/>
  <c r="J450" i="11"/>
  <c r="I450" i="11"/>
  <c r="H450" i="11"/>
  <c r="E450" i="11"/>
  <c r="P449" i="11"/>
  <c r="O449" i="11"/>
  <c r="N449" i="11"/>
  <c r="M449" i="11"/>
  <c r="L449" i="11"/>
  <c r="K449" i="11"/>
  <c r="J449" i="11"/>
  <c r="I449" i="11"/>
  <c r="H449" i="11"/>
  <c r="E449" i="11"/>
  <c r="P448" i="11"/>
  <c r="O448" i="11"/>
  <c r="N448" i="11"/>
  <c r="M448" i="11"/>
  <c r="L448" i="11"/>
  <c r="K448" i="11"/>
  <c r="J448" i="11"/>
  <c r="I448" i="11"/>
  <c r="H448" i="11"/>
  <c r="E448" i="11"/>
  <c r="P447" i="11"/>
  <c r="O447" i="11"/>
  <c r="N447" i="11"/>
  <c r="M447" i="11"/>
  <c r="L447" i="11"/>
  <c r="K447" i="11"/>
  <c r="J447" i="11"/>
  <c r="I447" i="11"/>
  <c r="H447" i="11"/>
  <c r="E447" i="11"/>
  <c r="P446" i="11"/>
  <c r="O446" i="11"/>
  <c r="N446" i="11"/>
  <c r="M446" i="11"/>
  <c r="L446" i="11"/>
  <c r="K446" i="11"/>
  <c r="J446" i="11"/>
  <c r="I446" i="11"/>
  <c r="H446" i="11"/>
  <c r="E446" i="11"/>
  <c r="P445" i="11"/>
  <c r="O445" i="11"/>
  <c r="N445" i="11"/>
  <c r="M445" i="11"/>
  <c r="L445" i="11"/>
  <c r="K445" i="11"/>
  <c r="J445" i="11"/>
  <c r="I445" i="11"/>
  <c r="H445" i="11"/>
  <c r="E445" i="11"/>
  <c r="P519" i="11"/>
  <c r="O519" i="11"/>
  <c r="N519" i="11"/>
  <c r="M519" i="11"/>
  <c r="L519" i="11"/>
  <c r="K519" i="11"/>
  <c r="J519" i="11"/>
  <c r="I519" i="11"/>
  <c r="H519" i="11"/>
  <c r="E519" i="11"/>
  <c r="P518" i="11"/>
  <c r="O518" i="11"/>
  <c r="N518" i="11"/>
  <c r="M518" i="11"/>
  <c r="L518" i="11"/>
  <c r="K518" i="11"/>
  <c r="J518" i="11"/>
  <c r="I518" i="11"/>
  <c r="H518" i="11"/>
  <c r="E518" i="11"/>
  <c r="P517" i="11"/>
  <c r="O517" i="11"/>
  <c r="N517" i="11"/>
  <c r="M517" i="11"/>
  <c r="L517" i="11"/>
  <c r="K517" i="11"/>
  <c r="J517" i="11"/>
  <c r="I517" i="11"/>
  <c r="H517" i="11"/>
  <c r="E517" i="11"/>
  <c r="P516" i="11"/>
  <c r="O516" i="11"/>
  <c r="N516" i="11"/>
  <c r="M516" i="11"/>
  <c r="L516" i="11"/>
  <c r="K516" i="11"/>
  <c r="J516" i="11"/>
  <c r="I516" i="11"/>
  <c r="H516" i="11"/>
  <c r="E516" i="11"/>
  <c r="P515" i="11"/>
  <c r="O515" i="11"/>
  <c r="N515" i="11"/>
  <c r="M515" i="11"/>
  <c r="L515" i="11"/>
  <c r="K515" i="11"/>
  <c r="J515" i="11"/>
  <c r="I515" i="11"/>
  <c r="H515" i="11"/>
  <c r="E515" i="11"/>
  <c r="P514" i="11"/>
  <c r="O514" i="11"/>
  <c r="N514" i="11"/>
  <c r="M514" i="11"/>
  <c r="L514" i="11"/>
  <c r="K514" i="11"/>
  <c r="J514" i="11"/>
  <c r="I514" i="11"/>
  <c r="H514" i="11"/>
  <c r="E514" i="11"/>
  <c r="P513" i="11"/>
  <c r="O513" i="11"/>
  <c r="N513" i="11"/>
  <c r="M513" i="11"/>
  <c r="L513" i="11"/>
  <c r="K513" i="11"/>
  <c r="J513" i="11"/>
  <c r="I513" i="11"/>
  <c r="H513" i="11"/>
  <c r="E513" i="11"/>
  <c r="P512" i="11"/>
  <c r="O512" i="11"/>
  <c r="N512" i="11"/>
  <c r="M512" i="11"/>
  <c r="L512" i="11"/>
  <c r="K512" i="11"/>
  <c r="J512" i="11"/>
  <c r="I512" i="11"/>
  <c r="H512" i="11"/>
  <c r="E512" i="11"/>
  <c r="P511" i="11"/>
  <c r="O511" i="11"/>
  <c r="N511" i="11"/>
  <c r="M511" i="11"/>
  <c r="L511" i="11"/>
  <c r="K511" i="11"/>
  <c r="J511" i="11"/>
  <c r="I511" i="11"/>
  <c r="H511" i="11"/>
  <c r="E511" i="11"/>
  <c r="P475" i="11"/>
  <c r="O475" i="11"/>
  <c r="N475" i="11"/>
  <c r="M475" i="11"/>
  <c r="L475" i="11"/>
  <c r="K475" i="11"/>
  <c r="J475" i="11"/>
  <c r="I475" i="11"/>
  <c r="H475" i="11"/>
  <c r="E475" i="11"/>
  <c r="P474" i="11"/>
  <c r="O474" i="11"/>
  <c r="N474" i="11"/>
  <c r="M474" i="11"/>
  <c r="L474" i="11"/>
  <c r="K474" i="11"/>
  <c r="J474" i="11"/>
  <c r="I474" i="11"/>
  <c r="H474" i="11"/>
  <c r="E474" i="11"/>
  <c r="P473" i="11"/>
  <c r="O473" i="11"/>
  <c r="N473" i="11"/>
  <c r="M473" i="11"/>
  <c r="L473" i="11"/>
  <c r="K473" i="11"/>
  <c r="J473" i="11"/>
  <c r="I473" i="11"/>
  <c r="H473" i="11"/>
  <c r="E473" i="11"/>
  <c r="P472" i="11"/>
  <c r="O472" i="11"/>
  <c r="N472" i="11"/>
  <c r="M472" i="11"/>
  <c r="L472" i="11"/>
  <c r="K472" i="11"/>
  <c r="J472" i="11"/>
  <c r="I472" i="11"/>
  <c r="H472" i="11"/>
  <c r="E472" i="11"/>
  <c r="P471" i="11"/>
  <c r="O471" i="11"/>
  <c r="N471" i="11"/>
  <c r="M471" i="11"/>
  <c r="L471" i="11"/>
  <c r="K471" i="11"/>
  <c r="J471" i="11"/>
  <c r="I471" i="11"/>
  <c r="H471" i="11"/>
  <c r="E471" i="11"/>
  <c r="P470" i="11"/>
  <c r="O470" i="11"/>
  <c r="N470" i="11"/>
  <c r="M470" i="11"/>
  <c r="L470" i="11"/>
  <c r="K470" i="11"/>
  <c r="J470" i="11"/>
  <c r="I470" i="11"/>
  <c r="H470" i="11"/>
  <c r="E470" i="11"/>
  <c r="P469" i="11"/>
  <c r="O469" i="11"/>
  <c r="N469" i="11"/>
  <c r="M469" i="11"/>
  <c r="L469" i="11"/>
  <c r="K469" i="11"/>
  <c r="J469" i="11"/>
  <c r="I469" i="11"/>
  <c r="H469" i="11"/>
  <c r="E469" i="11"/>
  <c r="P468" i="11"/>
  <c r="O468" i="11"/>
  <c r="N468" i="11"/>
  <c r="M468" i="11"/>
  <c r="L468" i="11"/>
  <c r="K468" i="11"/>
  <c r="J468" i="11"/>
  <c r="I468" i="11"/>
  <c r="H468" i="11"/>
  <c r="E468" i="11"/>
  <c r="E491" i="11"/>
  <c r="H491" i="11"/>
  <c r="I491" i="11"/>
  <c r="J491" i="11"/>
  <c r="K491" i="11"/>
  <c r="L491" i="11"/>
  <c r="M491" i="11"/>
  <c r="N491" i="11"/>
  <c r="O491" i="11"/>
  <c r="P491" i="11"/>
  <c r="E492" i="11"/>
  <c r="H492" i="11"/>
  <c r="I492" i="11"/>
  <c r="J492" i="11"/>
  <c r="K492" i="11"/>
  <c r="L492" i="11"/>
  <c r="M492" i="11"/>
  <c r="N492" i="11"/>
  <c r="O492" i="11"/>
  <c r="P492" i="11"/>
  <c r="E493" i="11"/>
  <c r="H493" i="11"/>
  <c r="I493" i="11"/>
  <c r="J493" i="11"/>
  <c r="K493" i="11"/>
  <c r="L493" i="11"/>
  <c r="M493" i="11"/>
  <c r="N493" i="11"/>
  <c r="O493" i="11"/>
  <c r="P493" i="11"/>
  <c r="E494" i="11"/>
  <c r="H494" i="11"/>
  <c r="I494" i="11"/>
  <c r="J494" i="11"/>
  <c r="K494" i="11"/>
  <c r="L494" i="11"/>
  <c r="M494" i="11"/>
  <c r="N494" i="11"/>
  <c r="O494" i="11"/>
  <c r="P494" i="11"/>
  <c r="E495" i="11"/>
  <c r="H495" i="11"/>
  <c r="I495" i="11"/>
  <c r="J495" i="11"/>
  <c r="K495" i="11"/>
  <c r="L495" i="11"/>
  <c r="M495" i="11"/>
  <c r="N495" i="11"/>
  <c r="O495" i="11"/>
  <c r="P495" i="11"/>
  <c r="P497" i="11"/>
  <c r="O497" i="11"/>
  <c r="N497" i="11"/>
  <c r="M497" i="11"/>
  <c r="L497" i="11"/>
  <c r="K497" i="11"/>
  <c r="J497" i="11"/>
  <c r="I497" i="11"/>
  <c r="H497" i="11"/>
  <c r="E497" i="11"/>
  <c r="P496" i="11"/>
  <c r="O496" i="11"/>
  <c r="N496" i="11"/>
  <c r="M496" i="11"/>
  <c r="L496" i="11"/>
  <c r="K496" i="11"/>
  <c r="J496" i="11"/>
  <c r="I496" i="11"/>
  <c r="H496" i="11"/>
  <c r="E496" i="11"/>
  <c r="P490" i="11"/>
  <c r="O490" i="11"/>
  <c r="N490" i="11"/>
  <c r="M490" i="11"/>
  <c r="L490" i="11"/>
  <c r="K490" i="11"/>
  <c r="J490" i="11"/>
  <c r="I490" i="11"/>
  <c r="H490" i="11"/>
  <c r="E490" i="11"/>
  <c r="P489" i="11"/>
  <c r="O489" i="11"/>
  <c r="N489" i="11"/>
  <c r="M489" i="11"/>
  <c r="L489" i="11"/>
  <c r="K489" i="11"/>
  <c r="J489" i="11"/>
  <c r="I489" i="11"/>
  <c r="H489" i="11"/>
  <c r="E489" i="11"/>
  <c r="J886" i="11" l="1"/>
  <c r="H886" i="11"/>
  <c r="I886" i="11"/>
  <c r="M886" i="11"/>
  <c r="L886" i="11"/>
  <c r="O886" i="11"/>
  <c r="N886" i="11"/>
  <c r="K886" i="11"/>
  <c r="P886" i="11"/>
  <c r="G453" i="11"/>
  <c r="I453" i="11"/>
  <c r="J453" i="11"/>
  <c r="K453" i="11"/>
  <c r="L453" i="11"/>
  <c r="M453" i="11"/>
  <c r="N453" i="11"/>
  <c r="O453" i="11"/>
  <c r="P453" i="11"/>
  <c r="H453" i="11"/>
  <c r="N520" i="11"/>
  <c r="P520" i="11"/>
  <c r="G520" i="11"/>
  <c r="H520" i="11"/>
  <c r="I520" i="11"/>
  <c r="J520" i="11"/>
  <c r="K520" i="11"/>
  <c r="L520" i="11"/>
  <c r="M520" i="11"/>
  <c r="O520" i="11"/>
  <c r="G476" i="11"/>
  <c r="H476" i="11"/>
  <c r="I476" i="11"/>
  <c r="J476" i="11"/>
  <c r="K476" i="11"/>
  <c r="L476" i="11"/>
  <c r="M476" i="11"/>
  <c r="N476" i="11"/>
  <c r="O476" i="11"/>
  <c r="P476" i="11"/>
  <c r="G498" i="11"/>
  <c r="P498" i="11"/>
  <c r="H498" i="11"/>
  <c r="O498" i="11"/>
  <c r="I498" i="11"/>
  <c r="J498" i="11"/>
  <c r="K498" i="11"/>
  <c r="L498" i="11"/>
  <c r="M498" i="11"/>
  <c r="N498" i="11"/>
  <c r="E1316" i="11" l="1"/>
  <c r="E1317" i="11"/>
  <c r="E1318" i="11"/>
  <c r="E1319" i="11"/>
  <c r="E1320" i="11"/>
  <c r="G1321" i="11"/>
  <c r="M1321" i="11" l="1"/>
  <c r="I1321" i="11"/>
  <c r="K1321" i="11"/>
  <c r="J1321" i="11"/>
  <c r="P1321" i="11"/>
  <c r="O1321" i="11"/>
  <c r="N1321" i="11"/>
  <c r="L1321" i="11"/>
  <c r="H1321" i="11"/>
  <c r="P1225" i="11" l="1"/>
  <c r="O1225" i="11"/>
  <c r="N1225" i="11"/>
  <c r="M1225" i="11"/>
  <c r="L1225" i="11"/>
  <c r="K1225" i="11"/>
  <c r="J1225" i="11"/>
  <c r="I1225" i="11"/>
  <c r="H1225" i="11"/>
  <c r="E1225" i="11"/>
  <c r="P1224" i="11"/>
  <c r="O1224" i="11"/>
  <c r="N1224" i="11"/>
  <c r="M1224" i="11"/>
  <c r="L1224" i="11"/>
  <c r="K1224" i="11"/>
  <c r="J1224" i="11"/>
  <c r="I1224" i="11"/>
  <c r="H1224" i="11"/>
  <c r="E1224" i="11"/>
  <c r="E1201" i="11"/>
  <c r="E1204" i="11"/>
  <c r="E1203" i="11"/>
  <c r="E1202" i="11"/>
  <c r="P929" i="11"/>
  <c r="O929" i="11"/>
  <c r="N929" i="11"/>
  <c r="M929" i="11"/>
  <c r="L929" i="11"/>
  <c r="K929" i="11"/>
  <c r="J929" i="11"/>
  <c r="I929" i="11"/>
  <c r="H929" i="11"/>
  <c r="E929" i="11"/>
  <c r="P928" i="11"/>
  <c r="O928" i="11"/>
  <c r="N928" i="11"/>
  <c r="M928" i="11"/>
  <c r="L928" i="11"/>
  <c r="K928" i="11"/>
  <c r="J928" i="11"/>
  <c r="I928" i="11"/>
  <c r="H928" i="11"/>
  <c r="E928" i="11"/>
  <c r="P927" i="11"/>
  <c r="O927" i="11"/>
  <c r="N927" i="11"/>
  <c r="M927" i="11"/>
  <c r="L927" i="11"/>
  <c r="K927" i="11"/>
  <c r="J927" i="11"/>
  <c r="I927" i="11"/>
  <c r="H927" i="11"/>
  <c r="E927" i="11"/>
  <c r="E745" i="11"/>
  <c r="E744" i="11"/>
  <c r="E743" i="11"/>
  <c r="P307" i="11"/>
  <c r="O307" i="11"/>
  <c r="N307" i="11"/>
  <c r="M307" i="11"/>
  <c r="L307" i="11"/>
  <c r="K307" i="11"/>
  <c r="J307" i="11"/>
  <c r="I307" i="11"/>
  <c r="H307" i="11"/>
  <c r="E307" i="11"/>
  <c r="P329" i="11"/>
  <c r="O329" i="11"/>
  <c r="N329" i="11"/>
  <c r="M329" i="11"/>
  <c r="L329" i="11"/>
  <c r="K329" i="11"/>
  <c r="J329" i="11"/>
  <c r="I329" i="11"/>
  <c r="H329" i="11"/>
  <c r="E329" i="11"/>
  <c r="P1271" i="11"/>
  <c r="O1271" i="11"/>
  <c r="N1271" i="11"/>
  <c r="M1271" i="11"/>
  <c r="L1271" i="11"/>
  <c r="K1271" i="11"/>
  <c r="J1271" i="11"/>
  <c r="I1271" i="11"/>
  <c r="H1271" i="11"/>
  <c r="E1271" i="11"/>
  <c r="E584" i="11"/>
  <c r="E634" i="11"/>
  <c r="E633" i="11"/>
  <c r="E582" i="11"/>
  <c r="P326" i="11"/>
  <c r="O326" i="11"/>
  <c r="N326" i="11"/>
  <c r="M326" i="11"/>
  <c r="L326" i="11"/>
  <c r="K326" i="11"/>
  <c r="J326" i="11"/>
  <c r="I326" i="11"/>
  <c r="H326" i="11"/>
  <c r="E326" i="11"/>
  <c r="P1269" i="11"/>
  <c r="O1269" i="11"/>
  <c r="N1269" i="11"/>
  <c r="M1269" i="11"/>
  <c r="L1269" i="11"/>
  <c r="K1269" i="11"/>
  <c r="J1269" i="11"/>
  <c r="I1269" i="11"/>
  <c r="H1269" i="11"/>
  <c r="E1269" i="11"/>
  <c r="P1268" i="11"/>
  <c r="O1268" i="11"/>
  <c r="N1268" i="11"/>
  <c r="M1268" i="11"/>
  <c r="L1268" i="11"/>
  <c r="K1268" i="11"/>
  <c r="J1268" i="11"/>
  <c r="I1268" i="11"/>
  <c r="H1268" i="11"/>
  <c r="E1268" i="11"/>
  <c r="H416" i="11"/>
  <c r="I416" i="11"/>
  <c r="J416" i="11"/>
  <c r="K416" i="11"/>
  <c r="L416" i="11"/>
  <c r="M416" i="11"/>
  <c r="N416" i="11"/>
  <c r="O416" i="11"/>
  <c r="P416" i="11"/>
  <c r="E416" i="11"/>
  <c r="E327" i="11"/>
  <c r="H327" i="11"/>
  <c r="I327" i="11"/>
  <c r="J327" i="11"/>
  <c r="K327" i="11"/>
  <c r="L327" i="11"/>
  <c r="M327" i="11"/>
  <c r="N327" i="11"/>
  <c r="O327" i="11"/>
  <c r="P327" i="11"/>
  <c r="E328" i="11"/>
  <c r="H328" i="11"/>
  <c r="I328" i="11"/>
  <c r="J328" i="11"/>
  <c r="K328" i="11"/>
  <c r="L328" i="11"/>
  <c r="M328" i="11"/>
  <c r="N328" i="11"/>
  <c r="O328" i="11"/>
  <c r="P328" i="11"/>
  <c r="E304" i="11"/>
  <c r="H304" i="11"/>
  <c r="I304" i="11"/>
  <c r="J304" i="11"/>
  <c r="K304" i="11"/>
  <c r="L304" i="11"/>
  <c r="M304" i="11"/>
  <c r="N304" i="11"/>
  <c r="O304" i="11"/>
  <c r="P304" i="11"/>
  <c r="E305" i="11"/>
  <c r="H305" i="11"/>
  <c r="I305" i="11"/>
  <c r="J305" i="11"/>
  <c r="K305" i="11"/>
  <c r="L305" i="11"/>
  <c r="M305" i="11"/>
  <c r="N305" i="11"/>
  <c r="O305" i="11"/>
  <c r="P305" i="11"/>
  <c r="H282" i="11"/>
  <c r="I282" i="11"/>
  <c r="J282" i="11"/>
  <c r="K282" i="11"/>
  <c r="L282" i="11"/>
  <c r="M282" i="11"/>
  <c r="N282" i="11"/>
  <c r="O282" i="11"/>
  <c r="P282" i="11"/>
  <c r="H283" i="11"/>
  <c r="I283" i="11"/>
  <c r="J283" i="11"/>
  <c r="K283" i="11"/>
  <c r="L283" i="11"/>
  <c r="M283" i="11"/>
  <c r="N283" i="11"/>
  <c r="O283" i="11"/>
  <c r="P283" i="11"/>
  <c r="E283" i="11"/>
  <c r="E282" i="11"/>
  <c r="E306" i="11"/>
  <c r="H306" i="11"/>
  <c r="I306" i="11"/>
  <c r="J306" i="11"/>
  <c r="K306" i="11"/>
  <c r="L306" i="11"/>
  <c r="M306" i="11"/>
  <c r="N306" i="11"/>
  <c r="O306" i="11"/>
  <c r="P306" i="11"/>
  <c r="E284" i="11"/>
  <c r="H284" i="11"/>
  <c r="I284" i="11"/>
  <c r="J284" i="11"/>
  <c r="K284" i="11"/>
  <c r="L284" i="11"/>
  <c r="M284" i="11"/>
  <c r="N284" i="11"/>
  <c r="O284" i="11"/>
  <c r="P284" i="11"/>
  <c r="E237" i="11"/>
  <c r="H237" i="11"/>
  <c r="I237" i="11"/>
  <c r="J237" i="11"/>
  <c r="K237" i="11"/>
  <c r="L237" i="11"/>
  <c r="M237" i="11"/>
  <c r="N237" i="11"/>
  <c r="O237" i="11"/>
  <c r="P237" i="11"/>
  <c r="H44" i="11" l="1"/>
  <c r="I44" i="11"/>
  <c r="J44" i="11"/>
  <c r="K44" i="11"/>
  <c r="L44" i="11"/>
  <c r="M44" i="11"/>
  <c r="N44" i="11"/>
  <c r="O44" i="11"/>
  <c r="P44" i="11"/>
  <c r="H45" i="11"/>
  <c r="I45" i="11"/>
  <c r="J45" i="11"/>
  <c r="K45" i="11"/>
  <c r="L45" i="11"/>
  <c r="M45" i="11"/>
  <c r="N45" i="11"/>
  <c r="O45" i="11"/>
  <c r="P45" i="11"/>
  <c r="E45" i="11"/>
  <c r="E44" i="11"/>
  <c r="H277" i="11" l="1"/>
  <c r="I277" i="11"/>
  <c r="J277" i="11"/>
  <c r="K277" i="11"/>
  <c r="L277" i="11"/>
  <c r="M277" i="11"/>
  <c r="N277" i="11"/>
  <c r="O277" i="11"/>
  <c r="P277" i="11"/>
  <c r="E1291" i="11" l="1"/>
  <c r="E1292" i="11"/>
  <c r="E1293" i="11"/>
  <c r="E1294" i="11"/>
  <c r="H1227" i="11"/>
  <c r="I1227" i="11"/>
  <c r="J1227" i="11"/>
  <c r="K1227" i="11"/>
  <c r="L1227" i="11"/>
  <c r="M1227" i="11"/>
  <c r="N1227" i="11"/>
  <c r="O1227" i="11"/>
  <c r="P1227" i="11"/>
  <c r="E1227" i="11"/>
  <c r="P1226" i="11"/>
  <c r="O1226" i="11"/>
  <c r="N1226" i="11"/>
  <c r="M1226" i="11"/>
  <c r="L1226" i="11"/>
  <c r="K1226" i="11"/>
  <c r="J1226" i="11"/>
  <c r="I1226" i="11"/>
  <c r="H1226" i="11"/>
  <c r="E1226" i="11"/>
  <c r="P1223" i="11"/>
  <c r="O1223" i="11"/>
  <c r="N1223" i="11"/>
  <c r="M1223" i="11"/>
  <c r="L1223" i="11"/>
  <c r="K1223" i="11"/>
  <c r="J1223" i="11"/>
  <c r="I1223" i="11"/>
  <c r="H1223" i="11"/>
  <c r="E1223" i="11"/>
  <c r="P1222" i="11"/>
  <c r="O1222" i="11"/>
  <c r="N1222" i="11"/>
  <c r="M1222" i="11"/>
  <c r="L1222" i="11"/>
  <c r="K1222" i="11"/>
  <c r="J1222" i="11"/>
  <c r="I1222" i="11"/>
  <c r="H1222" i="11"/>
  <c r="E1222" i="11"/>
  <c r="P1221" i="11"/>
  <c r="O1221" i="11"/>
  <c r="N1221" i="11"/>
  <c r="M1221" i="11"/>
  <c r="L1221" i="11"/>
  <c r="K1221" i="11"/>
  <c r="J1221" i="11"/>
  <c r="I1221" i="11"/>
  <c r="H1221" i="11"/>
  <c r="E1221" i="11"/>
  <c r="E1290" i="11"/>
  <c r="E1206" i="11"/>
  <c r="E1183" i="11"/>
  <c r="E628" i="11"/>
  <c r="E581" i="11"/>
  <c r="H1228" i="11" l="1"/>
  <c r="L1228" i="11"/>
  <c r="O1228" i="11"/>
  <c r="M1228" i="11"/>
  <c r="P1228" i="11"/>
  <c r="I1228" i="11"/>
  <c r="J1228" i="11"/>
  <c r="K1228" i="11"/>
  <c r="N1228" i="11"/>
  <c r="H1136" i="11"/>
  <c r="I1136" i="11"/>
  <c r="J1136" i="11"/>
  <c r="K1136" i="11"/>
  <c r="L1136" i="11"/>
  <c r="M1136" i="11"/>
  <c r="N1136" i="11"/>
  <c r="O1136" i="11"/>
  <c r="P1136" i="11"/>
  <c r="E1136" i="11"/>
  <c r="E1133" i="11"/>
  <c r="H1133" i="11"/>
  <c r="I1133" i="11"/>
  <c r="J1133" i="11"/>
  <c r="K1133" i="11"/>
  <c r="L1133" i="11"/>
  <c r="M1133" i="11"/>
  <c r="N1133" i="11"/>
  <c r="O1133" i="11"/>
  <c r="P1133" i="11"/>
  <c r="E1272" i="11"/>
  <c r="E200" i="11" l="1"/>
  <c r="P58" i="11" l="1"/>
  <c r="O58" i="11"/>
  <c r="N58" i="11"/>
  <c r="M58" i="11"/>
  <c r="L58" i="11"/>
  <c r="K58" i="11"/>
  <c r="J58" i="11"/>
  <c r="I58" i="11"/>
  <c r="H58" i="11"/>
  <c r="E58" i="11"/>
  <c r="P57" i="11"/>
  <c r="O57" i="11"/>
  <c r="N57" i="11"/>
  <c r="M57" i="11"/>
  <c r="L57" i="11"/>
  <c r="K57" i="11"/>
  <c r="J57" i="11"/>
  <c r="I57" i="11"/>
  <c r="H57" i="11"/>
  <c r="E57" i="11"/>
  <c r="E1299" i="11"/>
  <c r="E1298" i="11"/>
  <c r="E1297" i="11"/>
  <c r="E1295" i="11"/>
  <c r="E1289" i="11"/>
  <c r="E1288" i="11"/>
  <c r="E1205" i="11"/>
  <c r="E1200" i="11"/>
  <c r="E1199" i="11"/>
  <c r="G1207" i="11"/>
  <c r="E1198" i="11"/>
  <c r="E1197" i="11"/>
  <c r="E1196" i="11"/>
  <c r="G1184" i="11"/>
  <c r="E1182" i="11"/>
  <c r="E636" i="11"/>
  <c r="E632" i="11"/>
  <c r="E631" i="11"/>
  <c r="E630" i="11"/>
  <c r="E629" i="11"/>
  <c r="E627" i="11"/>
  <c r="E626" i="11"/>
  <c r="E585" i="11"/>
  <c r="E583" i="11"/>
  <c r="E580" i="11"/>
  <c r="E579" i="11"/>
  <c r="E578" i="11"/>
  <c r="E577" i="11"/>
  <c r="G59" i="11" l="1"/>
  <c r="N1300" i="11"/>
  <c r="O1300" i="11"/>
  <c r="H59" i="11"/>
  <c r="I59" i="11"/>
  <c r="J59" i="11"/>
  <c r="K59" i="11"/>
  <c r="M59" i="11"/>
  <c r="O59" i="11"/>
  <c r="P59" i="11"/>
  <c r="L59" i="11"/>
  <c r="N59" i="11"/>
  <c r="P1300" i="11"/>
  <c r="G1300" i="11"/>
  <c r="H1300" i="11"/>
  <c r="I1300" i="11"/>
  <c r="J1300" i="11"/>
  <c r="K1300" i="11"/>
  <c r="L1300" i="11"/>
  <c r="M1300" i="11"/>
  <c r="L1184" i="11"/>
  <c r="P1184" i="11"/>
  <c r="H1184" i="11"/>
  <c r="K1207" i="11"/>
  <c r="N1184" i="11"/>
  <c r="I1207" i="11"/>
  <c r="J1207" i="11"/>
  <c r="L1207" i="11"/>
  <c r="M1207" i="11"/>
  <c r="I1184" i="11"/>
  <c r="N1207" i="11"/>
  <c r="J1184" i="11"/>
  <c r="O1207" i="11"/>
  <c r="K1184" i="11"/>
  <c r="P1207" i="11"/>
  <c r="M1184" i="11"/>
  <c r="O1184" i="11"/>
  <c r="H1207" i="11"/>
  <c r="G637" i="11"/>
  <c r="G586" i="11"/>
  <c r="H637" i="11"/>
  <c r="I637" i="11"/>
  <c r="J637" i="11"/>
  <c r="K637" i="11"/>
  <c r="L637" i="11"/>
  <c r="M637" i="11"/>
  <c r="H586" i="11"/>
  <c r="N637" i="11"/>
  <c r="O637" i="11"/>
  <c r="P637" i="11"/>
  <c r="K586" i="11"/>
  <c r="L586" i="11"/>
  <c r="I586" i="11"/>
  <c r="J586" i="11"/>
  <c r="M586" i="11"/>
  <c r="N586" i="11"/>
  <c r="O586" i="11"/>
  <c r="P586" i="11"/>
  <c r="H1272" i="11" l="1"/>
  <c r="I1272" i="11"/>
  <c r="J1272" i="11"/>
  <c r="K1272" i="11"/>
  <c r="L1272" i="11"/>
  <c r="M1272" i="11"/>
  <c r="N1272" i="11"/>
  <c r="O1272" i="11"/>
  <c r="P1272" i="11"/>
  <c r="E276" i="11"/>
  <c r="H276" i="11"/>
  <c r="I276" i="11"/>
  <c r="J276" i="11"/>
  <c r="K276" i="11"/>
  <c r="L276" i="11"/>
  <c r="M276" i="11"/>
  <c r="N276" i="11"/>
  <c r="O276" i="11"/>
  <c r="P276" i="11"/>
  <c r="H179" i="11"/>
  <c r="I179" i="11"/>
  <c r="J179" i="11"/>
  <c r="K179" i="11"/>
  <c r="L179" i="11"/>
  <c r="M179" i="11"/>
  <c r="N179" i="11"/>
  <c r="O179" i="11"/>
  <c r="P179" i="11"/>
  <c r="E179" i="11"/>
  <c r="P177" i="11"/>
  <c r="O177" i="11"/>
  <c r="N177" i="11"/>
  <c r="M177" i="11"/>
  <c r="L177" i="11"/>
  <c r="K177" i="11"/>
  <c r="J177" i="11"/>
  <c r="I177" i="11"/>
  <c r="H177" i="11"/>
  <c r="E177" i="11"/>
  <c r="P176" i="11"/>
  <c r="O176" i="11"/>
  <c r="N176" i="11"/>
  <c r="M176" i="11"/>
  <c r="L176" i="11"/>
  <c r="K176" i="11"/>
  <c r="J176" i="11"/>
  <c r="I176" i="11"/>
  <c r="H176" i="11"/>
  <c r="E176" i="11"/>
  <c r="P175" i="11"/>
  <c r="O175" i="11"/>
  <c r="N175" i="11"/>
  <c r="M175" i="11"/>
  <c r="L175" i="11"/>
  <c r="K175" i="11"/>
  <c r="J175" i="11"/>
  <c r="I175" i="11"/>
  <c r="H175" i="11"/>
  <c r="E175" i="11"/>
  <c r="P174" i="11"/>
  <c r="O174" i="11"/>
  <c r="N174" i="11"/>
  <c r="M174" i="11"/>
  <c r="L174" i="11"/>
  <c r="K174" i="11"/>
  <c r="J174" i="11"/>
  <c r="I174" i="11"/>
  <c r="H174" i="11"/>
  <c r="E174" i="11"/>
  <c r="P173" i="11"/>
  <c r="O173" i="11"/>
  <c r="N173" i="11"/>
  <c r="M173" i="11"/>
  <c r="L173" i="11"/>
  <c r="K173" i="11"/>
  <c r="J173" i="11"/>
  <c r="I173" i="11"/>
  <c r="H173" i="11"/>
  <c r="E173" i="11"/>
  <c r="P172" i="11"/>
  <c r="O172" i="11"/>
  <c r="N172" i="11"/>
  <c r="M172" i="11"/>
  <c r="L172" i="11"/>
  <c r="K172" i="11"/>
  <c r="J172" i="11"/>
  <c r="I172" i="11"/>
  <c r="H172" i="11"/>
  <c r="E172" i="11"/>
  <c r="P171" i="11"/>
  <c r="O171" i="11"/>
  <c r="N171" i="11"/>
  <c r="M171" i="11"/>
  <c r="L171" i="11"/>
  <c r="K171" i="11"/>
  <c r="J171" i="11"/>
  <c r="I171" i="11"/>
  <c r="H171" i="11"/>
  <c r="E171" i="11"/>
  <c r="G180" i="11" l="1"/>
  <c r="O180" i="11"/>
  <c r="P180" i="11"/>
  <c r="M180" i="11"/>
  <c r="H180" i="11"/>
  <c r="I180" i="11"/>
  <c r="J180" i="11"/>
  <c r="K180" i="11"/>
  <c r="L180" i="11"/>
  <c r="N180" i="11"/>
  <c r="E1059" i="11" l="1"/>
  <c r="H1059" i="11"/>
  <c r="I1059" i="11"/>
  <c r="J1059" i="11"/>
  <c r="K1059" i="11"/>
  <c r="L1059" i="11"/>
  <c r="M1059" i="11"/>
  <c r="N1059" i="11"/>
  <c r="O1059" i="11"/>
  <c r="P1059" i="11"/>
  <c r="G1060" i="11"/>
  <c r="G1075" i="11"/>
  <c r="P1074" i="11"/>
  <c r="O1074" i="11"/>
  <c r="N1074" i="11"/>
  <c r="M1074" i="11"/>
  <c r="L1074" i="11"/>
  <c r="K1074" i="11"/>
  <c r="J1074" i="11"/>
  <c r="I1074" i="11"/>
  <c r="H1074" i="11"/>
  <c r="E1074" i="11"/>
  <c r="P1073" i="11"/>
  <c r="O1073" i="11"/>
  <c r="N1073" i="11"/>
  <c r="M1073" i="11"/>
  <c r="L1073" i="11"/>
  <c r="K1073" i="11"/>
  <c r="J1073" i="11"/>
  <c r="I1073" i="11"/>
  <c r="P1072" i="11"/>
  <c r="O1072" i="11"/>
  <c r="N1072" i="11"/>
  <c r="M1072" i="11"/>
  <c r="L1072" i="11"/>
  <c r="K1072" i="11"/>
  <c r="J1072" i="11"/>
  <c r="I1072" i="11"/>
  <c r="H1072" i="11"/>
  <c r="H1060" i="11" l="1"/>
  <c r="K1060" i="11"/>
  <c r="L1060" i="11"/>
  <c r="O1060" i="11"/>
  <c r="I1060" i="11"/>
  <c r="P1075" i="11"/>
  <c r="J1060" i="11"/>
  <c r="M1060" i="11"/>
  <c r="N1060" i="11"/>
  <c r="P1060" i="11"/>
  <c r="H1075" i="11"/>
  <c r="N1075" i="11"/>
  <c r="K1075" i="11"/>
  <c r="L1075" i="11"/>
  <c r="M1075" i="11"/>
  <c r="O1075" i="11"/>
  <c r="I1075" i="11"/>
  <c r="J1075" i="11"/>
  <c r="P947" i="11"/>
  <c r="O947" i="11"/>
  <c r="N947" i="11"/>
  <c r="M947" i="11"/>
  <c r="L947" i="11"/>
  <c r="K947" i="11"/>
  <c r="J947" i="11"/>
  <c r="I947" i="11"/>
  <c r="H947" i="11"/>
  <c r="G948" i="11"/>
  <c r="E947" i="11"/>
  <c r="P945" i="11"/>
  <c r="O945" i="11"/>
  <c r="N945" i="11"/>
  <c r="M945" i="11"/>
  <c r="L945" i="11"/>
  <c r="K945" i="11"/>
  <c r="J945" i="11"/>
  <c r="I945" i="11"/>
  <c r="H945" i="11"/>
  <c r="E945" i="11"/>
  <c r="P944" i="11"/>
  <c r="O944" i="11"/>
  <c r="N944" i="11"/>
  <c r="M944" i="11"/>
  <c r="L944" i="11"/>
  <c r="K944" i="11"/>
  <c r="J944" i="11"/>
  <c r="I944" i="11"/>
  <c r="H944" i="11"/>
  <c r="E944" i="11"/>
  <c r="P926" i="11"/>
  <c r="O926" i="11"/>
  <c r="N926" i="11"/>
  <c r="M926" i="11"/>
  <c r="L926" i="11"/>
  <c r="K926" i="11"/>
  <c r="J926" i="11"/>
  <c r="I926" i="11"/>
  <c r="H926" i="11"/>
  <c r="E926" i="11"/>
  <c r="P925" i="11"/>
  <c r="O925" i="11"/>
  <c r="N925" i="11"/>
  <c r="M925" i="11"/>
  <c r="L925" i="11"/>
  <c r="K925" i="11"/>
  <c r="J925" i="11"/>
  <c r="I925" i="11"/>
  <c r="H925" i="11"/>
  <c r="E925" i="11"/>
  <c r="P924" i="11"/>
  <c r="O924" i="11"/>
  <c r="N924" i="11"/>
  <c r="M924" i="11"/>
  <c r="L924" i="11"/>
  <c r="K924" i="11"/>
  <c r="J924" i="11"/>
  <c r="I924" i="11"/>
  <c r="H924" i="11"/>
  <c r="E924" i="11"/>
  <c r="P923" i="11"/>
  <c r="O923" i="11"/>
  <c r="N923" i="11"/>
  <c r="M923" i="11"/>
  <c r="L923" i="11"/>
  <c r="K923" i="11"/>
  <c r="J923" i="11"/>
  <c r="I923" i="11"/>
  <c r="H923" i="11"/>
  <c r="E923" i="11"/>
  <c r="P922" i="11"/>
  <c r="O922" i="11"/>
  <c r="N922" i="11"/>
  <c r="M922" i="11"/>
  <c r="L922" i="11"/>
  <c r="K922" i="11"/>
  <c r="J922" i="11"/>
  <c r="I922" i="11"/>
  <c r="H922" i="11"/>
  <c r="G930" i="11"/>
  <c r="E922" i="11"/>
  <c r="P921" i="11"/>
  <c r="O921" i="11"/>
  <c r="N921" i="11"/>
  <c r="M921" i="11"/>
  <c r="L921" i="11"/>
  <c r="K921" i="11"/>
  <c r="J921" i="11"/>
  <c r="I921" i="11"/>
  <c r="H921" i="11"/>
  <c r="E921" i="11"/>
  <c r="P920" i="11"/>
  <c r="O920" i="11"/>
  <c r="N920" i="11"/>
  <c r="M920" i="11"/>
  <c r="L920" i="11"/>
  <c r="K920" i="11"/>
  <c r="J920" i="11"/>
  <c r="I920" i="11"/>
  <c r="H920" i="11"/>
  <c r="E920" i="11"/>
  <c r="G1140" i="11"/>
  <c r="P240" i="11"/>
  <c r="O240" i="11"/>
  <c r="N240" i="11"/>
  <c r="M240" i="11"/>
  <c r="L240" i="11"/>
  <c r="K240" i="11"/>
  <c r="J240" i="11"/>
  <c r="I240" i="11"/>
  <c r="H240" i="11"/>
  <c r="E240" i="11"/>
  <c r="P239" i="11"/>
  <c r="O239" i="11"/>
  <c r="N239" i="11"/>
  <c r="M239" i="11"/>
  <c r="L239" i="11"/>
  <c r="K239" i="11"/>
  <c r="J239" i="11"/>
  <c r="I239" i="11"/>
  <c r="H239" i="11"/>
  <c r="E239" i="11"/>
  <c r="P238" i="11"/>
  <c r="O238" i="11"/>
  <c r="N238" i="11"/>
  <c r="M238" i="11"/>
  <c r="L238" i="11"/>
  <c r="K238" i="11"/>
  <c r="J238" i="11"/>
  <c r="I238" i="11"/>
  <c r="H238" i="11"/>
  <c r="E238" i="11"/>
  <c r="P236" i="11"/>
  <c r="O236" i="11"/>
  <c r="N236" i="11"/>
  <c r="M236" i="11"/>
  <c r="L236" i="11"/>
  <c r="K236" i="11"/>
  <c r="J236" i="11"/>
  <c r="I236" i="11"/>
  <c r="H236" i="11"/>
  <c r="E236" i="11"/>
  <c r="P235" i="11"/>
  <c r="O235" i="11"/>
  <c r="N235" i="11"/>
  <c r="M235" i="11"/>
  <c r="L235" i="11"/>
  <c r="K235" i="11"/>
  <c r="J235" i="11"/>
  <c r="I235" i="11"/>
  <c r="H235" i="11"/>
  <c r="E235" i="11"/>
  <c r="P234" i="11"/>
  <c r="O234" i="11"/>
  <c r="N234" i="11"/>
  <c r="M234" i="11"/>
  <c r="L234" i="11"/>
  <c r="K234" i="11"/>
  <c r="J234" i="11"/>
  <c r="I234" i="11"/>
  <c r="H234" i="11"/>
  <c r="E234" i="11"/>
  <c r="P233" i="11"/>
  <c r="O233" i="11"/>
  <c r="N233" i="11"/>
  <c r="M233" i="11"/>
  <c r="L233" i="11"/>
  <c r="K233" i="11"/>
  <c r="J233" i="11"/>
  <c r="I233" i="11"/>
  <c r="H233" i="11"/>
  <c r="E233" i="11"/>
  <c r="P232" i="11"/>
  <c r="O232" i="11"/>
  <c r="N232" i="11"/>
  <c r="M232" i="11"/>
  <c r="L232" i="11"/>
  <c r="K232" i="11"/>
  <c r="J232" i="11"/>
  <c r="I232" i="11"/>
  <c r="H232" i="11"/>
  <c r="E232" i="11"/>
  <c r="P1139" i="11"/>
  <c r="O1139" i="11"/>
  <c r="N1139" i="11"/>
  <c r="M1139" i="11"/>
  <c r="L1139" i="11"/>
  <c r="K1139" i="11"/>
  <c r="J1139" i="11"/>
  <c r="I1139" i="11"/>
  <c r="H1139" i="11"/>
  <c r="E1139" i="11"/>
  <c r="P1135" i="11"/>
  <c r="O1135" i="11"/>
  <c r="N1135" i="11"/>
  <c r="M1135" i="11"/>
  <c r="L1135" i="11"/>
  <c r="K1135" i="11"/>
  <c r="J1135" i="11"/>
  <c r="I1135" i="11"/>
  <c r="H1135" i="11"/>
  <c r="E1135" i="11"/>
  <c r="P1134" i="11"/>
  <c r="O1134" i="11"/>
  <c r="N1134" i="11"/>
  <c r="M1134" i="11"/>
  <c r="L1134" i="11"/>
  <c r="K1134" i="11"/>
  <c r="J1134" i="11"/>
  <c r="I1134" i="11"/>
  <c r="H1134" i="11"/>
  <c r="E1134" i="11"/>
  <c r="P1132" i="11"/>
  <c r="O1132" i="11"/>
  <c r="N1132" i="11"/>
  <c r="M1132" i="11"/>
  <c r="L1132" i="11"/>
  <c r="K1132" i="11"/>
  <c r="J1132" i="11"/>
  <c r="I1132" i="11"/>
  <c r="H1132" i="11"/>
  <c r="E1132" i="11"/>
  <c r="P1131" i="11"/>
  <c r="O1131" i="11"/>
  <c r="N1131" i="11"/>
  <c r="M1131" i="11"/>
  <c r="L1131" i="11"/>
  <c r="K1131" i="11"/>
  <c r="J1131" i="11"/>
  <c r="I1131" i="11"/>
  <c r="H1131" i="11"/>
  <c r="E1131" i="11"/>
  <c r="P434" i="11"/>
  <c r="O434" i="11"/>
  <c r="N434" i="11"/>
  <c r="M434" i="11"/>
  <c r="L434" i="11"/>
  <c r="K434" i="11"/>
  <c r="J434" i="11"/>
  <c r="I434" i="11"/>
  <c r="H434" i="11"/>
  <c r="G435" i="11"/>
  <c r="E434" i="11"/>
  <c r="P433" i="11"/>
  <c r="O433" i="11"/>
  <c r="N433" i="11"/>
  <c r="M433" i="11"/>
  <c r="L433" i="11"/>
  <c r="K433" i="11"/>
  <c r="J433" i="11"/>
  <c r="I433" i="11"/>
  <c r="H433" i="11"/>
  <c r="E433" i="11"/>
  <c r="P432" i="11"/>
  <c r="O432" i="11"/>
  <c r="N432" i="11"/>
  <c r="M432" i="11"/>
  <c r="L432" i="11"/>
  <c r="K432" i="11"/>
  <c r="J432" i="11"/>
  <c r="I432" i="11"/>
  <c r="H432" i="11"/>
  <c r="E432" i="11"/>
  <c r="P431" i="11"/>
  <c r="O431" i="11"/>
  <c r="N431" i="11"/>
  <c r="M431" i="11"/>
  <c r="L431" i="11"/>
  <c r="K431" i="11"/>
  <c r="J431" i="11"/>
  <c r="I431" i="11"/>
  <c r="H431" i="11"/>
  <c r="E431" i="11"/>
  <c r="B578" i="24"/>
  <c r="C578" i="24"/>
  <c r="D578" i="24"/>
  <c r="E578" i="24"/>
  <c r="F578" i="24"/>
  <c r="G578" i="24"/>
  <c r="H578" i="24"/>
  <c r="I578" i="24"/>
  <c r="J578" i="24"/>
  <c r="K578" i="24"/>
  <c r="B579" i="24"/>
  <c r="C579" i="24"/>
  <c r="D579" i="24"/>
  <c r="E579" i="24"/>
  <c r="F579" i="24"/>
  <c r="G579" i="24"/>
  <c r="H579" i="24"/>
  <c r="I579" i="24"/>
  <c r="J579" i="24"/>
  <c r="K579" i="24"/>
  <c r="B548" i="24"/>
  <c r="C548" i="24"/>
  <c r="D548" i="24"/>
  <c r="E548" i="24"/>
  <c r="F548" i="24"/>
  <c r="G548" i="24"/>
  <c r="H548" i="24"/>
  <c r="I548" i="24"/>
  <c r="J548" i="24"/>
  <c r="K548" i="24"/>
  <c r="B490" i="24"/>
  <c r="C490" i="24"/>
  <c r="D490" i="24"/>
  <c r="E490" i="24"/>
  <c r="F490" i="24"/>
  <c r="G490" i="24"/>
  <c r="H490" i="24"/>
  <c r="I490" i="24"/>
  <c r="J490" i="24"/>
  <c r="K490" i="24"/>
  <c r="B491" i="24"/>
  <c r="C491" i="24"/>
  <c r="D491" i="24"/>
  <c r="E491" i="24"/>
  <c r="F491" i="24"/>
  <c r="G491" i="24"/>
  <c r="H491" i="24"/>
  <c r="I491" i="24"/>
  <c r="J491" i="24"/>
  <c r="K491" i="24"/>
  <c r="B189" i="24"/>
  <c r="C189" i="24"/>
  <c r="D189" i="24"/>
  <c r="E189" i="24"/>
  <c r="F189" i="24"/>
  <c r="G189" i="24"/>
  <c r="H189" i="24"/>
  <c r="I189" i="24"/>
  <c r="J189" i="24"/>
  <c r="K189" i="24"/>
  <c r="B185" i="24"/>
  <c r="C185" i="24"/>
  <c r="D185" i="24"/>
  <c r="E185" i="24"/>
  <c r="F185" i="24"/>
  <c r="G185" i="24"/>
  <c r="H185" i="24"/>
  <c r="I185" i="24"/>
  <c r="J185" i="24"/>
  <c r="K185" i="24"/>
  <c r="B260" i="24"/>
  <c r="C260" i="24"/>
  <c r="D260" i="24"/>
  <c r="E260" i="24"/>
  <c r="F260" i="24"/>
  <c r="G260" i="24"/>
  <c r="H260" i="24"/>
  <c r="I260" i="24"/>
  <c r="J260" i="24"/>
  <c r="K260" i="24"/>
  <c r="K273" i="24"/>
  <c r="M9" i="37" s="1"/>
  <c r="J273" i="24"/>
  <c r="L9" i="37" s="1"/>
  <c r="I273" i="24"/>
  <c r="K9" i="37" s="1"/>
  <c r="H273" i="24"/>
  <c r="J9" i="37" s="1"/>
  <c r="G273" i="24"/>
  <c r="I9" i="37" s="1"/>
  <c r="F273" i="24"/>
  <c r="H9" i="37" s="1"/>
  <c r="E273" i="24"/>
  <c r="G9" i="37" s="1"/>
  <c r="D273" i="24"/>
  <c r="F9" i="37" s="1"/>
  <c r="C273" i="24"/>
  <c r="E9" i="37" s="1"/>
  <c r="B273" i="24"/>
  <c r="D9" i="37" s="1"/>
  <c r="E194" i="11"/>
  <c r="H194" i="11"/>
  <c r="I194" i="11"/>
  <c r="J194" i="11"/>
  <c r="K194" i="11"/>
  <c r="L194" i="11"/>
  <c r="M194" i="11"/>
  <c r="N194" i="11"/>
  <c r="O194" i="11"/>
  <c r="P194" i="11"/>
  <c r="E195" i="11"/>
  <c r="H195" i="11"/>
  <c r="I195" i="11"/>
  <c r="J195" i="11"/>
  <c r="K195" i="11"/>
  <c r="L195" i="11"/>
  <c r="M195" i="11"/>
  <c r="N195" i="11"/>
  <c r="O195" i="11"/>
  <c r="P195" i="11"/>
  <c r="E196" i="11"/>
  <c r="H196" i="11"/>
  <c r="I196" i="11"/>
  <c r="J196" i="11"/>
  <c r="K196" i="11"/>
  <c r="L196" i="11"/>
  <c r="M196" i="11"/>
  <c r="N196" i="11"/>
  <c r="O196" i="11"/>
  <c r="P196" i="11"/>
  <c r="E197" i="11"/>
  <c r="H197" i="11"/>
  <c r="I197" i="11"/>
  <c r="J197" i="11"/>
  <c r="K197" i="11"/>
  <c r="L197" i="11"/>
  <c r="M197" i="11"/>
  <c r="N197" i="11"/>
  <c r="O197" i="11"/>
  <c r="P197" i="11"/>
  <c r="E198" i="11"/>
  <c r="H198" i="11"/>
  <c r="I198" i="11"/>
  <c r="J198" i="11"/>
  <c r="K198" i="11"/>
  <c r="L198" i="11"/>
  <c r="M198" i="11"/>
  <c r="N198" i="11"/>
  <c r="O198" i="11"/>
  <c r="P198" i="11"/>
  <c r="E199" i="11"/>
  <c r="H199" i="11"/>
  <c r="I199" i="11"/>
  <c r="J199" i="11"/>
  <c r="K199" i="11"/>
  <c r="L199" i="11"/>
  <c r="M199" i="11"/>
  <c r="N199" i="11"/>
  <c r="O199" i="11"/>
  <c r="P199" i="11"/>
  <c r="E201" i="11"/>
  <c r="H201" i="11"/>
  <c r="I201" i="11"/>
  <c r="J201" i="11"/>
  <c r="K201" i="11"/>
  <c r="L201" i="11"/>
  <c r="M201" i="11"/>
  <c r="N201" i="11"/>
  <c r="O201" i="11"/>
  <c r="P201" i="11"/>
  <c r="E278" i="11"/>
  <c r="H278" i="11"/>
  <c r="I278" i="11"/>
  <c r="J278" i="11"/>
  <c r="K278" i="11"/>
  <c r="L278" i="11"/>
  <c r="M278" i="11"/>
  <c r="N278" i="11"/>
  <c r="O278" i="11"/>
  <c r="P278" i="11"/>
  <c r="E279" i="11"/>
  <c r="H279" i="11"/>
  <c r="I279" i="11"/>
  <c r="J279" i="11"/>
  <c r="K279" i="11"/>
  <c r="L279" i="11"/>
  <c r="M279" i="11"/>
  <c r="N279" i="11"/>
  <c r="O279" i="11"/>
  <c r="P279" i="11"/>
  <c r="E280" i="11"/>
  <c r="H280" i="11"/>
  <c r="I280" i="11"/>
  <c r="J280" i="11"/>
  <c r="K280" i="11"/>
  <c r="L280" i="11"/>
  <c r="M280" i="11"/>
  <c r="N280" i="11"/>
  <c r="O280" i="11"/>
  <c r="P280" i="11"/>
  <c r="E281" i="11"/>
  <c r="G286" i="11"/>
  <c r="H281" i="11"/>
  <c r="I281" i="11"/>
  <c r="J281" i="11"/>
  <c r="K281" i="11"/>
  <c r="L281" i="11"/>
  <c r="M281" i="11"/>
  <c r="N281" i="11"/>
  <c r="O281" i="11"/>
  <c r="P281" i="11"/>
  <c r="E285" i="11"/>
  <c r="H285" i="11"/>
  <c r="I285" i="11"/>
  <c r="J285" i="11"/>
  <c r="K285" i="11"/>
  <c r="L285" i="11"/>
  <c r="M285" i="11"/>
  <c r="N285" i="11"/>
  <c r="O285" i="11"/>
  <c r="P285" i="11"/>
  <c r="E299" i="11"/>
  <c r="H299" i="11"/>
  <c r="I299" i="11"/>
  <c r="J299" i="11"/>
  <c r="K299" i="11"/>
  <c r="L299" i="11"/>
  <c r="M299" i="11"/>
  <c r="N299" i="11"/>
  <c r="O299" i="11"/>
  <c r="P299" i="11"/>
  <c r="E300" i="11"/>
  <c r="H300" i="11"/>
  <c r="I300" i="11"/>
  <c r="J300" i="11"/>
  <c r="K300" i="11"/>
  <c r="L300" i="11"/>
  <c r="M300" i="11"/>
  <c r="N300" i="11"/>
  <c r="O300" i="11"/>
  <c r="P300" i="11"/>
  <c r="E301" i="11"/>
  <c r="H301" i="11"/>
  <c r="I301" i="11"/>
  <c r="J301" i="11"/>
  <c r="K301" i="11"/>
  <c r="L301" i="11"/>
  <c r="M301" i="11"/>
  <c r="N301" i="11"/>
  <c r="O301" i="11"/>
  <c r="P301" i="11"/>
  <c r="E302" i="11"/>
  <c r="H302" i="11"/>
  <c r="I302" i="11"/>
  <c r="J302" i="11"/>
  <c r="K302" i="11"/>
  <c r="L302" i="11"/>
  <c r="M302" i="11"/>
  <c r="N302" i="11"/>
  <c r="O302" i="11"/>
  <c r="P302" i="11"/>
  <c r="E303" i="11"/>
  <c r="G309" i="11"/>
  <c r="H303" i="11"/>
  <c r="I303" i="11"/>
  <c r="J303" i="11"/>
  <c r="K303" i="11"/>
  <c r="L303" i="11"/>
  <c r="M303" i="11"/>
  <c r="N303" i="11"/>
  <c r="O303" i="11"/>
  <c r="P303" i="11"/>
  <c r="E308" i="11"/>
  <c r="H308" i="11"/>
  <c r="I308" i="11"/>
  <c r="J308" i="11"/>
  <c r="K308" i="11"/>
  <c r="L308" i="11"/>
  <c r="M308" i="11"/>
  <c r="N308" i="11"/>
  <c r="O308" i="11"/>
  <c r="P308" i="11"/>
  <c r="E322" i="11"/>
  <c r="H322" i="11"/>
  <c r="I322" i="11"/>
  <c r="J322" i="11"/>
  <c r="K322" i="11"/>
  <c r="L322" i="11"/>
  <c r="M322" i="11"/>
  <c r="N322" i="11"/>
  <c r="O322" i="11"/>
  <c r="P322" i="11"/>
  <c r="E323" i="11"/>
  <c r="H323" i="11"/>
  <c r="I323" i="11"/>
  <c r="J323" i="11"/>
  <c r="K323" i="11"/>
  <c r="L323" i="11"/>
  <c r="M323" i="11"/>
  <c r="N323" i="11"/>
  <c r="O323" i="11"/>
  <c r="P323" i="11"/>
  <c r="E324" i="11"/>
  <c r="H324" i="11"/>
  <c r="I324" i="11"/>
  <c r="J324" i="11"/>
  <c r="K324" i="11"/>
  <c r="L324" i="11"/>
  <c r="M324" i="11"/>
  <c r="N324" i="11"/>
  <c r="O324" i="11"/>
  <c r="P324" i="11"/>
  <c r="E325" i="11"/>
  <c r="H325" i="11"/>
  <c r="I325" i="11"/>
  <c r="J325" i="11"/>
  <c r="K325" i="11"/>
  <c r="L325" i="11"/>
  <c r="M325" i="11"/>
  <c r="N325" i="11"/>
  <c r="O325" i="11"/>
  <c r="P325" i="11"/>
  <c r="E330" i="11"/>
  <c r="G331" i="11"/>
  <c r="H330" i="11"/>
  <c r="I330" i="11"/>
  <c r="J330" i="11"/>
  <c r="K330" i="11"/>
  <c r="L330" i="11"/>
  <c r="M330" i="11"/>
  <c r="N330" i="11"/>
  <c r="O330" i="11"/>
  <c r="P330" i="11"/>
  <c r="E360" i="11"/>
  <c r="H360" i="11"/>
  <c r="I360" i="11"/>
  <c r="J360" i="11"/>
  <c r="K360" i="11"/>
  <c r="L360" i="11"/>
  <c r="M360" i="11"/>
  <c r="N360" i="11"/>
  <c r="O360" i="11"/>
  <c r="P360" i="11"/>
  <c r="E361" i="11"/>
  <c r="H361" i="11"/>
  <c r="I361" i="11"/>
  <c r="J361" i="11"/>
  <c r="K361" i="11"/>
  <c r="L361" i="11"/>
  <c r="M361" i="11"/>
  <c r="N361" i="11"/>
  <c r="O361" i="11"/>
  <c r="P361" i="11"/>
  <c r="E362" i="11"/>
  <c r="H362" i="11"/>
  <c r="I362" i="11"/>
  <c r="J362" i="11"/>
  <c r="K362" i="11"/>
  <c r="L362" i="11"/>
  <c r="M362" i="11"/>
  <c r="N362" i="11"/>
  <c r="O362" i="11"/>
  <c r="P362" i="11"/>
  <c r="E363" i="11"/>
  <c r="H363" i="11"/>
  <c r="I363" i="11"/>
  <c r="J363" i="11"/>
  <c r="K363" i="11"/>
  <c r="L363" i="11"/>
  <c r="M363" i="11"/>
  <c r="N363" i="11"/>
  <c r="O363" i="11"/>
  <c r="P363" i="11"/>
  <c r="E71" i="11"/>
  <c r="H71" i="11"/>
  <c r="I71" i="11"/>
  <c r="J71" i="11"/>
  <c r="K71" i="11"/>
  <c r="L71" i="11"/>
  <c r="M71" i="11"/>
  <c r="N71" i="11"/>
  <c r="O71" i="11"/>
  <c r="P71" i="11"/>
  <c r="E72" i="11"/>
  <c r="H72" i="11"/>
  <c r="I72" i="11"/>
  <c r="J72" i="11"/>
  <c r="K72" i="11"/>
  <c r="L72" i="11"/>
  <c r="M72" i="11"/>
  <c r="N72" i="11"/>
  <c r="O72" i="11"/>
  <c r="P72" i="11"/>
  <c r="P1270" i="11"/>
  <c r="O1270" i="11"/>
  <c r="N1270" i="11"/>
  <c r="M1270" i="11"/>
  <c r="L1270" i="11"/>
  <c r="K1270" i="11"/>
  <c r="J1270" i="11"/>
  <c r="I1270" i="11"/>
  <c r="H1270" i="11"/>
  <c r="E1270" i="11"/>
  <c r="L20" i="13"/>
  <c r="M10" i="13"/>
  <c r="M12" i="13"/>
  <c r="M13" i="13"/>
  <c r="M14" i="13"/>
  <c r="M15" i="13"/>
  <c r="M16" i="13"/>
  <c r="M17" i="13"/>
  <c r="M18" i="13"/>
  <c r="M19" i="13"/>
  <c r="M20" i="13"/>
  <c r="K930" i="11" l="1"/>
  <c r="H930" i="11"/>
  <c r="I930" i="11"/>
  <c r="J930" i="11"/>
  <c r="L930" i="11"/>
  <c r="M930" i="11"/>
  <c r="N930" i="11"/>
  <c r="O930" i="11"/>
  <c r="P930" i="11"/>
  <c r="I948" i="11"/>
  <c r="M948" i="11"/>
  <c r="J948" i="11"/>
  <c r="H948" i="11"/>
  <c r="O948" i="11"/>
  <c r="P948" i="11"/>
  <c r="K948" i="11"/>
  <c r="L948" i="11"/>
  <c r="N948" i="11"/>
  <c r="G241" i="11"/>
  <c r="H241" i="11"/>
  <c r="I241" i="11"/>
  <c r="J241" i="11"/>
  <c r="K241" i="11"/>
  <c r="L241" i="11"/>
  <c r="M241" i="11"/>
  <c r="N241" i="11"/>
  <c r="O241" i="11"/>
  <c r="P241" i="11"/>
  <c r="J1140" i="11"/>
  <c r="L1140" i="11"/>
  <c r="M1140" i="11"/>
  <c r="N1140" i="11"/>
  <c r="O1140" i="11"/>
  <c r="P1140" i="11"/>
  <c r="H1140" i="11"/>
  <c r="I1140" i="11"/>
  <c r="K1140" i="11"/>
  <c r="G364" i="11"/>
  <c r="P364" i="11"/>
  <c r="N331" i="11"/>
  <c r="O286" i="11"/>
  <c r="N364" i="11"/>
  <c r="M364" i="11"/>
  <c r="L364" i="11"/>
  <c r="O364" i="11"/>
  <c r="J364" i="11"/>
  <c r="H364" i="11"/>
  <c r="H331" i="11"/>
  <c r="K364" i="11"/>
  <c r="I364" i="11"/>
  <c r="N286" i="11"/>
  <c r="G202" i="11"/>
  <c r="M331" i="11"/>
  <c r="K331" i="11"/>
  <c r="I331" i="11"/>
  <c r="J286" i="11"/>
  <c r="L331" i="11"/>
  <c r="P309" i="11"/>
  <c r="P331" i="11"/>
  <c r="O309" i="11"/>
  <c r="N309" i="11"/>
  <c r="J309" i="11"/>
  <c r="H309" i="11"/>
  <c r="O331" i="11"/>
  <c r="M309" i="11"/>
  <c r="K309" i="11"/>
  <c r="I309" i="11"/>
  <c r="J331" i="11"/>
  <c r="L309" i="11"/>
  <c r="P286" i="11"/>
  <c r="H286" i="11"/>
  <c r="M286" i="11"/>
  <c r="I286" i="11"/>
  <c r="L286" i="11"/>
  <c r="K286" i="11"/>
  <c r="E26" i="60"/>
  <c r="E25" i="60"/>
  <c r="E24" i="60"/>
  <c r="E23" i="60"/>
  <c r="E22" i="60"/>
  <c r="E21" i="60"/>
  <c r="E20" i="60"/>
  <c r="E19" i="60"/>
  <c r="E18" i="60"/>
  <c r="E17" i="60"/>
  <c r="E16" i="60"/>
  <c r="E15" i="60"/>
  <c r="E14" i="60"/>
  <c r="E13" i="60"/>
  <c r="E12" i="60"/>
  <c r="E11" i="60"/>
  <c r="E10" i="60"/>
  <c r="E9" i="60"/>
  <c r="E8" i="60"/>
  <c r="E7" i="60"/>
  <c r="E6" i="60"/>
  <c r="E5" i="60"/>
  <c r="E4" i="60"/>
  <c r="M45" i="57"/>
  <c r="L45" i="57"/>
  <c r="K45" i="57"/>
  <c r="J45" i="57"/>
  <c r="I45" i="57"/>
  <c r="H45" i="57"/>
  <c r="G45" i="57"/>
  <c r="F45" i="57"/>
  <c r="E45" i="57"/>
  <c r="D45" i="57"/>
  <c r="M44" i="57"/>
  <c r="L44" i="57"/>
  <c r="K44" i="57"/>
  <c r="J44" i="57"/>
  <c r="I44" i="57"/>
  <c r="H44" i="57"/>
  <c r="G44" i="57"/>
  <c r="F44" i="57"/>
  <c r="E44" i="57"/>
  <c r="D44" i="57"/>
  <c r="M43" i="57"/>
  <c r="L43" i="57"/>
  <c r="K43" i="57"/>
  <c r="J43" i="57"/>
  <c r="I43" i="57"/>
  <c r="H43" i="57"/>
  <c r="G43" i="57"/>
  <c r="F43" i="57"/>
  <c r="E43" i="57"/>
  <c r="D43" i="57"/>
  <c r="M42" i="57"/>
  <c r="L42" i="57"/>
  <c r="K42" i="57"/>
  <c r="J42" i="57"/>
  <c r="I42" i="57"/>
  <c r="H42" i="57"/>
  <c r="G42" i="57"/>
  <c r="F42" i="57"/>
  <c r="E42" i="57"/>
  <c r="D42" i="57"/>
  <c r="M41" i="57"/>
  <c r="L41" i="57"/>
  <c r="K41" i="57"/>
  <c r="J41" i="57"/>
  <c r="I41" i="57"/>
  <c r="H41" i="57"/>
  <c r="G41" i="57"/>
  <c r="F41" i="57"/>
  <c r="E41" i="57"/>
  <c r="D41" i="57"/>
  <c r="M40" i="57"/>
  <c r="L40" i="57"/>
  <c r="K40" i="57"/>
  <c r="J40" i="57"/>
  <c r="I40" i="57"/>
  <c r="H40" i="57"/>
  <c r="G40" i="57"/>
  <c r="F40" i="57"/>
  <c r="E40" i="57"/>
  <c r="D40" i="57"/>
  <c r="M39" i="57"/>
  <c r="L39" i="57"/>
  <c r="K39" i="57"/>
  <c r="J39" i="57"/>
  <c r="I39" i="57"/>
  <c r="H39" i="57"/>
  <c r="G39" i="57"/>
  <c r="F39" i="57"/>
  <c r="E39" i="57"/>
  <c r="D39" i="57"/>
  <c r="M38" i="57"/>
  <c r="L38" i="57"/>
  <c r="K38" i="57"/>
  <c r="J38" i="57"/>
  <c r="I38" i="57"/>
  <c r="H38" i="57"/>
  <c r="G38" i="57"/>
  <c r="F38" i="57"/>
  <c r="E38" i="57"/>
  <c r="D38" i="57"/>
  <c r="M37" i="57"/>
  <c r="L37" i="57"/>
  <c r="K37" i="57"/>
  <c r="J37" i="57"/>
  <c r="I37" i="57"/>
  <c r="H37" i="57"/>
  <c r="G37" i="57"/>
  <c r="F37" i="57"/>
  <c r="E37" i="57"/>
  <c r="D37" i="57"/>
  <c r="M36" i="57"/>
  <c r="L36" i="57"/>
  <c r="K36" i="57"/>
  <c r="J36" i="57"/>
  <c r="I36" i="57"/>
  <c r="H36" i="57"/>
  <c r="G36" i="57"/>
  <c r="F36" i="57"/>
  <c r="E36" i="57"/>
  <c r="D36" i="57"/>
  <c r="M35" i="57"/>
  <c r="L35" i="57"/>
  <c r="K35" i="57"/>
  <c r="J35" i="57"/>
  <c r="I35" i="57"/>
  <c r="H35" i="57"/>
  <c r="G35" i="57"/>
  <c r="F35" i="57"/>
  <c r="E35" i="57"/>
  <c r="D35" i="57"/>
  <c r="M34" i="57"/>
  <c r="L34" i="57"/>
  <c r="K34" i="57"/>
  <c r="J34" i="57"/>
  <c r="I34" i="57"/>
  <c r="H34" i="57"/>
  <c r="G34" i="57"/>
  <c r="F34" i="57"/>
  <c r="E34" i="57"/>
  <c r="D34" i="57"/>
  <c r="M33" i="57"/>
  <c r="L33" i="57"/>
  <c r="K33" i="57"/>
  <c r="J33" i="57"/>
  <c r="I33" i="57"/>
  <c r="H33" i="57"/>
  <c r="G33" i="57"/>
  <c r="F33" i="57"/>
  <c r="E33" i="57"/>
  <c r="D33" i="57"/>
  <c r="M32" i="57"/>
  <c r="L32" i="57"/>
  <c r="K32" i="57"/>
  <c r="J32" i="57"/>
  <c r="I32" i="57"/>
  <c r="H32" i="57"/>
  <c r="G32" i="57"/>
  <c r="F32" i="57"/>
  <c r="E32" i="57"/>
  <c r="D32" i="57"/>
  <c r="M31" i="57"/>
  <c r="L31" i="57"/>
  <c r="K31" i="57"/>
  <c r="J31" i="57"/>
  <c r="I31" i="57"/>
  <c r="H31" i="57"/>
  <c r="G31" i="57"/>
  <c r="F31" i="57"/>
  <c r="E31" i="57"/>
  <c r="D31" i="57"/>
  <c r="M30" i="57"/>
  <c r="L30" i="57"/>
  <c r="K30" i="57"/>
  <c r="J30" i="57"/>
  <c r="I30" i="57"/>
  <c r="H30" i="57"/>
  <c r="G30" i="57"/>
  <c r="F30" i="57"/>
  <c r="E30" i="57"/>
  <c r="D30" i="57"/>
  <c r="M29" i="57"/>
  <c r="L29" i="57"/>
  <c r="K29" i="57"/>
  <c r="J29" i="57"/>
  <c r="I29" i="57"/>
  <c r="H29" i="57"/>
  <c r="G29" i="57"/>
  <c r="F29" i="57"/>
  <c r="E29" i="57"/>
  <c r="D29" i="57"/>
  <c r="M28" i="57"/>
  <c r="L28" i="57"/>
  <c r="K28" i="57"/>
  <c r="J28" i="57"/>
  <c r="I28" i="57"/>
  <c r="H28" i="57"/>
  <c r="G28" i="57"/>
  <c r="F28" i="57"/>
  <c r="E28" i="57"/>
  <c r="D28" i="57"/>
  <c r="M27" i="57"/>
  <c r="L27" i="57"/>
  <c r="K27" i="57"/>
  <c r="J27" i="57"/>
  <c r="I27" i="57"/>
  <c r="H27" i="57"/>
  <c r="G27" i="57"/>
  <c r="F27" i="57"/>
  <c r="E27" i="57"/>
  <c r="D27" i="57"/>
  <c r="M26" i="57"/>
  <c r="L26" i="57"/>
  <c r="K26" i="57"/>
  <c r="J26" i="57"/>
  <c r="I26" i="57"/>
  <c r="H26" i="57"/>
  <c r="G26" i="57"/>
  <c r="F26" i="57"/>
  <c r="E26" i="57"/>
  <c r="D26" i="57"/>
  <c r="M25" i="57"/>
  <c r="L25" i="57"/>
  <c r="K25" i="57"/>
  <c r="J25" i="57"/>
  <c r="I25" i="57"/>
  <c r="H25" i="57"/>
  <c r="G25" i="57"/>
  <c r="F25" i="57"/>
  <c r="E25" i="57"/>
  <c r="D25" i="57"/>
  <c r="M24" i="57"/>
  <c r="L24" i="57"/>
  <c r="K24" i="57"/>
  <c r="J24" i="57"/>
  <c r="I24" i="57"/>
  <c r="H24" i="57"/>
  <c r="G24" i="57"/>
  <c r="F24" i="57"/>
  <c r="E24" i="57"/>
  <c r="D24" i="57"/>
  <c r="M23" i="57"/>
  <c r="L23" i="57"/>
  <c r="K23" i="57"/>
  <c r="J23" i="57"/>
  <c r="I23" i="57"/>
  <c r="H23" i="57"/>
  <c r="G23" i="57"/>
  <c r="F23" i="57"/>
  <c r="E23" i="57"/>
  <c r="D23" i="57"/>
  <c r="M22" i="57"/>
  <c r="L22" i="57"/>
  <c r="K22" i="57"/>
  <c r="J22" i="57"/>
  <c r="I22" i="57"/>
  <c r="H22" i="57"/>
  <c r="G22" i="57"/>
  <c r="F22" i="57"/>
  <c r="E22" i="57"/>
  <c r="D22" i="57"/>
  <c r="M21" i="57"/>
  <c r="L21" i="57"/>
  <c r="K21" i="57"/>
  <c r="J21" i="57"/>
  <c r="I21" i="57"/>
  <c r="H21" i="57"/>
  <c r="G21" i="57"/>
  <c r="F21" i="57"/>
  <c r="E21" i="57"/>
  <c r="D21" i="57"/>
  <c r="M20" i="57"/>
  <c r="L20" i="57"/>
  <c r="K20" i="57"/>
  <c r="J20" i="57"/>
  <c r="I20" i="57"/>
  <c r="H20" i="57"/>
  <c r="G20" i="57"/>
  <c r="F20" i="57"/>
  <c r="E20" i="57"/>
  <c r="D20" i="57"/>
  <c r="M19" i="57"/>
  <c r="L19" i="57"/>
  <c r="K19" i="57"/>
  <c r="J19" i="57"/>
  <c r="I19" i="57"/>
  <c r="H19" i="57"/>
  <c r="G19" i="57"/>
  <c r="F19" i="57"/>
  <c r="E19" i="57"/>
  <c r="D19" i="57"/>
  <c r="M18" i="57"/>
  <c r="L18" i="57"/>
  <c r="K18" i="57"/>
  <c r="J18" i="57"/>
  <c r="I18" i="57"/>
  <c r="H18" i="57"/>
  <c r="G18" i="57"/>
  <c r="F18" i="57"/>
  <c r="E18" i="57"/>
  <c r="D18" i="57"/>
  <c r="M17" i="57"/>
  <c r="L17" i="57"/>
  <c r="K17" i="57"/>
  <c r="J17" i="57"/>
  <c r="I17" i="57"/>
  <c r="H17" i="57"/>
  <c r="G17" i="57"/>
  <c r="F17" i="57"/>
  <c r="E17" i="57"/>
  <c r="D17" i="57"/>
  <c r="M9" i="57"/>
  <c r="L9" i="57"/>
  <c r="K9" i="57"/>
  <c r="J9" i="57"/>
  <c r="I9" i="57"/>
  <c r="H9" i="57"/>
  <c r="G9" i="57"/>
  <c r="F9" i="57"/>
  <c r="D9" i="57"/>
  <c r="M7" i="57"/>
  <c r="L7" i="57"/>
  <c r="K7" i="57"/>
  <c r="J7" i="57"/>
  <c r="I7" i="57"/>
  <c r="H7" i="57"/>
  <c r="G7" i="57"/>
  <c r="F7" i="57"/>
  <c r="E7" i="57"/>
  <c r="D7" i="57"/>
  <c r="M45" i="56"/>
  <c r="L45" i="56"/>
  <c r="K45" i="56"/>
  <c r="J45" i="56"/>
  <c r="I45" i="56"/>
  <c r="H45" i="56"/>
  <c r="G45" i="56"/>
  <c r="F45" i="56"/>
  <c r="E45" i="56"/>
  <c r="D45" i="56"/>
  <c r="M44" i="56"/>
  <c r="L44" i="56"/>
  <c r="K44" i="56"/>
  <c r="J44" i="56"/>
  <c r="I44" i="56"/>
  <c r="H44" i="56"/>
  <c r="G44" i="56"/>
  <c r="F44" i="56"/>
  <c r="E44" i="56"/>
  <c r="D44" i="56"/>
  <c r="M43" i="56"/>
  <c r="L43" i="56"/>
  <c r="K43" i="56"/>
  <c r="J43" i="56"/>
  <c r="I43" i="56"/>
  <c r="H43" i="56"/>
  <c r="G43" i="56"/>
  <c r="F43" i="56"/>
  <c r="E43" i="56"/>
  <c r="D43" i="56"/>
  <c r="M42" i="56"/>
  <c r="L42" i="56"/>
  <c r="K42" i="56"/>
  <c r="J42" i="56"/>
  <c r="I42" i="56"/>
  <c r="H42" i="56"/>
  <c r="G42" i="56"/>
  <c r="F42" i="56"/>
  <c r="E42" i="56"/>
  <c r="D42" i="56"/>
  <c r="M41" i="56"/>
  <c r="L41" i="56"/>
  <c r="K41" i="56"/>
  <c r="J41" i="56"/>
  <c r="I41" i="56"/>
  <c r="H41" i="56"/>
  <c r="G41" i="56"/>
  <c r="F41" i="56"/>
  <c r="E41" i="56"/>
  <c r="D41" i="56"/>
  <c r="M40" i="56"/>
  <c r="L40" i="56"/>
  <c r="K40" i="56"/>
  <c r="J40" i="56"/>
  <c r="I40" i="56"/>
  <c r="H40" i="56"/>
  <c r="G40" i="56"/>
  <c r="F40" i="56"/>
  <c r="E40" i="56"/>
  <c r="D40" i="56"/>
  <c r="M39" i="56"/>
  <c r="L39" i="56"/>
  <c r="K39" i="56"/>
  <c r="J39" i="56"/>
  <c r="I39" i="56"/>
  <c r="H39" i="56"/>
  <c r="G39" i="56"/>
  <c r="F39" i="56"/>
  <c r="E39" i="56"/>
  <c r="D39" i="56"/>
  <c r="M38" i="56"/>
  <c r="L38" i="56"/>
  <c r="K38" i="56"/>
  <c r="J38" i="56"/>
  <c r="I38" i="56"/>
  <c r="H38" i="56"/>
  <c r="G38" i="56"/>
  <c r="F38" i="56"/>
  <c r="E38" i="56"/>
  <c r="D38" i="56"/>
  <c r="M37" i="56"/>
  <c r="L37" i="56"/>
  <c r="K37" i="56"/>
  <c r="J37" i="56"/>
  <c r="I37" i="56"/>
  <c r="H37" i="56"/>
  <c r="G37" i="56"/>
  <c r="F37" i="56"/>
  <c r="E37" i="56"/>
  <c r="D37" i="56"/>
  <c r="M36" i="56"/>
  <c r="L36" i="56"/>
  <c r="K36" i="56"/>
  <c r="J36" i="56"/>
  <c r="I36" i="56"/>
  <c r="H36" i="56"/>
  <c r="G36" i="56"/>
  <c r="F36" i="56"/>
  <c r="E36" i="56"/>
  <c r="D36" i="56"/>
  <c r="M35" i="56"/>
  <c r="L35" i="56"/>
  <c r="K35" i="56"/>
  <c r="J35" i="56"/>
  <c r="I35" i="56"/>
  <c r="H35" i="56"/>
  <c r="G35" i="56"/>
  <c r="F35" i="56"/>
  <c r="E35" i="56"/>
  <c r="D35" i="56"/>
  <c r="M34" i="56"/>
  <c r="L34" i="56"/>
  <c r="K34" i="56"/>
  <c r="J34" i="56"/>
  <c r="I34" i="56"/>
  <c r="H34" i="56"/>
  <c r="G34" i="56"/>
  <c r="F34" i="56"/>
  <c r="E34" i="56"/>
  <c r="D34" i="56"/>
  <c r="M33" i="56"/>
  <c r="L33" i="56"/>
  <c r="K33" i="56"/>
  <c r="J33" i="56"/>
  <c r="I33" i="56"/>
  <c r="H33" i="56"/>
  <c r="G33" i="56"/>
  <c r="F33" i="56"/>
  <c r="E33" i="56"/>
  <c r="D33" i="56"/>
  <c r="M32" i="56"/>
  <c r="L32" i="56"/>
  <c r="K32" i="56"/>
  <c r="J32" i="56"/>
  <c r="I32" i="56"/>
  <c r="H32" i="56"/>
  <c r="G32" i="56"/>
  <c r="F32" i="56"/>
  <c r="E32" i="56"/>
  <c r="D32" i="56"/>
  <c r="M31" i="56"/>
  <c r="L31" i="56"/>
  <c r="K31" i="56"/>
  <c r="J31" i="56"/>
  <c r="I31" i="56"/>
  <c r="H31" i="56"/>
  <c r="G31" i="56"/>
  <c r="F31" i="56"/>
  <c r="E31" i="56"/>
  <c r="D31" i="56"/>
  <c r="M30" i="56"/>
  <c r="L30" i="56"/>
  <c r="K30" i="56"/>
  <c r="J30" i="56"/>
  <c r="I30" i="56"/>
  <c r="H30" i="56"/>
  <c r="G30" i="56"/>
  <c r="F30" i="56"/>
  <c r="E30" i="56"/>
  <c r="D30" i="56"/>
  <c r="M29" i="56"/>
  <c r="L29" i="56"/>
  <c r="K29" i="56"/>
  <c r="J29" i="56"/>
  <c r="I29" i="56"/>
  <c r="H29" i="56"/>
  <c r="G29" i="56"/>
  <c r="F29" i="56"/>
  <c r="E29" i="56"/>
  <c r="D29" i="56"/>
  <c r="M28" i="56"/>
  <c r="L28" i="56"/>
  <c r="K28" i="56"/>
  <c r="J28" i="56"/>
  <c r="I28" i="56"/>
  <c r="H28" i="56"/>
  <c r="G28" i="56"/>
  <c r="F28" i="56"/>
  <c r="E28" i="56"/>
  <c r="D28" i="56"/>
  <c r="M27" i="56"/>
  <c r="L27" i="56"/>
  <c r="K27" i="56"/>
  <c r="J27" i="56"/>
  <c r="I27" i="56"/>
  <c r="H27" i="56"/>
  <c r="G27" i="56"/>
  <c r="F27" i="56"/>
  <c r="E27" i="56"/>
  <c r="D27" i="56"/>
  <c r="M26" i="56"/>
  <c r="L26" i="56"/>
  <c r="K26" i="56"/>
  <c r="J26" i="56"/>
  <c r="I26" i="56"/>
  <c r="H26" i="56"/>
  <c r="G26" i="56"/>
  <c r="F26" i="56"/>
  <c r="E26" i="56"/>
  <c r="D26" i="56"/>
  <c r="M25" i="56"/>
  <c r="L25" i="56"/>
  <c r="K25" i="56"/>
  <c r="J25" i="56"/>
  <c r="I25" i="56"/>
  <c r="H25" i="56"/>
  <c r="G25" i="56"/>
  <c r="F25" i="56"/>
  <c r="E25" i="56"/>
  <c r="D25" i="56"/>
  <c r="M24" i="56"/>
  <c r="L24" i="56"/>
  <c r="K24" i="56"/>
  <c r="J24" i="56"/>
  <c r="I24" i="56"/>
  <c r="H24" i="56"/>
  <c r="G24" i="56"/>
  <c r="F24" i="56"/>
  <c r="E24" i="56"/>
  <c r="D24" i="56"/>
  <c r="M23" i="56"/>
  <c r="L23" i="56"/>
  <c r="K23" i="56"/>
  <c r="J23" i="56"/>
  <c r="I23" i="56"/>
  <c r="H23" i="56"/>
  <c r="G23" i="56"/>
  <c r="F23" i="56"/>
  <c r="E23" i="56"/>
  <c r="D23" i="56"/>
  <c r="M22" i="56"/>
  <c r="L22" i="56"/>
  <c r="K22" i="56"/>
  <c r="J22" i="56"/>
  <c r="I22" i="56"/>
  <c r="H22" i="56"/>
  <c r="G22" i="56"/>
  <c r="F22" i="56"/>
  <c r="E22" i="56"/>
  <c r="D22" i="56"/>
  <c r="M21" i="56"/>
  <c r="L21" i="56"/>
  <c r="K21" i="56"/>
  <c r="J21" i="56"/>
  <c r="I21" i="56"/>
  <c r="H21" i="56"/>
  <c r="G21" i="56"/>
  <c r="F21" i="56"/>
  <c r="E21" i="56"/>
  <c r="D21" i="56"/>
  <c r="M20" i="56"/>
  <c r="L20" i="56"/>
  <c r="K20" i="56"/>
  <c r="J20" i="56"/>
  <c r="I20" i="56"/>
  <c r="H20" i="56"/>
  <c r="G20" i="56"/>
  <c r="F20" i="56"/>
  <c r="E20" i="56"/>
  <c r="D20" i="56"/>
  <c r="M19" i="56"/>
  <c r="L19" i="56"/>
  <c r="K19" i="56"/>
  <c r="J19" i="56"/>
  <c r="I19" i="56"/>
  <c r="H19" i="56"/>
  <c r="G19" i="56"/>
  <c r="F19" i="56"/>
  <c r="E19" i="56"/>
  <c r="D19" i="56"/>
  <c r="M18" i="56"/>
  <c r="L18" i="56"/>
  <c r="K18" i="56"/>
  <c r="J18" i="56"/>
  <c r="I18" i="56"/>
  <c r="H18" i="56"/>
  <c r="G18" i="56"/>
  <c r="F18" i="56"/>
  <c r="E18" i="56"/>
  <c r="D18" i="56"/>
  <c r="M17" i="56"/>
  <c r="L17" i="56"/>
  <c r="K17" i="56"/>
  <c r="J17" i="56"/>
  <c r="I17" i="56"/>
  <c r="H17" i="56"/>
  <c r="G17" i="56"/>
  <c r="F17" i="56"/>
  <c r="E17" i="56"/>
  <c r="D17" i="56"/>
  <c r="M16" i="56"/>
  <c r="L16" i="56"/>
  <c r="K16" i="56"/>
  <c r="J16" i="56"/>
  <c r="I16" i="56"/>
  <c r="H16" i="56"/>
  <c r="G16" i="56"/>
  <c r="F16" i="56"/>
  <c r="E16" i="56"/>
  <c r="D16" i="56"/>
  <c r="M15" i="56"/>
  <c r="L15" i="56"/>
  <c r="K15" i="56"/>
  <c r="J15" i="56"/>
  <c r="I15" i="56"/>
  <c r="H15" i="56"/>
  <c r="G15" i="56"/>
  <c r="F15" i="56"/>
  <c r="E15" i="56"/>
  <c r="D15" i="56"/>
  <c r="M14" i="56"/>
  <c r="L14" i="56"/>
  <c r="K14" i="56"/>
  <c r="J14" i="56"/>
  <c r="I14" i="56"/>
  <c r="H14" i="56"/>
  <c r="G14" i="56"/>
  <c r="F14" i="56"/>
  <c r="E14" i="56"/>
  <c r="D14" i="56"/>
  <c r="M13" i="56"/>
  <c r="L13" i="56"/>
  <c r="K13" i="56"/>
  <c r="J13" i="56"/>
  <c r="I13" i="56"/>
  <c r="H13" i="56"/>
  <c r="G13" i="56"/>
  <c r="F13" i="56"/>
  <c r="E13" i="56"/>
  <c r="D13" i="56"/>
  <c r="M12" i="56"/>
  <c r="L12" i="56"/>
  <c r="K12" i="56"/>
  <c r="J12" i="56"/>
  <c r="I12" i="56"/>
  <c r="H12" i="56"/>
  <c r="G12" i="56"/>
  <c r="F12" i="56"/>
  <c r="E12" i="56"/>
  <c r="D12" i="56"/>
  <c r="M11" i="56"/>
  <c r="L11" i="56"/>
  <c r="K11" i="56"/>
  <c r="J11" i="56"/>
  <c r="I11" i="56"/>
  <c r="H11" i="56"/>
  <c r="G11" i="56"/>
  <c r="F11" i="56"/>
  <c r="E11" i="56"/>
  <c r="D11" i="56"/>
  <c r="M8" i="56"/>
  <c r="L8" i="56"/>
  <c r="K8" i="56"/>
  <c r="J8" i="56"/>
  <c r="I8" i="56"/>
  <c r="H8" i="56"/>
  <c r="G8" i="56"/>
  <c r="F8" i="56"/>
  <c r="E8" i="56"/>
  <c r="D8" i="56"/>
  <c r="M6" i="56"/>
  <c r="L6" i="56"/>
  <c r="K6" i="56"/>
  <c r="J6" i="56"/>
  <c r="I6" i="56"/>
  <c r="H6" i="56"/>
  <c r="G6" i="56"/>
  <c r="F6" i="56"/>
  <c r="E6" i="56"/>
  <c r="D6" i="56"/>
  <c r="M5" i="56"/>
  <c r="L5" i="56"/>
  <c r="K5" i="56"/>
  <c r="J5" i="56"/>
  <c r="I5" i="56"/>
  <c r="H5" i="56"/>
  <c r="G5" i="56"/>
  <c r="F5" i="56"/>
  <c r="E5" i="56"/>
  <c r="D5" i="56"/>
  <c r="M45" i="55"/>
  <c r="L45" i="55"/>
  <c r="K45" i="55"/>
  <c r="J45" i="55"/>
  <c r="I45" i="55"/>
  <c r="H45" i="55"/>
  <c r="G45" i="55"/>
  <c r="F45" i="55"/>
  <c r="E45" i="55"/>
  <c r="D45" i="55"/>
  <c r="M44" i="55"/>
  <c r="L44" i="55"/>
  <c r="K44" i="55"/>
  <c r="J44" i="55"/>
  <c r="I44" i="55"/>
  <c r="H44" i="55"/>
  <c r="G44" i="55"/>
  <c r="F44" i="55"/>
  <c r="E44" i="55"/>
  <c r="D44" i="55"/>
  <c r="M43" i="55"/>
  <c r="L43" i="55"/>
  <c r="K43" i="55"/>
  <c r="J43" i="55"/>
  <c r="I43" i="55"/>
  <c r="H43" i="55"/>
  <c r="G43" i="55"/>
  <c r="F43" i="55"/>
  <c r="E43" i="55"/>
  <c r="D43" i="55"/>
  <c r="M42" i="55"/>
  <c r="L42" i="55"/>
  <c r="K42" i="55"/>
  <c r="J42" i="55"/>
  <c r="I42" i="55"/>
  <c r="H42" i="55"/>
  <c r="G42" i="55"/>
  <c r="F42" i="55"/>
  <c r="E42" i="55"/>
  <c r="D42" i="55"/>
  <c r="M41" i="55"/>
  <c r="L41" i="55"/>
  <c r="K41" i="55"/>
  <c r="J41" i="55"/>
  <c r="I41" i="55"/>
  <c r="H41" i="55"/>
  <c r="G41" i="55"/>
  <c r="F41" i="55"/>
  <c r="E41" i="55"/>
  <c r="D41" i="55"/>
  <c r="M40" i="55"/>
  <c r="L40" i="55"/>
  <c r="K40" i="55"/>
  <c r="J40" i="55"/>
  <c r="I40" i="55"/>
  <c r="H40" i="55"/>
  <c r="G40" i="55"/>
  <c r="F40" i="55"/>
  <c r="E40" i="55"/>
  <c r="D40" i="55"/>
  <c r="M39" i="55"/>
  <c r="L39" i="55"/>
  <c r="K39" i="55"/>
  <c r="J39" i="55"/>
  <c r="I39" i="55"/>
  <c r="H39" i="55"/>
  <c r="G39" i="55"/>
  <c r="F39" i="55"/>
  <c r="E39" i="55"/>
  <c r="D39" i="55"/>
  <c r="M38" i="55"/>
  <c r="L38" i="55"/>
  <c r="K38" i="55"/>
  <c r="J38" i="55"/>
  <c r="I38" i="55"/>
  <c r="H38" i="55"/>
  <c r="G38" i="55"/>
  <c r="F38" i="55"/>
  <c r="E38" i="55"/>
  <c r="D38" i="55"/>
  <c r="M37" i="55"/>
  <c r="L37" i="55"/>
  <c r="K37" i="55"/>
  <c r="J37" i="55"/>
  <c r="I37" i="55"/>
  <c r="H37" i="55"/>
  <c r="G37" i="55"/>
  <c r="F37" i="55"/>
  <c r="E37" i="55"/>
  <c r="D37" i="55"/>
  <c r="M36" i="55"/>
  <c r="L36" i="55"/>
  <c r="K36" i="55"/>
  <c r="J36" i="55"/>
  <c r="I36" i="55"/>
  <c r="H36" i="55"/>
  <c r="G36" i="55"/>
  <c r="F36" i="55"/>
  <c r="E36" i="55"/>
  <c r="D36" i="55"/>
  <c r="M35" i="55"/>
  <c r="L35" i="55"/>
  <c r="K35" i="55"/>
  <c r="J35" i="55"/>
  <c r="I35" i="55"/>
  <c r="H35" i="55"/>
  <c r="G35" i="55"/>
  <c r="F35" i="55"/>
  <c r="E35" i="55"/>
  <c r="D35" i="55"/>
  <c r="M34" i="55"/>
  <c r="L34" i="55"/>
  <c r="K34" i="55"/>
  <c r="J34" i="55"/>
  <c r="I34" i="55"/>
  <c r="H34" i="55"/>
  <c r="G34" i="55"/>
  <c r="F34" i="55"/>
  <c r="E34" i="55"/>
  <c r="D34" i="55"/>
  <c r="M33" i="55"/>
  <c r="L33" i="55"/>
  <c r="K33" i="55"/>
  <c r="J33" i="55"/>
  <c r="I33" i="55"/>
  <c r="H33" i="55"/>
  <c r="G33" i="55"/>
  <c r="F33" i="55"/>
  <c r="E33" i="55"/>
  <c r="D33" i="55"/>
  <c r="M32" i="55"/>
  <c r="L32" i="55"/>
  <c r="K32" i="55"/>
  <c r="J32" i="55"/>
  <c r="I32" i="55"/>
  <c r="H32" i="55"/>
  <c r="G32" i="55"/>
  <c r="F32" i="55"/>
  <c r="E32" i="55"/>
  <c r="D32" i="55"/>
  <c r="M31" i="55"/>
  <c r="L31" i="55"/>
  <c r="K31" i="55"/>
  <c r="J31" i="55"/>
  <c r="I31" i="55"/>
  <c r="H31" i="55"/>
  <c r="G31" i="55"/>
  <c r="F31" i="55"/>
  <c r="E31" i="55"/>
  <c r="D31" i="55"/>
  <c r="M30" i="55"/>
  <c r="L30" i="55"/>
  <c r="K30" i="55"/>
  <c r="J30" i="55"/>
  <c r="I30" i="55"/>
  <c r="H30" i="55"/>
  <c r="G30" i="55"/>
  <c r="F30" i="55"/>
  <c r="E30" i="55"/>
  <c r="D30" i="55"/>
  <c r="M29" i="55"/>
  <c r="L29" i="55"/>
  <c r="K29" i="55"/>
  <c r="J29" i="55"/>
  <c r="I29" i="55"/>
  <c r="H29" i="55"/>
  <c r="G29" i="55"/>
  <c r="F29" i="55"/>
  <c r="E29" i="55"/>
  <c r="D29" i="55"/>
  <c r="M28" i="55"/>
  <c r="L28" i="55"/>
  <c r="K28" i="55"/>
  <c r="J28" i="55"/>
  <c r="I28" i="55"/>
  <c r="H28" i="55"/>
  <c r="G28" i="55"/>
  <c r="F28" i="55"/>
  <c r="E28" i="55"/>
  <c r="D28" i="55"/>
  <c r="M27" i="55"/>
  <c r="L27" i="55"/>
  <c r="K27" i="55"/>
  <c r="J27" i="55"/>
  <c r="I27" i="55"/>
  <c r="H27" i="55"/>
  <c r="G27" i="55"/>
  <c r="F27" i="55"/>
  <c r="E27" i="55"/>
  <c r="D27" i="55"/>
  <c r="M26" i="55"/>
  <c r="L26" i="55"/>
  <c r="K26" i="55"/>
  <c r="J26" i="55"/>
  <c r="I26" i="55"/>
  <c r="H26" i="55"/>
  <c r="G26" i="55"/>
  <c r="F26" i="55"/>
  <c r="E26" i="55"/>
  <c r="D26" i="55"/>
  <c r="M25" i="55"/>
  <c r="L25" i="55"/>
  <c r="K25" i="55"/>
  <c r="J25" i="55"/>
  <c r="I25" i="55"/>
  <c r="H25" i="55"/>
  <c r="G25" i="55"/>
  <c r="F25" i="55"/>
  <c r="E25" i="55"/>
  <c r="D25" i="55"/>
  <c r="M24" i="55"/>
  <c r="L24" i="55"/>
  <c r="K24" i="55"/>
  <c r="J24" i="55"/>
  <c r="I24" i="55"/>
  <c r="H24" i="55"/>
  <c r="G24" i="55"/>
  <c r="F24" i="55"/>
  <c r="E24" i="55"/>
  <c r="D24" i="55"/>
  <c r="M23" i="55"/>
  <c r="L23" i="55"/>
  <c r="K23" i="55"/>
  <c r="J23" i="55"/>
  <c r="I23" i="55"/>
  <c r="H23" i="55"/>
  <c r="G23" i="55"/>
  <c r="F23" i="55"/>
  <c r="E23" i="55"/>
  <c r="D23" i="55"/>
  <c r="M22" i="55"/>
  <c r="L22" i="55"/>
  <c r="K22" i="55"/>
  <c r="J22" i="55"/>
  <c r="I22" i="55"/>
  <c r="H22" i="55"/>
  <c r="G22" i="55"/>
  <c r="F22" i="55"/>
  <c r="E22" i="55"/>
  <c r="D22" i="55"/>
  <c r="M21" i="55"/>
  <c r="L21" i="55"/>
  <c r="K21" i="55"/>
  <c r="J21" i="55"/>
  <c r="I21" i="55"/>
  <c r="H21" i="55"/>
  <c r="G21" i="55"/>
  <c r="F21" i="55"/>
  <c r="E21" i="55"/>
  <c r="D21" i="55"/>
  <c r="M20" i="55"/>
  <c r="L20" i="55"/>
  <c r="K20" i="55"/>
  <c r="J20" i="55"/>
  <c r="I20" i="55"/>
  <c r="H20" i="55"/>
  <c r="G20" i="55"/>
  <c r="F20" i="55"/>
  <c r="E20" i="55"/>
  <c r="D20" i="55"/>
  <c r="M19" i="55"/>
  <c r="L19" i="55"/>
  <c r="K19" i="55"/>
  <c r="J19" i="55"/>
  <c r="I19" i="55"/>
  <c r="H19" i="55"/>
  <c r="G19" i="55"/>
  <c r="F19" i="55"/>
  <c r="E19" i="55"/>
  <c r="D19" i="55"/>
  <c r="M18" i="55"/>
  <c r="L18" i="55"/>
  <c r="K18" i="55"/>
  <c r="J18" i="55"/>
  <c r="I18" i="55"/>
  <c r="H18" i="55"/>
  <c r="G18" i="55"/>
  <c r="F18" i="55"/>
  <c r="E18" i="55"/>
  <c r="D18" i="55"/>
  <c r="M17" i="55"/>
  <c r="L17" i="55"/>
  <c r="K17" i="55"/>
  <c r="J17" i="55"/>
  <c r="I17" i="55"/>
  <c r="H17" i="55"/>
  <c r="G17" i="55"/>
  <c r="F17" i="55"/>
  <c r="E17" i="55"/>
  <c r="D17" i="55"/>
  <c r="M16" i="55"/>
  <c r="L16" i="55"/>
  <c r="K16" i="55"/>
  <c r="J16" i="55"/>
  <c r="I16" i="55"/>
  <c r="H16" i="55"/>
  <c r="G16" i="55"/>
  <c r="F16" i="55"/>
  <c r="E16" i="55"/>
  <c r="D16" i="55"/>
  <c r="M15" i="55"/>
  <c r="L15" i="55"/>
  <c r="K15" i="55"/>
  <c r="J15" i="55"/>
  <c r="I15" i="55"/>
  <c r="H15" i="55"/>
  <c r="G15" i="55"/>
  <c r="F15" i="55"/>
  <c r="E15" i="55"/>
  <c r="D15" i="55"/>
  <c r="M14" i="55"/>
  <c r="L14" i="55"/>
  <c r="K14" i="55"/>
  <c r="J14" i="55"/>
  <c r="I14" i="55"/>
  <c r="H14" i="55"/>
  <c r="G14" i="55"/>
  <c r="F14" i="55"/>
  <c r="E14" i="55"/>
  <c r="D14" i="55"/>
  <c r="M13" i="55"/>
  <c r="L13" i="55"/>
  <c r="K13" i="55"/>
  <c r="J13" i="55"/>
  <c r="I13" i="55"/>
  <c r="H13" i="55"/>
  <c r="G13" i="55"/>
  <c r="F13" i="55"/>
  <c r="E13" i="55"/>
  <c r="D13" i="55"/>
  <c r="M12" i="55"/>
  <c r="L12" i="55"/>
  <c r="K12" i="55"/>
  <c r="J12" i="55"/>
  <c r="I12" i="55"/>
  <c r="H12" i="55"/>
  <c r="G12" i="55"/>
  <c r="F12" i="55"/>
  <c r="E12" i="55"/>
  <c r="D12" i="55"/>
  <c r="M11" i="55"/>
  <c r="L11" i="55"/>
  <c r="K11" i="55"/>
  <c r="J11" i="55"/>
  <c r="I11" i="55"/>
  <c r="H11" i="55"/>
  <c r="G11" i="55"/>
  <c r="F11" i="55"/>
  <c r="E11" i="55"/>
  <c r="D11" i="55"/>
  <c r="M10" i="55"/>
  <c r="L10" i="55"/>
  <c r="K10" i="55"/>
  <c r="J10" i="55"/>
  <c r="I10" i="55"/>
  <c r="H10" i="55"/>
  <c r="G10" i="55"/>
  <c r="F10" i="55"/>
  <c r="E10" i="55"/>
  <c r="D10" i="55"/>
  <c r="M45" i="54"/>
  <c r="L45" i="54"/>
  <c r="K45" i="54"/>
  <c r="J45" i="54"/>
  <c r="I45" i="54"/>
  <c r="H45" i="54"/>
  <c r="G45" i="54"/>
  <c r="F45" i="54"/>
  <c r="E45" i="54"/>
  <c r="D45" i="54"/>
  <c r="M44" i="54"/>
  <c r="L44" i="54"/>
  <c r="K44" i="54"/>
  <c r="J44" i="54"/>
  <c r="I44" i="54"/>
  <c r="H44" i="54"/>
  <c r="G44" i="54"/>
  <c r="F44" i="54"/>
  <c r="E44" i="54"/>
  <c r="D44" i="54"/>
  <c r="M43" i="54"/>
  <c r="L43" i="54"/>
  <c r="K43" i="54"/>
  <c r="J43" i="54"/>
  <c r="I43" i="54"/>
  <c r="H43" i="54"/>
  <c r="G43" i="54"/>
  <c r="F43" i="54"/>
  <c r="E43" i="54"/>
  <c r="D43" i="54"/>
  <c r="M42" i="54"/>
  <c r="L42" i="54"/>
  <c r="K42" i="54"/>
  <c r="J42" i="54"/>
  <c r="I42" i="54"/>
  <c r="H42" i="54"/>
  <c r="G42" i="54"/>
  <c r="F42" i="54"/>
  <c r="E42" i="54"/>
  <c r="D42" i="54"/>
  <c r="M41" i="54"/>
  <c r="L41" i="54"/>
  <c r="K41" i="54"/>
  <c r="J41" i="54"/>
  <c r="I41" i="54"/>
  <c r="H41" i="54"/>
  <c r="G41" i="54"/>
  <c r="F41" i="54"/>
  <c r="E41" i="54"/>
  <c r="D41" i="54"/>
  <c r="M40" i="54"/>
  <c r="L40" i="54"/>
  <c r="K40" i="54"/>
  <c r="J40" i="54"/>
  <c r="I40" i="54"/>
  <c r="H40" i="54"/>
  <c r="G40" i="54"/>
  <c r="F40" i="54"/>
  <c r="E40" i="54"/>
  <c r="D40" i="54"/>
  <c r="M39" i="54"/>
  <c r="L39" i="54"/>
  <c r="K39" i="54"/>
  <c r="J39" i="54"/>
  <c r="I39" i="54"/>
  <c r="H39" i="54"/>
  <c r="G39" i="54"/>
  <c r="F39" i="54"/>
  <c r="E39" i="54"/>
  <c r="D39" i="54"/>
  <c r="M38" i="54"/>
  <c r="L38" i="54"/>
  <c r="K38" i="54"/>
  <c r="J38" i="54"/>
  <c r="I38" i="54"/>
  <c r="H38" i="54"/>
  <c r="G38" i="54"/>
  <c r="F38" i="54"/>
  <c r="E38" i="54"/>
  <c r="D38" i="54"/>
  <c r="M37" i="54"/>
  <c r="L37" i="54"/>
  <c r="K37" i="54"/>
  <c r="J37" i="54"/>
  <c r="I37" i="54"/>
  <c r="H37" i="54"/>
  <c r="G37" i="54"/>
  <c r="F37" i="54"/>
  <c r="E37" i="54"/>
  <c r="D37" i="54"/>
  <c r="M36" i="54"/>
  <c r="L36" i="54"/>
  <c r="K36" i="54"/>
  <c r="J36" i="54"/>
  <c r="I36" i="54"/>
  <c r="H36" i="54"/>
  <c r="G36" i="54"/>
  <c r="F36" i="54"/>
  <c r="E36" i="54"/>
  <c r="D36" i="54"/>
  <c r="M35" i="54"/>
  <c r="L35" i="54"/>
  <c r="K35" i="54"/>
  <c r="J35" i="54"/>
  <c r="I35" i="54"/>
  <c r="H35" i="54"/>
  <c r="G35" i="54"/>
  <c r="F35" i="54"/>
  <c r="E35" i="54"/>
  <c r="D35" i="54"/>
  <c r="M34" i="54"/>
  <c r="L34" i="54"/>
  <c r="K34" i="54"/>
  <c r="J34" i="54"/>
  <c r="I34" i="54"/>
  <c r="H34" i="54"/>
  <c r="G34" i="54"/>
  <c r="F34" i="54"/>
  <c r="E34" i="54"/>
  <c r="D34" i="54"/>
  <c r="M33" i="54"/>
  <c r="L33" i="54"/>
  <c r="K33" i="54"/>
  <c r="J33" i="54"/>
  <c r="I33" i="54"/>
  <c r="H33" i="54"/>
  <c r="G33" i="54"/>
  <c r="F33" i="54"/>
  <c r="E33" i="54"/>
  <c r="D33" i="54"/>
  <c r="M32" i="54"/>
  <c r="L32" i="54"/>
  <c r="K32" i="54"/>
  <c r="J32" i="54"/>
  <c r="I32" i="54"/>
  <c r="H32" i="54"/>
  <c r="G32" i="54"/>
  <c r="F32" i="54"/>
  <c r="E32" i="54"/>
  <c r="D32" i="54"/>
  <c r="M31" i="54"/>
  <c r="L31" i="54"/>
  <c r="K31" i="54"/>
  <c r="J31" i="54"/>
  <c r="I31" i="54"/>
  <c r="H31" i="54"/>
  <c r="G31" i="54"/>
  <c r="F31" i="54"/>
  <c r="E31" i="54"/>
  <c r="D31" i="54"/>
  <c r="M30" i="54"/>
  <c r="L30" i="54"/>
  <c r="K30" i="54"/>
  <c r="J30" i="54"/>
  <c r="I30" i="54"/>
  <c r="H30" i="54"/>
  <c r="G30" i="54"/>
  <c r="F30" i="54"/>
  <c r="E30" i="54"/>
  <c r="D30" i="54"/>
  <c r="M29" i="54"/>
  <c r="L29" i="54"/>
  <c r="K29" i="54"/>
  <c r="J29" i="54"/>
  <c r="I29" i="54"/>
  <c r="H29" i="54"/>
  <c r="G29" i="54"/>
  <c r="F29" i="54"/>
  <c r="E29" i="54"/>
  <c r="D29" i="54"/>
  <c r="M28" i="54"/>
  <c r="L28" i="54"/>
  <c r="K28" i="54"/>
  <c r="J28" i="54"/>
  <c r="I28" i="54"/>
  <c r="H28" i="54"/>
  <c r="G28" i="54"/>
  <c r="F28" i="54"/>
  <c r="E28" i="54"/>
  <c r="D28" i="54"/>
  <c r="M27" i="54"/>
  <c r="L27" i="54"/>
  <c r="K27" i="54"/>
  <c r="J27" i="54"/>
  <c r="I27" i="54"/>
  <c r="H27" i="54"/>
  <c r="G27" i="54"/>
  <c r="F27" i="54"/>
  <c r="E27" i="54"/>
  <c r="D27" i="54"/>
  <c r="M26" i="54"/>
  <c r="L26" i="54"/>
  <c r="K26" i="54"/>
  <c r="J26" i="54"/>
  <c r="I26" i="54"/>
  <c r="H26" i="54"/>
  <c r="G26" i="54"/>
  <c r="F26" i="54"/>
  <c r="E26" i="54"/>
  <c r="D26" i="54"/>
  <c r="M25" i="54"/>
  <c r="L25" i="54"/>
  <c r="K25" i="54"/>
  <c r="J25" i="54"/>
  <c r="I25" i="54"/>
  <c r="H25" i="54"/>
  <c r="G25" i="54"/>
  <c r="F25" i="54"/>
  <c r="E25" i="54"/>
  <c r="D25" i="54"/>
  <c r="M24" i="54"/>
  <c r="L24" i="54"/>
  <c r="K24" i="54"/>
  <c r="J24" i="54"/>
  <c r="I24" i="54"/>
  <c r="H24" i="54"/>
  <c r="G24" i="54"/>
  <c r="F24" i="54"/>
  <c r="E24" i="54"/>
  <c r="D24" i="54"/>
  <c r="M23" i="54"/>
  <c r="L23" i="54"/>
  <c r="K23" i="54"/>
  <c r="J23" i="54"/>
  <c r="I23" i="54"/>
  <c r="H23" i="54"/>
  <c r="G23" i="54"/>
  <c r="F23" i="54"/>
  <c r="E23" i="54"/>
  <c r="D23" i="54"/>
  <c r="M22" i="54"/>
  <c r="L22" i="54"/>
  <c r="K22" i="54"/>
  <c r="J22" i="54"/>
  <c r="I22" i="54"/>
  <c r="H22" i="54"/>
  <c r="G22" i="54"/>
  <c r="F22" i="54"/>
  <c r="E22" i="54"/>
  <c r="D22" i="54"/>
  <c r="M21" i="54"/>
  <c r="L21" i="54"/>
  <c r="K21" i="54"/>
  <c r="J21" i="54"/>
  <c r="I21" i="54"/>
  <c r="H21" i="54"/>
  <c r="G21" i="54"/>
  <c r="F21" i="54"/>
  <c r="E21" i="54"/>
  <c r="D21" i="54"/>
  <c r="M20" i="54"/>
  <c r="L20" i="54"/>
  <c r="K20" i="54"/>
  <c r="J20" i="54"/>
  <c r="I20" i="54"/>
  <c r="H20" i="54"/>
  <c r="G20" i="54"/>
  <c r="F20" i="54"/>
  <c r="E20" i="54"/>
  <c r="D20" i="54"/>
  <c r="M19" i="54"/>
  <c r="L19" i="54"/>
  <c r="K19" i="54"/>
  <c r="J19" i="54"/>
  <c r="I19" i="54"/>
  <c r="H19" i="54"/>
  <c r="G19" i="54"/>
  <c r="F19" i="54"/>
  <c r="E19" i="54"/>
  <c r="D19" i="54"/>
  <c r="M18" i="54"/>
  <c r="L18" i="54"/>
  <c r="K18" i="54"/>
  <c r="J18" i="54"/>
  <c r="I18" i="54"/>
  <c r="H18" i="54"/>
  <c r="G18" i="54"/>
  <c r="F18" i="54"/>
  <c r="E18" i="54"/>
  <c r="D18" i="54"/>
  <c r="M17" i="54"/>
  <c r="L17" i="54"/>
  <c r="K17" i="54"/>
  <c r="J17" i="54"/>
  <c r="I17" i="54"/>
  <c r="H17" i="54"/>
  <c r="G17" i="54"/>
  <c r="F17" i="54"/>
  <c r="E17" i="54"/>
  <c r="D17" i="54"/>
  <c r="M16" i="54"/>
  <c r="L16" i="54"/>
  <c r="K16" i="54"/>
  <c r="J16" i="54"/>
  <c r="I16" i="54"/>
  <c r="H16" i="54"/>
  <c r="G16" i="54"/>
  <c r="F16" i="54"/>
  <c r="E16" i="54"/>
  <c r="D16" i="54"/>
  <c r="M15" i="54"/>
  <c r="L15" i="54"/>
  <c r="K15" i="54"/>
  <c r="J15" i="54"/>
  <c r="I15" i="54"/>
  <c r="H15" i="54"/>
  <c r="G15" i="54"/>
  <c r="F15" i="54"/>
  <c r="E15" i="54"/>
  <c r="D15" i="54"/>
  <c r="M14" i="54"/>
  <c r="L14" i="54"/>
  <c r="K14" i="54"/>
  <c r="J14" i="54"/>
  <c r="I14" i="54"/>
  <c r="H14" i="54"/>
  <c r="G14" i="54"/>
  <c r="F14" i="54"/>
  <c r="E14" i="54"/>
  <c r="D14" i="54"/>
  <c r="M13" i="54"/>
  <c r="L13" i="54"/>
  <c r="K13" i="54"/>
  <c r="J13" i="54"/>
  <c r="I13" i="54"/>
  <c r="H13" i="54"/>
  <c r="G13" i="54"/>
  <c r="F13" i="54"/>
  <c r="E13" i="54"/>
  <c r="D13" i="54"/>
  <c r="M12" i="54"/>
  <c r="L12" i="54"/>
  <c r="K12" i="54"/>
  <c r="J12" i="54"/>
  <c r="I12" i="54"/>
  <c r="H12" i="54"/>
  <c r="G12" i="54"/>
  <c r="F12" i="54"/>
  <c r="E12" i="54"/>
  <c r="D12" i="54"/>
  <c r="M11" i="54"/>
  <c r="L11" i="54"/>
  <c r="K11" i="54"/>
  <c r="J11" i="54"/>
  <c r="I11" i="54"/>
  <c r="H11" i="54"/>
  <c r="G11" i="54"/>
  <c r="F11" i="54"/>
  <c r="E11" i="54"/>
  <c r="D11" i="54"/>
  <c r="M7" i="54"/>
  <c r="L7" i="54"/>
  <c r="K7" i="54"/>
  <c r="J7" i="54"/>
  <c r="I7" i="54"/>
  <c r="H7" i="54"/>
  <c r="G7" i="54"/>
  <c r="F7" i="54"/>
  <c r="E7" i="54"/>
  <c r="D7" i="54"/>
  <c r="M6" i="54"/>
  <c r="L6" i="54"/>
  <c r="K6" i="54"/>
  <c r="J6" i="54"/>
  <c r="I6" i="54"/>
  <c r="H6" i="54"/>
  <c r="G6" i="54"/>
  <c r="F6" i="54"/>
  <c r="E6" i="54"/>
  <c r="D6" i="54"/>
  <c r="M5" i="54"/>
  <c r="L5" i="54"/>
  <c r="K5" i="54"/>
  <c r="J5" i="54"/>
  <c r="I5" i="54"/>
  <c r="H5" i="54"/>
  <c r="G5" i="54"/>
  <c r="F5" i="54"/>
  <c r="E5" i="54"/>
  <c r="D5" i="54"/>
  <c r="M44" i="53"/>
  <c r="L44" i="53"/>
  <c r="K44" i="53"/>
  <c r="J44" i="53"/>
  <c r="I44" i="53"/>
  <c r="H44" i="53"/>
  <c r="G44" i="53"/>
  <c r="F44" i="53"/>
  <c r="E44" i="53"/>
  <c r="D44" i="53"/>
  <c r="M43" i="53"/>
  <c r="L43" i="53"/>
  <c r="K43" i="53"/>
  <c r="J43" i="53"/>
  <c r="I43" i="53"/>
  <c r="H43" i="53"/>
  <c r="G43" i="53"/>
  <c r="F43" i="53"/>
  <c r="E43" i="53"/>
  <c r="D43" i="53"/>
  <c r="M42" i="53"/>
  <c r="L42" i="53"/>
  <c r="K42" i="53"/>
  <c r="J42" i="53"/>
  <c r="I42" i="53"/>
  <c r="H42" i="53"/>
  <c r="G42" i="53"/>
  <c r="F42" i="53"/>
  <c r="E42" i="53"/>
  <c r="D42" i="53"/>
  <c r="M41" i="53"/>
  <c r="L41" i="53"/>
  <c r="K41" i="53"/>
  <c r="J41" i="53"/>
  <c r="I41" i="53"/>
  <c r="H41" i="53"/>
  <c r="G41" i="53"/>
  <c r="F41" i="53"/>
  <c r="E41" i="53"/>
  <c r="D41" i="53"/>
  <c r="M40" i="53"/>
  <c r="L40" i="53"/>
  <c r="K40" i="53"/>
  <c r="J40" i="53"/>
  <c r="I40" i="53"/>
  <c r="H40" i="53"/>
  <c r="G40" i="53"/>
  <c r="F40" i="53"/>
  <c r="E40" i="53"/>
  <c r="D40" i="53"/>
  <c r="M39" i="53"/>
  <c r="L39" i="53"/>
  <c r="K39" i="53"/>
  <c r="J39" i="53"/>
  <c r="I39" i="53"/>
  <c r="H39" i="53"/>
  <c r="G39" i="53"/>
  <c r="F39" i="53"/>
  <c r="E39" i="53"/>
  <c r="D39" i="53"/>
  <c r="M38" i="53"/>
  <c r="L38" i="53"/>
  <c r="K38" i="53"/>
  <c r="J38" i="53"/>
  <c r="I38" i="53"/>
  <c r="H38" i="53"/>
  <c r="G38" i="53"/>
  <c r="F38" i="53"/>
  <c r="E38" i="53"/>
  <c r="D38" i="53"/>
  <c r="M37" i="53"/>
  <c r="L37" i="53"/>
  <c r="K37" i="53"/>
  <c r="J37" i="53"/>
  <c r="I37" i="53"/>
  <c r="H37" i="53"/>
  <c r="G37" i="53"/>
  <c r="F37" i="53"/>
  <c r="E37" i="53"/>
  <c r="D37" i="53"/>
  <c r="M36" i="53"/>
  <c r="L36" i="53"/>
  <c r="K36" i="53"/>
  <c r="J36" i="53"/>
  <c r="I36" i="53"/>
  <c r="H36" i="53"/>
  <c r="G36" i="53"/>
  <c r="F36" i="53"/>
  <c r="E36" i="53"/>
  <c r="D36" i="53"/>
  <c r="M35" i="53"/>
  <c r="L35" i="53"/>
  <c r="K35" i="53"/>
  <c r="J35" i="53"/>
  <c r="I35" i="53"/>
  <c r="H35" i="53"/>
  <c r="G35" i="53"/>
  <c r="F35" i="53"/>
  <c r="E35" i="53"/>
  <c r="D35" i="53"/>
  <c r="M34" i="53"/>
  <c r="L34" i="53"/>
  <c r="K34" i="53"/>
  <c r="J34" i="53"/>
  <c r="I34" i="53"/>
  <c r="H34" i="53"/>
  <c r="G34" i="53"/>
  <c r="F34" i="53"/>
  <c r="E34" i="53"/>
  <c r="D34" i="53"/>
  <c r="M33" i="53"/>
  <c r="L33" i="53"/>
  <c r="K33" i="53"/>
  <c r="J33" i="53"/>
  <c r="I33" i="53"/>
  <c r="H33" i="53"/>
  <c r="G33" i="53"/>
  <c r="F33" i="53"/>
  <c r="E33" i="53"/>
  <c r="D33" i="53"/>
  <c r="M32" i="53"/>
  <c r="L32" i="53"/>
  <c r="K32" i="53"/>
  <c r="J32" i="53"/>
  <c r="I32" i="53"/>
  <c r="H32" i="53"/>
  <c r="G32" i="53"/>
  <c r="F32" i="53"/>
  <c r="E32" i="53"/>
  <c r="D32" i="53"/>
  <c r="M31" i="53"/>
  <c r="L31" i="53"/>
  <c r="K31" i="53"/>
  <c r="J31" i="53"/>
  <c r="I31" i="53"/>
  <c r="H31" i="53"/>
  <c r="G31" i="53"/>
  <c r="F31" i="53"/>
  <c r="E31" i="53"/>
  <c r="D31" i="53"/>
  <c r="M30" i="53"/>
  <c r="L30" i="53"/>
  <c r="K30" i="53"/>
  <c r="J30" i="53"/>
  <c r="I30" i="53"/>
  <c r="H30" i="53"/>
  <c r="G30" i="53"/>
  <c r="F30" i="53"/>
  <c r="E30" i="53"/>
  <c r="D30" i="53"/>
  <c r="M29" i="53"/>
  <c r="L29" i="53"/>
  <c r="K29" i="53"/>
  <c r="J29" i="53"/>
  <c r="I29" i="53"/>
  <c r="H29" i="53"/>
  <c r="G29" i="53"/>
  <c r="F29" i="53"/>
  <c r="E29" i="53"/>
  <c r="D29" i="53"/>
  <c r="M28" i="53"/>
  <c r="L28" i="53"/>
  <c r="K28" i="53"/>
  <c r="J28" i="53"/>
  <c r="I28" i="53"/>
  <c r="H28" i="53"/>
  <c r="G28" i="53"/>
  <c r="F28" i="53"/>
  <c r="E28" i="53"/>
  <c r="D28" i="53"/>
  <c r="M27" i="53"/>
  <c r="L27" i="53"/>
  <c r="K27" i="53"/>
  <c r="J27" i="53"/>
  <c r="I27" i="53"/>
  <c r="H27" i="53"/>
  <c r="G27" i="53"/>
  <c r="F27" i="53"/>
  <c r="E27" i="53"/>
  <c r="D27" i="53"/>
  <c r="M26" i="53"/>
  <c r="L26" i="53"/>
  <c r="K26" i="53"/>
  <c r="J26" i="53"/>
  <c r="I26" i="53"/>
  <c r="H26" i="53"/>
  <c r="G26" i="53"/>
  <c r="F26" i="53"/>
  <c r="E26" i="53"/>
  <c r="D26" i="53"/>
  <c r="M25" i="53"/>
  <c r="L25" i="53"/>
  <c r="K25" i="53"/>
  <c r="J25" i="53"/>
  <c r="I25" i="53"/>
  <c r="H25" i="53"/>
  <c r="G25" i="53"/>
  <c r="F25" i="53"/>
  <c r="E25" i="53"/>
  <c r="D25" i="53"/>
  <c r="M24" i="53"/>
  <c r="L24" i="53"/>
  <c r="K24" i="53"/>
  <c r="J24" i="53"/>
  <c r="I24" i="53"/>
  <c r="H24" i="53"/>
  <c r="G24" i="53"/>
  <c r="F24" i="53"/>
  <c r="E24" i="53"/>
  <c r="D24" i="53"/>
  <c r="M23" i="53"/>
  <c r="L23" i="53"/>
  <c r="K23" i="53"/>
  <c r="J23" i="53"/>
  <c r="I23" i="53"/>
  <c r="H23" i="53"/>
  <c r="G23" i="53"/>
  <c r="F23" i="53"/>
  <c r="E23" i="53"/>
  <c r="D23" i="53"/>
  <c r="M22" i="53"/>
  <c r="L22" i="53"/>
  <c r="K22" i="53"/>
  <c r="J22" i="53"/>
  <c r="I22" i="53"/>
  <c r="H22" i="53"/>
  <c r="G22" i="53"/>
  <c r="F22" i="53"/>
  <c r="E22" i="53"/>
  <c r="D22" i="53"/>
  <c r="M21" i="53"/>
  <c r="L21" i="53"/>
  <c r="K21" i="53"/>
  <c r="J21" i="53"/>
  <c r="I21" i="53"/>
  <c r="H21" i="53"/>
  <c r="G21" i="53"/>
  <c r="F21" i="53"/>
  <c r="E21" i="53"/>
  <c r="D21" i="53"/>
  <c r="M20" i="53"/>
  <c r="L20" i="53"/>
  <c r="K20" i="53"/>
  <c r="J20" i="53"/>
  <c r="I20" i="53"/>
  <c r="H20" i="53"/>
  <c r="G20" i="53"/>
  <c r="F20" i="53"/>
  <c r="E20" i="53"/>
  <c r="D20" i="53"/>
  <c r="M19" i="53"/>
  <c r="L19" i="53"/>
  <c r="K19" i="53"/>
  <c r="J19" i="53"/>
  <c r="I19" i="53"/>
  <c r="H19" i="53"/>
  <c r="G19" i="53"/>
  <c r="F19" i="53"/>
  <c r="E19" i="53"/>
  <c r="D19" i="53"/>
  <c r="M18" i="53"/>
  <c r="L18" i="53"/>
  <c r="K18" i="53"/>
  <c r="J18" i="53"/>
  <c r="I18" i="53"/>
  <c r="H18" i="53"/>
  <c r="G18" i="53"/>
  <c r="F18" i="53"/>
  <c r="E18" i="53"/>
  <c r="D18" i="53"/>
  <c r="M17" i="53"/>
  <c r="L17" i="53"/>
  <c r="K17" i="53"/>
  <c r="J17" i="53"/>
  <c r="I17" i="53"/>
  <c r="H17" i="53"/>
  <c r="G17" i="53"/>
  <c r="F17" i="53"/>
  <c r="E17" i="53"/>
  <c r="D17" i="53"/>
  <c r="M16" i="53"/>
  <c r="L16" i="53"/>
  <c r="K16" i="53"/>
  <c r="J16" i="53"/>
  <c r="I16" i="53"/>
  <c r="H16" i="53"/>
  <c r="G16" i="53"/>
  <c r="F16" i="53"/>
  <c r="E16" i="53"/>
  <c r="D16" i="53"/>
  <c r="M15" i="53"/>
  <c r="L15" i="53"/>
  <c r="K15" i="53"/>
  <c r="J15" i="53"/>
  <c r="I15" i="53"/>
  <c r="H15" i="53"/>
  <c r="G15" i="53"/>
  <c r="F15" i="53"/>
  <c r="E15" i="53"/>
  <c r="D15" i="53"/>
  <c r="M14" i="53"/>
  <c r="L14" i="53"/>
  <c r="K14" i="53"/>
  <c r="J14" i="53"/>
  <c r="I14" i="53"/>
  <c r="H14" i="53"/>
  <c r="G14" i="53"/>
  <c r="F14" i="53"/>
  <c r="E14" i="53"/>
  <c r="D14" i="53"/>
  <c r="M13" i="53"/>
  <c r="L13" i="53"/>
  <c r="K13" i="53"/>
  <c r="J13" i="53"/>
  <c r="I13" i="53"/>
  <c r="H13" i="53"/>
  <c r="G13" i="53"/>
  <c r="F13" i="53"/>
  <c r="E13" i="53"/>
  <c r="D13" i="53"/>
  <c r="M12" i="53"/>
  <c r="L12" i="53"/>
  <c r="K12" i="53"/>
  <c r="J12" i="53"/>
  <c r="I12" i="53"/>
  <c r="H12" i="53"/>
  <c r="G12" i="53"/>
  <c r="F12" i="53"/>
  <c r="E12" i="53"/>
  <c r="D12" i="53"/>
  <c r="E26" i="52"/>
  <c r="E25" i="52"/>
  <c r="E24" i="52"/>
  <c r="E23" i="52"/>
  <c r="E22" i="52"/>
  <c r="E21" i="52"/>
  <c r="E20" i="52"/>
  <c r="E19" i="52"/>
  <c r="E18" i="52"/>
  <c r="E17" i="52"/>
  <c r="E16" i="52"/>
  <c r="E15" i="52"/>
  <c r="E14" i="52"/>
  <c r="E13" i="52"/>
  <c r="E12" i="52"/>
  <c r="E11" i="52"/>
  <c r="E10" i="52"/>
  <c r="E9" i="52"/>
  <c r="E8" i="52"/>
  <c r="E7" i="52"/>
  <c r="E6" i="52"/>
  <c r="E5" i="52"/>
  <c r="E4" i="52"/>
  <c r="M45" i="49"/>
  <c r="L45" i="49"/>
  <c r="K45" i="49"/>
  <c r="J45" i="49"/>
  <c r="I45" i="49"/>
  <c r="H45" i="49"/>
  <c r="G45" i="49"/>
  <c r="F45" i="49"/>
  <c r="E45" i="49"/>
  <c r="D45" i="49"/>
  <c r="M44" i="49"/>
  <c r="L44" i="49"/>
  <c r="K44" i="49"/>
  <c r="J44" i="49"/>
  <c r="I44" i="49"/>
  <c r="H44" i="49"/>
  <c r="G44" i="49"/>
  <c r="F44" i="49"/>
  <c r="E44" i="49"/>
  <c r="D44" i="49"/>
  <c r="M43" i="49"/>
  <c r="L43" i="49"/>
  <c r="K43" i="49"/>
  <c r="J43" i="49"/>
  <c r="I43" i="49"/>
  <c r="H43" i="49"/>
  <c r="G43" i="49"/>
  <c r="F43" i="49"/>
  <c r="E43" i="49"/>
  <c r="D43" i="49"/>
  <c r="M42" i="49"/>
  <c r="L42" i="49"/>
  <c r="K42" i="49"/>
  <c r="J42" i="49"/>
  <c r="I42" i="49"/>
  <c r="H42" i="49"/>
  <c r="G42" i="49"/>
  <c r="F42" i="49"/>
  <c r="E42" i="49"/>
  <c r="D42" i="49"/>
  <c r="M41" i="49"/>
  <c r="L41" i="49"/>
  <c r="K41" i="49"/>
  <c r="J41" i="49"/>
  <c r="I41" i="49"/>
  <c r="H41" i="49"/>
  <c r="G41" i="49"/>
  <c r="F41" i="49"/>
  <c r="E41" i="49"/>
  <c r="D41" i="49"/>
  <c r="M40" i="49"/>
  <c r="L40" i="49"/>
  <c r="K40" i="49"/>
  <c r="J40" i="49"/>
  <c r="I40" i="49"/>
  <c r="H40" i="49"/>
  <c r="G40" i="49"/>
  <c r="F40" i="49"/>
  <c r="E40" i="49"/>
  <c r="D40" i="49"/>
  <c r="M39" i="49"/>
  <c r="L39" i="49"/>
  <c r="K39" i="49"/>
  <c r="J39" i="49"/>
  <c r="I39" i="49"/>
  <c r="H39" i="49"/>
  <c r="G39" i="49"/>
  <c r="F39" i="49"/>
  <c r="E39" i="49"/>
  <c r="D39" i="49"/>
  <c r="M38" i="49"/>
  <c r="L38" i="49"/>
  <c r="K38" i="49"/>
  <c r="J38" i="49"/>
  <c r="I38" i="49"/>
  <c r="H38" i="49"/>
  <c r="G38" i="49"/>
  <c r="F38" i="49"/>
  <c r="E38" i="49"/>
  <c r="D38" i="49"/>
  <c r="M37" i="49"/>
  <c r="L37" i="49"/>
  <c r="K37" i="49"/>
  <c r="J37" i="49"/>
  <c r="I37" i="49"/>
  <c r="H37" i="49"/>
  <c r="G37" i="49"/>
  <c r="F37" i="49"/>
  <c r="E37" i="49"/>
  <c r="D37" i="49"/>
  <c r="M36" i="49"/>
  <c r="L36" i="49"/>
  <c r="K36" i="49"/>
  <c r="J36" i="49"/>
  <c r="I36" i="49"/>
  <c r="H36" i="49"/>
  <c r="G36" i="49"/>
  <c r="F36" i="49"/>
  <c r="E36" i="49"/>
  <c r="D36" i="49"/>
  <c r="M35" i="49"/>
  <c r="L35" i="49"/>
  <c r="K35" i="49"/>
  <c r="J35" i="49"/>
  <c r="I35" i="49"/>
  <c r="H35" i="49"/>
  <c r="G35" i="49"/>
  <c r="F35" i="49"/>
  <c r="E35" i="49"/>
  <c r="D35" i="49"/>
  <c r="M34" i="49"/>
  <c r="L34" i="49"/>
  <c r="K34" i="49"/>
  <c r="J34" i="49"/>
  <c r="I34" i="49"/>
  <c r="H34" i="49"/>
  <c r="G34" i="49"/>
  <c r="F34" i="49"/>
  <c r="E34" i="49"/>
  <c r="D34" i="49"/>
  <c r="M33" i="49"/>
  <c r="L33" i="49"/>
  <c r="K33" i="49"/>
  <c r="J33" i="49"/>
  <c r="I33" i="49"/>
  <c r="H33" i="49"/>
  <c r="G33" i="49"/>
  <c r="F33" i="49"/>
  <c r="E33" i="49"/>
  <c r="D33" i="49"/>
  <c r="M32" i="49"/>
  <c r="L32" i="49"/>
  <c r="K32" i="49"/>
  <c r="J32" i="49"/>
  <c r="I32" i="49"/>
  <c r="H32" i="49"/>
  <c r="G32" i="49"/>
  <c r="F32" i="49"/>
  <c r="E32" i="49"/>
  <c r="D32" i="49"/>
  <c r="M31" i="49"/>
  <c r="L31" i="49"/>
  <c r="K31" i="49"/>
  <c r="J31" i="49"/>
  <c r="I31" i="49"/>
  <c r="H31" i="49"/>
  <c r="G31" i="49"/>
  <c r="F31" i="49"/>
  <c r="E31" i="49"/>
  <c r="D31" i="49"/>
  <c r="M30" i="49"/>
  <c r="L30" i="49"/>
  <c r="K30" i="49"/>
  <c r="J30" i="49"/>
  <c r="I30" i="49"/>
  <c r="H30" i="49"/>
  <c r="G30" i="49"/>
  <c r="F30" i="49"/>
  <c r="E30" i="49"/>
  <c r="D30" i="49"/>
  <c r="M29" i="49"/>
  <c r="L29" i="49"/>
  <c r="K29" i="49"/>
  <c r="J29" i="49"/>
  <c r="I29" i="49"/>
  <c r="H29" i="49"/>
  <c r="G29" i="49"/>
  <c r="F29" i="49"/>
  <c r="E29" i="49"/>
  <c r="D29" i="49"/>
  <c r="M28" i="49"/>
  <c r="L28" i="49"/>
  <c r="K28" i="49"/>
  <c r="J28" i="49"/>
  <c r="I28" i="49"/>
  <c r="H28" i="49"/>
  <c r="G28" i="49"/>
  <c r="F28" i="49"/>
  <c r="E28" i="49"/>
  <c r="D28" i="49"/>
  <c r="M27" i="49"/>
  <c r="L27" i="49"/>
  <c r="K27" i="49"/>
  <c r="J27" i="49"/>
  <c r="I27" i="49"/>
  <c r="H27" i="49"/>
  <c r="G27" i="49"/>
  <c r="F27" i="49"/>
  <c r="E27" i="49"/>
  <c r="D27" i="49"/>
  <c r="M26" i="49"/>
  <c r="L26" i="49"/>
  <c r="K26" i="49"/>
  <c r="J26" i="49"/>
  <c r="I26" i="49"/>
  <c r="H26" i="49"/>
  <c r="G26" i="49"/>
  <c r="F26" i="49"/>
  <c r="E26" i="49"/>
  <c r="D26" i="49"/>
  <c r="M25" i="49"/>
  <c r="L25" i="49"/>
  <c r="K25" i="49"/>
  <c r="J25" i="49"/>
  <c r="I25" i="49"/>
  <c r="H25" i="49"/>
  <c r="G25" i="49"/>
  <c r="F25" i="49"/>
  <c r="E25" i="49"/>
  <c r="D25" i="49"/>
  <c r="M24" i="49"/>
  <c r="L24" i="49"/>
  <c r="K24" i="49"/>
  <c r="J24" i="49"/>
  <c r="I24" i="49"/>
  <c r="H24" i="49"/>
  <c r="G24" i="49"/>
  <c r="F24" i="49"/>
  <c r="E24" i="49"/>
  <c r="D24" i="49"/>
  <c r="M23" i="49"/>
  <c r="L23" i="49"/>
  <c r="K23" i="49"/>
  <c r="J23" i="49"/>
  <c r="I23" i="49"/>
  <c r="H23" i="49"/>
  <c r="G23" i="49"/>
  <c r="F23" i="49"/>
  <c r="E23" i="49"/>
  <c r="D23" i="49"/>
  <c r="M22" i="49"/>
  <c r="L22" i="49"/>
  <c r="K22" i="49"/>
  <c r="J22" i="49"/>
  <c r="I22" i="49"/>
  <c r="H22" i="49"/>
  <c r="G22" i="49"/>
  <c r="F22" i="49"/>
  <c r="E22" i="49"/>
  <c r="D22" i="49"/>
  <c r="M21" i="49"/>
  <c r="L21" i="49"/>
  <c r="K21" i="49"/>
  <c r="J21" i="49"/>
  <c r="I21" i="49"/>
  <c r="H21" i="49"/>
  <c r="G21" i="49"/>
  <c r="F21" i="49"/>
  <c r="E21" i="49"/>
  <c r="D21" i="49"/>
  <c r="M20" i="49"/>
  <c r="L20" i="49"/>
  <c r="K20" i="49"/>
  <c r="J20" i="49"/>
  <c r="I20" i="49"/>
  <c r="H20" i="49"/>
  <c r="G20" i="49"/>
  <c r="F20" i="49"/>
  <c r="E20" i="49"/>
  <c r="D20" i="49"/>
  <c r="M19" i="49"/>
  <c r="L19" i="49"/>
  <c r="K19" i="49"/>
  <c r="J19" i="49"/>
  <c r="I19" i="49"/>
  <c r="H19" i="49"/>
  <c r="G19" i="49"/>
  <c r="F19" i="49"/>
  <c r="E19" i="49"/>
  <c r="D19" i="49"/>
  <c r="M18" i="49"/>
  <c r="L18" i="49"/>
  <c r="K18" i="49"/>
  <c r="J18" i="49"/>
  <c r="I18" i="49"/>
  <c r="H18" i="49"/>
  <c r="G18" i="49"/>
  <c r="F18" i="49"/>
  <c r="E18" i="49"/>
  <c r="D18" i="49"/>
  <c r="M17" i="49"/>
  <c r="L17" i="49"/>
  <c r="K17" i="49"/>
  <c r="J17" i="49"/>
  <c r="I17" i="49"/>
  <c r="H17" i="49"/>
  <c r="G17" i="49"/>
  <c r="F17" i="49"/>
  <c r="E17" i="49"/>
  <c r="D17" i="49"/>
  <c r="M16" i="49"/>
  <c r="L16" i="49"/>
  <c r="K16" i="49"/>
  <c r="J16" i="49"/>
  <c r="I16" i="49"/>
  <c r="H16" i="49"/>
  <c r="G16" i="49"/>
  <c r="F16" i="49"/>
  <c r="E16" i="49"/>
  <c r="D16" i="49"/>
  <c r="M15" i="49"/>
  <c r="L15" i="49"/>
  <c r="K15" i="49"/>
  <c r="J15" i="49"/>
  <c r="I15" i="49"/>
  <c r="H15" i="49"/>
  <c r="G15" i="49"/>
  <c r="F15" i="49"/>
  <c r="E15" i="49"/>
  <c r="D15" i="49"/>
  <c r="M14" i="49"/>
  <c r="L14" i="49"/>
  <c r="K14" i="49"/>
  <c r="J14" i="49"/>
  <c r="I14" i="49"/>
  <c r="H14" i="49"/>
  <c r="G14" i="49"/>
  <c r="F14" i="49"/>
  <c r="E14" i="49"/>
  <c r="D14" i="49"/>
  <c r="M13" i="49"/>
  <c r="L13" i="49"/>
  <c r="K13" i="49"/>
  <c r="J13" i="49"/>
  <c r="I13" i="49"/>
  <c r="H13" i="49"/>
  <c r="G13" i="49"/>
  <c r="F13" i="49"/>
  <c r="E13" i="49"/>
  <c r="D13" i="49"/>
  <c r="M12" i="49"/>
  <c r="L12" i="49"/>
  <c r="K12" i="49"/>
  <c r="J12" i="49"/>
  <c r="I12" i="49"/>
  <c r="H12" i="49"/>
  <c r="G12" i="49"/>
  <c r="F12" i="49"/>
  <c r="E12" i="49"/>
  <c r="D12" i="49"/>
  <c r="M11" i="49"/>
  <c r="L11" i="49"/>
  <c r="K11" i="49"/>
  <c r="J11" i="49"/>
  <c r="I11" i="49"/>
  <c r="H11" i="49"/>
  <c r="G11" i="49"/>
  <c r="F11" i="49"/>
  <c r="E11" i="49"/>
  <c r="D11" i="49"/>
  <c r="M10" i="49"/>
  <c r="L10" i="49"/>
  <c r="K10" i="49"/>
  <c r="J10" i="49"/>
  <c r="I10" i="49"/>
  <c r="H10" i="49"/>
  <c r="G10" i="49"/>
  <c r="F10" i="49"/>
  <c r="E10" i="49"/>
  <c r="D10" i="49"/>
  <c r="M46" i="48"/>
  <c r="L46" i="48"/>
  <c r="K46" i="48"/>
  <c r="J46" i="48"/>
  <c r="I46" i="48"/>
  <c r="H46" i="48"/>
  <c r="G46" i="48"/>
  <c r="F46" i="48"/>
  <c r="E46" i="48"/>
  <c r="D46" i="48"/>
  <c r="M45" i="48"/>
  <c r="L45" i="48"/>
  <c r="K45" i="48"/>
  <c r="J45" i="48"/>
  <c r="I45" i="48"/>
  <c r="H45" i="48"/>
  <c r="G45" i="48"/>
  <c r="F45" i="48"/>
  <c r="E45" i="48"/>
  <c r="D45" i="48"/>
  <c r="M44" i="48"/>
  <c r="L44" i="48"/>
  <c r="K44" i="48"/>
  <c r="J44" i="48"/>
  <c r="I44" i="48"/>
  <c r="H44" i="48"/>
  <c r="G44" i="48"/>
  <c r="F44" i="48"/>
  <c r="E44" i="48"/>
  <c r="D44" i="48"/>
  <c r="M43" i="48"/>
  <c r="L43" i="48"/>
  <c r="K43" i="48"/>
  <c r="J43" i="48"/>
  <c r="I43" i="48"/>
  <c r="H43" i="48"/>
  <c r="G43" i="48"/>
  <c r="F43" i="48"/>
  <c r="E43" i="48"/>
  <c r="D43" i="48"/>
  <c r="M42" i="48"/>
  <c r="L42" i="48"/>
  <c r="K42" i="48"/>
  <c r="J42" i="48"/>
  <c r="I42" i="48"/>
  <c r="H42" i="48"/>
  <c r="G42" i="48"/>
  <c r="F42" i="48"/>
  <c r="E42" i="48"/>
  <c r="D42" i="48"/>
  <c r="M41" i="48"/>
  <c r="L41" i="48"/>
  <c r="K41" i="48"/>
  <c r="J41" i="48"/>
  <c r="I41" i="48"/>
  <c r="H41" i="48"/>
  <c r="G41" i="48"/>
  <c r="F41" i="48"/>
  <c r="E41" i="48"/>
  <c r="D41" i="48"/>
  <c r="M40" i="48"/>
  <c r="L40" i="48"/>
  <c r="K40" i="48"/>
  <c r="J40" i="48"/>
  <c r="I40" i="48"/>
  <c r="H40" i="48"/>
  <c r="G40" i="48"/>
  <c r="F40" i="48"/>
  <c r="E40" i="48"/>
  <c r="D40" i="48"/>
  <c r="M39" i="48"/>
  <c r="L39" i="48"/>
  <c r="K39" i="48"/>
  <c r="J39" i="48"/>
  <c r="I39" i="48"/>
  <c r="H39" i="48"/>
  <c r="G39" i="48"/>
  <c r="F39" i="48"/>
  <c r="E39" i="48"/>
  <c r="D39" i="48"/>
  <c r="M38" i="48"/>
  <c r="L38" i="48"/>
  <c r="K38" i="48"/>
  <c r="J38" i="48"/>
  <c r="I38" i="48"/>
  <c r="H38" i="48"/>
  <c r="G38" i="48"/>
  <c r="F38" i="48"/>
  <c r="E38" i="48"/>
  <c r="D38" i="48"/>
  <c r="M37" i="48"/>
  <c r="L37" i="48"/>
  <c r="K37" i="48"/>
  <c r="J37" i="48"/>
  <c r="I37" i="48"/>
  <c r="H37" i="48"/>
  <c r="G37" i="48"/>
  <c r="F37" i="48"/>
  <c r="E37" i="48"/>
  <c r="D37" i="48"/>
  <c r="M36" i="48"/>
  <c r="L36" i="48"/>
  <c r="K36" i="48"/>
  <c r="J36" i="48"/>
  <c r="I36" i="48"/>
  <c r="H36" i="48"/>
  <c r="G36" i="48"/>
  <c r="F36" i="48"/>
  <c r="E36" i="48"/>
  <c r="D36" i="48"/>
  <c r="M35" i="48"/>
  <c r="L35" i="48"/>
  <c r="K35" i="48"/>
  <c r="J35" i="48"/>
  <c r="I35" i="48"/>
  <c r="H35" i="48"/>
  <c r="G35" i="48"/>
  <c r="F35" i="48"/>
  <c r="E35" i="48"/>
  <c r="D35" i="48"/>
  <c r="M34" i="48"/>
  <c r="L34" i="48"/>
  <c r="K34" i="48"/>
  <c r="J34" i="48"/>
  <c r="I34" i="48"/>
  <c r="H34" i="48"/>
  <c r="G34" i="48"/>
  <c r="F34" i="48"/>
  <c r="E34" i="48"/>
  <c r="D34" i="48"/>
  <c r="M33" i="48"/>
  <c r="L33" i="48"/>
  <c r="K33" i="48"/>
  <c r="J33" i="48"/>
  <c r="I33" i="48"/>
  <c r="H33" i="48"/>
  <c r="G33" i="48"/>
  <c r="F33" i="48"/>
  <c r="E33" i="48"/>
  <c r="D33" i="48"/>
  <c r="M32" i="48"/>
  <c r="L32" i="48"/>
  <c r="K32" i="48"/>
  <c r="J32" i="48"/>
  <c r="I32" i="48"/>
  <c r="H32" i="48"/>
  <c r="G32" i="48"/>
  <c r="F32" i="48"/>
  <c r="E32" i="48"/>
  <c r="D32" i="48"/>
  <c r="M31" i="48"/>
  <c r="L31" i="48"/>
  <c r="K31" i="48"/>
  <c r="J31" i="48"/>
  <c r="I31" i="48"/>
  <c r="H31" i="48"/>
  <c r="G31" i="48"/>
  <c r="F31" i="48"/>
  <c r="E31" i="48"/>
  <c r="D31" i="48"/>
  <c r="M30" i="48"/>
  <c r="L30" i="48"/>
  <c r="K30" i="48"/>
  <c r="J30" i="48"/>
  <c r="I30" i="48"/>
  <c r="H30" i="48"/>
  <c r="G30" i="48"/>
  <c r="F30" i="48"/>
  <c r="E30" i="48"/>
  <c r="D30" i="48"/>
  <c r="M29" i="48"/>
  <c r="L29" i="48"/>
  <c r="K29" i="48"/>
  <c r="J29" i="48"/>
  <c r="I29" i="48"/>
  <c r="H29" i="48"/>
  <c r="G29" i="48"/>
  <c r="F29" i="48"/>
  <c r="E29" i="48"/>
  <c r="D29" i="48"/>
  <c r="M28" i="48"/>
  <c r="L28" i="48"/>
  <c r="K28" i="48"/>
  <c r="J28" i="48"/>
  <c r="I28" i="48"/>
  <c r="H28" i="48"/>
  <c r="G28" i="48"/>
  <c r="F28" i="48"/>
  <c r="E28" i="48"/>
  <c r="D28" i="48"/>
  <c r="M27" i="48"/>
  <c r="L27" i="48"/>
  <c r="K27" i="48"/>
  <c r="J27" i="48"/>
  <c r="I27" i="48"/>
  <c r="H27" i="48"/>
  <c r="G27" i="48"/>
  <c r="F27" i="48"/>
  <c r="E27" i="48"/>
  <c r="D27" i="48"/>
  <c r="M26" i="48"/>
  <c r="L26" i="48"/>
  <c r="K26" i="48"/>
  <c r="J26" i="48"/>
  <c r="I26" i="48"/>
  <c r="H26" i="48"/>
  <c r="G26" i="48"/>
  <c r="F26" i="48"/>
  <c r="E26" i="48"/>
  <c r="D26" i="48"/>
  <c r="M25" i="48"/>
  <c r="L25" i="48"/>
  <c r="K25" i="48"/>
  <c r="J25" i="48"/>
  <c r="I25" i="48"/>
  <c r="H25" i="48"/>
  <c r="G25" i="48"/>
  <c r="F25" i="48"/>
  <c r="E25" i="48"/>
  <c r="D25" i="48"/>
  <c r="M24" i="48"/>
  <c r="L24" i="48"/>
  <c r="K24" i="48"/>
  <c r="J24" i="48"/>
  <c r="I24" i="48"/>
  <c r="H24" i="48"/>
  <c r="G24" i="48"/>
  <c r="F24" i="48"/>
  <c r="E24" i="48"/>
  <c r="D24" i="48"/>
  <c r="M23" i="48"/>
  <c r="L23" i="48"/>
  <c r="K23" i="48"/>
  <c r="J23" i="48"/>
  <c r="I23" i="48"/>
  <c r="H23" i="48"/>
  <c r="G23" i="48"/>
  <c r="F23" i="48"/>
  <c r="E23" i="48"/>
  <c r="D23" i="48"/>
  <c r="M22" i="48"/>
  <c r="L22" i="48"/>
  <c r="K22" i="48"/>
  <c r="J22" i="48"/>
  <c r="I22" i="48"/>
  <c r="H22" i="48"/>
  <c r="G22" i="48"/>
  <c r="F22" i="48"/>
  <c r="E22" i="48"/>
  <c r="D22" i="48"/>
  <c r="M21" i="48"/>
  <c r="L21" i="48"/>
  <c r="K21" i="48"/>
  <c r="J21" i="48"/>
  <c r="I21" i="48"/>
  <c r="H21" i="48"/>
  <c r="G21" i="48"/>
  <c r="F21" i="48"/>
  <c r="E21" i="48"/>
  <c r="D21" i="48"/>
  <c r="M20" i="48"/>
  <c r="L20" i="48"/>
  <c r="K20" i="48"/>
  <c r="J20" i="48"/>
  <c r="I20" i="48"/>
  <c r="H20" i="48"/>
  <c r="G20" i="48"/>
  <c r="F20" i="48"/>
  <c r="E20" i="48"/>
  <c r="D20" i="48"/>
  <c r="M19" i="48"/>
  <c r="L19" i="48"/>
  <c r="K19" i="48"/>
  <c r="J19" i="48"/>
  <c r="I19" i="48"/>
  <c r="H19" i="48"/>
  <c r="G19" i="48"/>
  <c r="F19" i="48"/>
  <c r="E19" i="48"/>
  <c r="D19" i="48"/>
  <c r="M18" i="48"/>
  <c r="L18" i="48"/>
  <c r="K18" i="48"/>
  <c r="J18" i="48"/>
  <c r="I18" i="48"/>
  <c r="H18" i="48"/>
  <c r="G18" i="48"/>
  <c r="F18" i="48"/>
  <c r="E18" i="48"/>
  <c r="D18" i="48"/>
  <c r="M17" i="48"/>
  <c r="L17" i="48"/>
  <c r="K17" i="48"/>
  <c r="J17" i="48"/>
  <c r="I17" i="48"/>
  <c r="H17" i="48"/>
  <c r="G17" i="48"/>
  <c r="F17" i="48"/>
  <c r="E17" i="48"/>
  <c r="D17" i="48"/>
  <c r="M16" i="48"/>
  <c r="L16" i="48"/>
  <c r="K16" i="48"/>
  <c r="J16" i="48"/>
  <c r="I16" i="48"/>
  <c r="H16" i="48"/>
  <c r="G16" i="48"/>
  <c r="F16" i="48"/>
  <c r="E16" i="48"/>
  <c r="D16" i="48"/>
  <c r="M15" i="48"/>
  <c r="L15" i="48"/>
  <c r="K15" i="48"/>
  <c r="J15" i="48"/>
  <c r="I15" i="48"/>
  <c r="H15" i="48"/>
  <c r="G15" i="48"/>
  <c r="F15" i="48"/>
  <c r="E15" i="48"/>
  <c r="D15" i="48"/>
  <c r="M14" i="48"/>
  <c r="L14" i="48"/>
  <c r="K14" i="48"/>
  <c r="J14" i="48"/>
  <c r="I14" i="48"/>
  <c r="H14" i="48"/>
  <c r="G14" i="48"/>
  <c r="F14" i="48"/>
  <c r="E14" i="48"/>
  <c r="D14" i="48"/>
  <c r="M13" i="48"/>
  <c r="L13" i="48"/>
  <c r="K13" i="48"/>
  <c r="J13" i="48"/>
  <c r="I13" i="48"/>
  <c r="H13" i="48"/>
  <c r="G13" i="48"/>
  <c r="F13" i="48"/>
  <c r="E13" i="48"/>
  <c r="D13" i="48"/>
  <c r="M12" i="48"/>
  <c r="L12" i="48"/>
  <c r="K12" i="48"/>
  <c r="J12" i="48"/>
  <c r="I12" i="48"/>
  <c r="H12" i="48"/>
  <c r="G12" i="48"/>
  <c r="F12" i="48"/>
  <c r="E12" i="48"/>
  <c r="D12" i="48"/>
  <c r="M8" i="48"/>
  <c r="L8" i="48"/>
  <c r="K8" i="48"/>
  <c r="J8" i="48"/>
  <c r="I8" i="48"/>
  <c r="H8" i="48"/>
  <c r="G8" i="48"/>
  <c r="F8" i="48"/>
  <c r="E8" i="48"/>
  <c r="D8" i="48"/>
  <c r="M7" i="48"/>
  <c r="L7" i="48"/>
  <c r="K7" i="48"/>
  <c r="J7" i="48"/>
  <c r="I7" i="48"/>
  <c r="H7" i="48"/>
  <c r="G7" i="48"/>
  <c r="F7" i="48"/>
  <c r="E7" i="48"/>
  <c r="D7" i="48"/>
  <c r="M6" i="48"/>
  <c r="L6" i="48"/>
  <c r="K6" i="48"/>
  <c r="J6" i="48"/>
  <c r="I6" i="48"/>
  <c r="H6" i="48"/>
  <c r="G6" i="48"/>
  <c r="F6" i="48"/>
  <c r="E6" i="48"/>
  <c r="D6" i="48"/>
  <c r="M43" i="47"/>
  <c r="L43" i="47"/>
  <c r="K43" i="47"/>
  <c r="J43" i="47"/>
  <c r="I43" i="47"/>
  <c r="H43" i="47"/>
  <c r="G43" i="47"/>
  <c r="F43" i="47"/>
  <c r="E43" i="47"/>
  <c r="D43" i="47"/>
  <c r="M42" i="47"/>
  <c r="L42" i="47"/>
  <c r="K42" i="47"/>
  <c r="J42" i="47"/>
  <c r="I42" i="47"/>
  <c r="H42" i="47"/>
  <c r="G42" i="47"/>
  <c r="F42" i="47"/>
  <c r="E42" i="47"/>
  <c r="D42" i="47"/>
  <c r="M41" i="47"/>
  <c r="L41" i="47"/>
  <c r="K41" i="47"/>
  <c r="J41" i="47"/>
  <c r="I41" i="47"/>
  <c r="H41" i="47"/>
  <c r="G41" i="47"/>
  <c r="F41" i="47"/>
  <c r="E41" i="47"/>
  <c r="D41" i="47"/>
  <c r="M40" i="47"/>
  <c r="L40" i="47"/>
  <c r="K40" i="47"/>
  <c r="J40" i="47"/>
  <c r="I40" i="47"/>
  <c r="H40" i="47"/>
  <c r="G40" i="47"/>
  <c r="F40" i="47"/>
  <c r="E40" i="47"/>
  <c r="D40" i="47"/>
  <c r="M39" i="47"/>
  <c r="L39" i="47"/>
  <c r="K39" i="47"/>
  <c r="J39" i="47"/>
  <c r="I39" i="47"/>
  <c r="H39" i="47"/>
  <c r="G39" i="47"/>
  <c r="F39" i="47"/>
  <c r="E39" i="47"/>
  <c r="D39" i="47"/>
  <c r="M38" i="47"/>
  <c r="L38" i="47"/>
  <c r="K38" i="47"/>
  <c r="J38" i="47"/>
  <c r="I38" i="47"/>
  <c r="H38" i="47"/>
  <c r="G38" i="47"/>
  <c r="F38" i="47"/>
  <c r="E38" i="47"/>
  <c r="D38" i="47"/>
  <c r="M37" i="47"/>
  <c r="L37" i="47"/>
  <c r="K37" i="47"/>
  <c r="J37" i="47"/>
  <c r="I37" i="47"/>
  <c r="H37" i="47"/>
  <c r="G37" i="47"/>
  <c r="F37" i="47"/>
  <c r="E37" i="47"/>
  <c r="D37" i="47"/>
  <c r="M36" i="47"/>
  <c r="L36" i="47"/>
  <c r="K36" i="47"/>
  <c r="J36" i="47"/>
  <c r="I36" i="47"/>
  <c r="H36" i="47"/>
  <c r="G36" i="47"/>
  <c r="F36" i="47"/>
  <c r="E36" i="47"/>
  <c r="D36" i="47"/>
  <c r="M35" i="47"/>
  <c r="L35" i="47"/>
  <c r="K35" i="47"/>
  <c r="J35" i="47"/>
  <c r="I35" i="47"/>
  <c r="H35" i="47"/>
  <c r="G35" i="47"/>
  <c r="F35" i="47"/>
  <c r="E35" i="47"/>
  <c r="D35" i="47"/>
  <c r="M34" i="47"/>
  <c r="L34" i="47"/>
  <c r="K34" i="47"/>
  <c r="J34" i="47"/>
  <c r="I34" i="47"/>
  <c r="H34" i="47"/>
  <c r="G34" i="47"/>
  <c r="F34" i="47"/>
  <c r="E34" i="47"/>
  <c r="D34" i="47"/>
  <c r="M33" i="47"/>
  <c r="L33" i="47"/>
  <c r="K33" i="47"/>
  <c r="J33" i="47"/>
  <c r="I33" i="47"/>
  <c r="H33" i="47"/>
  <c r="G33" i="47"/>
  <c r="F33" i="47"/>
  <c r="E33" i="47"/>
  <c r="D33" i="47"/>
  <c r="M32" i="47"/>
  <c r="L32" i="47"/>
  <c r="K32" i="47"/>
  <c r="J32" i="47"/>
  <c r="I32" i="47"/>
  <c r="H32" i="47"/>
  <c r="G32" i="47"/>
  <c r="F32" i="47"/>
  <c r="E32" i="47"/>
  <c r="D32" i="47"/>
  <c r="M31" i="47"/>
  <c r="L31" i="47"/>
  <c r="K31" i="47"/>
  <c r="J31" i="47"/>
  <c r="I31" i="47"/>
  <c r="H31" i="47"/>
  <c r="G31" i="47"/>
  <c r="F31" i="47"/>
  <c r="E31" i="47"/>
  <c r="D31" i="47"/>
  <c r="M30" i="47"/>
  <c r="L30" i="47"/>
  <c r="K30" i="47"/>
  <c r="J30" i="47"/>
  <c r="I30" i="47"/>
  <c r="H30" i="47"/>
  <c r="G30" i="47"/>
  <c r="F30" i="47"/>
  <c r="E30" i="47"/>
  <c r="D30" i="47"/>
  <c r="M29" i="47"/>
  <c r="L29" i="47"/>
  <c r="K29" i="47"/>
  <c r="J29" i="47"/>
  <c r="I29" i="47"/>
  <c r="H29" i="47"/>
  <c r="G29" i="47"/>
  <c r="F29" i="47"/>
  <c r="E29" i="47"/>
  <c r="D29" i="47"/>
  <c r="M28" i="47"/>
  <c r="L28" i="47"/>
  <c r="K28" i="47"/>
  <c r="J28" i="47"/>
  <c r="I28" i="47"/>
  <c r="H28" i="47"/>
  <c r="G28" i="47"/>
  <c r="F28" i="47"/>
  <c r="E28" i="47"/>
  <c r="D28" i="47"/>
  <c r="M27" i="47"/>
  <c r="L27" i="47"/>
  <c r="K27" i="47"/>
  <c r="J27" i="47"/>
  <c r="I27" i="47"/>
  <c r="H27" i="47"/>
  <c r="G27" i="47"/>
  <c r="F27" i="47"/>
  <c r="E27" i="47"/>
  <c r="D27" i="47"/>
  <c r="M26" i="47"/>
  <c r="L26" i="47"/>
  <c r="K26" i="47"/>
  <c r="J26" i="47"/>
  <c r="I26" i="47"/>
  <c r="H26" i="47"/>
  <c r="G26" i="47"/>
  <c r="F26" i="47"/>
  <c r="E26" i="47"/>
  <c r="D26" i="47"/>
  <c r="M25" i="47"/>
  <c r="L25" i="47"/>
  <c r="K25" i="47"/>
  <c r="J25" i="47"/>
  <c r="I25" i="47"/>
  <c r="H25" i="47"/>
  <c r="G25" i="47"/>
  <c r="F25" i="47"/>
  <c r="E25" i="47"/>
  <c r="D25" i="47"/>
  <c r="M24" i="47"/>
  <c r="L24" i="47"/>
  <c r="K24" i="47"/>
  <c r="J24" i="47"/>
  <c r="I24" i="47"/>
  <c r="H24" i="47"/>
  <c r="G24" i="47"/>
  <c r="F24" i="47"/>
  <c r="E24" i="47"/>
  <c r="D24" i="47"/>
  <c r="M23" i="47"/>
  <c r="L23" i="47"/>
  <c r="K23" i="47"/>
  <c r="J23" i="47"/>
  <c r="I23" i="47"/>
  <c r="H23" i="47"/>
  <c r="G23" i="47"/>
  <c r="F23" i="47"/>
  <c r="E23" i="47"/>
  <c r="D23" i="47"/>
  <c r="M22" i="47"/>
  <c r="L22" i="47"/>
  <c r="K22" i="47"/>
  <c r="J22" i="47"/>
  <c r="I22" i="47"/>
  <c r="H22" i="47"/>
  <c r="G22" i="47"/>
  <c r="F22" i="47"/>
  <c r="E22" i="47"/>
  <c r="D22" i="47"/>
  <c r="M21" i="47"/>
  <c r="L21" i="47"/>
  <c r="K21" i="47"/>
  <c r="J21" i="47"/>
  <c r="I21" i="47"/>
  <c r="H21" i="47"/>
  <c r="G21" i="47"/>
  <c r="F21" i="47"/>
  <c r="E21" i="47"/>
  <c r="D21" i="47"/>
  <c r="M20" i="47"/>
  <c r="L20" i="47"/>
  <c r="K20" i="47"/>
  <c r="J20" i="47"/>
  <c r="I20" i="47"/>
  <c r="H20" i="47"/>
  <c r="G20" i="47"/>
  <c r="F20" i="47"/>
  <c r="E20" i="47"/>
  <c r="D20" i="47"/>
  <c r="M19" i="47"/>
  <c r="L19" i="47"/>
  <c r="K19" i="47"/>
  <c r="J19" i="47"/>
  <c r="I19" i="47"/>
  <c r="H19" i="47"/>
  <c r="G19" i="47"/>
  <c r="F19" i="47"/>
  <c r="E19" i="47"/>
  <c r="D19" i="47"/>
  <c r="M18" i="47"/>
  <c r="L18" i="47"/>
  <c r="K18" i="47"/>
  <c r="J18" i="47"/>
  <c r="I18" i="47"/>
  <c r="H18" i="47"/>
  <c r="G18" i="47"/>
  <c r="F18" i="47"/>
  <c r="E18" i="47"/>
  <c r="D18" i="47"/>
  <c r="M17" i="47"/>
  <c r="L17" i="47"/>
  <c r="K17" i="47"/>
  <c r="J17" i="47"/>
  <c r="I17" i="47"/>
  <c r="H17" i="47"/>
  <c r="G17" i="47"/>
  <c r="F17" i="47"/>
  <c r="E17" i="47"/>
  <c r="D17" i="47"/>
  <c r="M16" i="47"/>
  <c r="L16" i="47"/>
  <c r="K16" i="47"/>
  <c r="J16" i="47"/>
  <c r="I16" i="47"/>
  <c r="H16" i="47"/>
  <c r="G16" i="47"/>
  <c r="F16" i="47"/>
  <c r="E16" i="47"/>
  <c r="D16" i="47"/>
  <c r="M15" i="47"/>
  <c r="L15" i="47"/>
  <c r="K15" i="47"/>
  <c r="J15" i="47"/>
  <c r="I15" i="47"/>
  <c r="H15" i="47"/>
  <c r="G15" i="47"/>
  <c r="F15" i="47"/>
  <c r="E15" i="47"/>
  <c r="D15" i="47"/>
  <c r="M14" i="47"/>
  <c r="L14" i="47"/>
  <c r="K14" i="47"/>
  <c r="J14" i="47"/>
  <c r="I14" i="47"/>
  <c r="H14" i="47"/>
  <c r="G14" i="47"/>
  <c r="F14" i="47"/>
  <c r="E14" i="47"/>
  <c r="D14" i="47"/>
  <c r="M13" i="47"/>
  <c r="L13" i="47"/>
  <c r="K13" i="47"/>
  <c r="J13" i="47"/>
  <c r="I13" i="47"/>
  <c r="H13" i="47"/>
  <c r="G13" i="47"/>
  <c r="F13" i="47"/>
  <c r="E13" i="47"/>
  <c r="D13" i="47"/>
  <c r="M12" i="47"/>
  <c r="L12" i="47"/>
  <c r="K12" i="47"/>
  <c r="J12" i="47"/>
  <c r="I12" i="47"/>
  <c r="H12" i="47"/>
  <c r="G12" i="47"/>
  <c r="F12" i="47"/>
  <c r="E12" i="47"/>
  <c r="D12" i="47"/>
  <c r="M11" i="47"/>
  <c r="L11" i="47"/>
  <c r="K11" i="47"/>
  <c r="J11" i="47"/>
  <c r="I11" i="47"/>
  <c r="H11" i="47"/>
  <c r="G11" i="47"/>
  <c r="F11" i="47"/>
  <c r="E11" i="47"/>
  <c r="D11" i="47"/>
  <c r="M9" i="47"/>
  <c r="L9" i="47"/>
  <c r="K9" i="47"/>
  <c r="J9" i="47"/>
  <c r="I9" i="47"/>
  <c r="H9" i="47"/>
  <c r="G9" i="47"/>
  <c r="F9" i="47"/>
  <c r="E9" i="47"/>
  <c r="D9" i="47"/>
  <c r="M46" i="46"/>
  <c r="L46" i="46"/>
  <c r="K46" i="46"/>
  <c r="J46" i="46"/>
  <c r="I46" i="46"/>
  <c r="H46" i="46"/>
  <c r="G46" i="46"/>
  <c r="F46" i="46"/>
  <c r="E46" i="46"/>
  <c r="D46" i="46"/>
  <c r="M45" i="46"/>
  <c r="L45" i="46"/>
  <c r="K45" i="46"/>
  <c r="J45" i="46"/>
  <c r="I45" i="46"/>
  <c r="H45" i="46"/>
  <c r="G45" i="46"/>
  <c r="F45" i="46"/>
  <c r="E45" i="46"/>
  <c r="D45" i="46"/>
  <c r="M44" i="46"/>
  <c r="L44" i="46"/>
  <c r="K44" i="46"/>
  <c r="J44" i="46"/>
  <c r="I44" i="46"/>
  <c r="H44" i="46"/>
  <c r="G44" i="46"/>
  <c r="F44" i="46"/>
  <c r="E44" i="46"/>
  <c r="D44" i="46"/>
  <c r="M43" i="46"/>
  <c r="L43" i="46"/>
  <c r="K43" i="46"/>
  <c r="J43" i="46"/>
  <c r="I43" i="46"/>
  <c r="H43" i="46"/>
  <c r="G43" i="46"/>
  <c r="F43" i="46"/>
  <c r="E43" i="46"/>
  <c r="D43" i="46"/>
  <c r="M42" i="46"/>
  <c r="L42" i="46"/>
  <c r="K42" i="46"/>
  <c r="J42" i="46"/>
  <c r="I42" i="46"/>
  <c r="H42" i="46"/>
  <c r="G42" i="46"/>
  <c r="F42" i="46"/>
  <c r="E42" i="46"/>
  <c r="D42" i="46"/>
  <c r="M41" i="46"/>
  <c r="L41" i="46"/>
  <c r="K41" i="46"/>
  <c r="J41" i="46"/>
  <c r="I41" i="46"/>
  <c r="H41" i="46"/>
  <c r="G41" i="46"/>
  <c r="F41" i="46"/>
  <c r="E41" i="46"/>
  <c r="D41" i="46"/>
  <c r="M40" i="46"/>
  <c r="L40" i="46"/>
  <c r="K40" i="46"/>
  <c r="J40" i="46"/>
  <c r="I40" i="46"/>
  <c r="H40" i="46"/>
  <c r="G40" i="46"/>
  <c r="F40" i="46"/>
  <c r="E40" i="46"/>
  <c r="D40" i="46"/>
  <c r="M39" i="46"/>
  <c r="L39" i="46"/>
  <c r="K39" i="46"/>
  <c r="J39" i="46"/>
  <c r="I39" i="46"/>
  <c r="H39" i="46"/>
  <c r="G39" i="46"/>
  <c r="F39" i="46"/>
  <c r="E39" i="46"/>
  <c r="D39" i="46"/>
  <c r="M38" i="46"/>
  <c r="L38" i="46"/>
  <c r="K38" i="46"/>
  <c r="J38" i="46"/>
  <c r="I38" i="46"/>
  <c r="H38" i="46"/>
  <c r="G38" i="46"/>
  <c r="F38" i="46"/>
  <c r="E38" i="46"/>
  <c r="D38" i="46"/>
  <c r="M37" i="46"/>
  <c r="L37" i="46"/>
  <c r="K37" i="46"/>
  <c r="J37" i="46"/>
  <c r="I37" i="46"/>
  <c r="H37" i="46"/>
  <c r="G37" i="46"/>
  <c r="F37" i="46"/>
  <c r="E37" i="46"/>
  <c r="D37" i="46"/>
  <c r="M36" i="46"/>
  <c r="L36" i="46"/>
  <c r="K36" i="46"/>
  <c r="J36" i="46"/>
  <c r="I36" i="46"/>
  <c r="H36" i="46"/>
  <c r="G36" i="46"/>
  <c r="F36" i="46"/>
  <c r="E36" i="46"/>
  <c r="D36" i="46"/>
  <c r="M35" i="46"/>
  <c r="L35" i="46"/>
  <c r="K35" i="46"/>
  <c r="J35" i="46"/>
  <c r="I35" i="46"/>
  <c r="H35" i="46"/>
  <c r="G35" i="46"/>
  <c r="F35" i="46"/>
  <c r="E35" i="46"/>
  <c r="D35" i="46"/>
  <c r="M34" i="46"/>
  <c r="L34" i="46"/>
  <c r="K34" i="46"/>
  <c r="J34" i="46"/>
  <c r="I34" i="46"/>
  <c r="H34" i="46"/>
  <c r="G34" i="46"/>
  <c r="F34" i="46"/>
  <c r="E34" i="46"/>
  <c r="D34" i="46"/>
  <c r="M33" i="46"/>
  <c r="L33" i="46"/>
  <c r="K33" i="46"/>
  <c r="J33" i="46"/>
  <c r="I33" i="46"/>
  <c r="H33" i="46"/>
  <c r="G33" i="46"/>
  <c r="F33" i="46"/>
  <c r="E33" i="46"/>
  <c r="D33" i="46"/>
  <c r="M32" i="46"/>
  <c r="L32" i="46"/>
  <c r="K32" i="46"/>
  <c r="J32" i="46"/>
  <c r="I32" i="46"/>
  <c r="H32" i="46"/>
  <c r="G32" i="46"/>
  <c r="F32" i="46"/>
  <c r="E32" i="46"/>
  <c r="D32" i="46"/>
  <c r="M31" i="46"/>
  <c r="L31" i="46"/>
  <c r="K31" i="46"/>
  <c r="J31" i="46"/>
  <c r="I31" i="46"/>
  <c r="H31" i="46"/>
  <c r="G31" i="46"/>
  <c r="F31" i="46"/>
  <c r="E31" i="46"/>
  <c r="D31" i="46"/>
  <c r="M30" i="46"/>
  <c r="L30" i="46"/>
  <c r="K30" i="46"/>
  <c r="J30" i="46"/>
  <c r="I30" i="46"/>
  <c r="H30" i="46"/>
  <c r="G30" i="46"/>
  <c r="F30" i="46"/>
  <c r="E30" i="46"/>
  <c r="D30" i="46"/>
  <c r="M29" i="46"/>
  <c r="L29" i="46"/>
  <c r="K29" i="46"/>
  <c r="J29" i="46"/>
  <c r="I29" i="46"/>
  <c r="H29" i="46"/>
  <c r="G29" i="46"/>
  <c r="F29" i="46"/>
  <c r="E29" i="46"/>
  <c r="D29" i="46"/>
  <c r="M28" i="46"/>
  <c r="L28" i="46"/>
  <c r="K28" i="46"/>
  <c r="J28" i="46"/>
  <c r="I28" i="46"/>
  <c r="H28" i="46"/>
  <c r="G28" i="46"/>
  <c r="F28" i="46"/>
  <c r="E28" i="46"/>
  <c r="D28" i="46"/>
  <c r="M27" i="46"/>
  <c r="L27" i="46"/>
  <c r="K27" i="46"/>
  <c r="J27" i="46"/>
  <c r="I27" i="46"/>
  <c r="H27" i="46"/>
  <c r="G27" i="46"/>
  <c r="F27" i="46"/>
  <c r="E27" i="46"/>
  <c r="D27" i="46"/>
  <c r="M26" i="46"/>
  <c r="L26" i="46"/>
  <c r="K26" i="46"/>
  <c r="J26" i="46"/>
  <c r="I26" i="46"/>
  <c r="H26" i="46"/>
  <c r="G26" i="46"/>
  <c r="F26" i="46"/>
  <c r="E26" i="46"/>
  <c r="D26" i="46"/>
  <c r="M25" i="46"/>
  <c r="L25" i="46"/>
  <c r="K25" i="46"/>
  <c r="J25" i="46"/>
  <c r="I25" i="46"/>
  <c r="H25" i="46"/>
  <c r="G25" i="46"/>
  <c r="F25" i="46"/>
  <c r="E25" i="46"/>
  <c r="D25" i="46"/>
  <c r="M24" i="46"/>
  <c r="L24" i="46"/>
  <c r="K24" i="46"/>
  <c r="J24" i="46"/>
  <c r="I24" i="46"/>
  <c r="H24" i="46"/>
  <c r="G24" i="46"/>
  <c r="F24" i="46"/>
  <c r="E24" i="46"/>
  <c r="D24" i="46"/>
  <c r="M23" i="46"/>
  <c r="L23" i="46"/>
  <c r="K23" i="46"/>
  <c r="J23" i="46"/>
  <c r="I23" i="46"/>
  <c r="H23" i="46"/>
  <c r="G23" i="46"/>
  <c r="F23" i="46"/>
  <c r="E23" i="46"/>
  <c r="D23" i="46"/>
  <c r="M22" i="46"/>
  <c r="L22" i="46"/>
  <c r="K22" i="46"/>
  <c r="J22" i="46"/>
  <c r="I22" i="46"/>
  <c r="H22" i="46"/>
  <c r="G22" i="46"/>
  <c r="F22" i="46"/>
  <c r="E22" i="46"/>
  <c r="D22" i="46"/>
  <c r="M21" i="46"/>
  <c r="L21" i="46"/>
  <c r="K21" i="46"/>
  <c r="J21" i="46"/>
  <c r="I21" i="46"/>
  <c r="H21" i="46"/>
  <c r="G21" i="46"/>
  <c r="F21" i="46"/>
  <c r="E21" i="46"/>
  <c r="D21" i="46"/>
  <c r="M20" i="46"/>
  <c r="L20" i="46"/>
  <c r="K20" i="46"/>
  <c r="J20" i="46"/>
  <c r="I20" i="46"/>
  <c r="H20" i="46"/>
  <c r="G20" i="46"/>
  <c r="F20" i="46"/>
  <c r="E20" i="46"/>
  <c r="D20" i="46"/>
  <c r="M19" i="46"/>
  <c r="L19" i="46"/>
  <c r="K19" i="46"/>
  <c r="J19" i="46"/>
  <c r="I19" i="46"/>
  <c r="H19" i="46"/>
  <c r="G19" i="46"/>
  <c r="F19" i="46"/>
  <c r="E19" i="46"/>
  <c r="D19" i="46"/>
  <c r="M18" i="46"/>
  <c r="L18" i="46"/>
  <c r="K18" i="46"/>
  <c r="J18" i="46"/>
  <c r="I18" i="46"/>
  <c r="H18" i="46"/>
  <c r="G18" i="46"/>
  <c r="F18" i="46"/>
  <c r="E18" i="46"/>
  <c r="D18" i="46"/>
  <c r="M17" i="46"/>
  <c r="L17" i="46"/>
  <c r="K17" i="46"/>
  <c r="J17" i="46"/>
  <c r="I17" i="46"/>
  <c r="H17" i="46"/>
  <c r="G17" i="46"/>
  <c r="F17" i="46"/>
  <c r="E17" i="46"/>
  <c r="D17" i="46"/>
  <c r="M16" i="46"/>
  <c r="L16" i="46"/>
  <c r="K16" i="46"/>
  <c r="J16" i="46"/>
  <c r="I16" i="46"/>
  <c r="H16" i="46"/>
  <c r="G16" i="46"/>
  <c r="F16" i="46"/>
  <c r="E16" i="46"/>
  <c r="D16" i="46"/>
  <c r="M15" i="46"/>
  <c r="L15" i="46"/>
  <c r="K15" i="46"/>
  <c r="J15" i="46"/>
  <c r="I15" i="46"/>
  <c r="H15" i="46"/>
  <c r="G15" i="46"/>
  <c r="F15" i="46"/>
  <c r="E15" i="46"/>
  <c r="D15" i="46"/>
  <c r="M14" i="46"/>
  <c r="L14" i="46"/>
  <c r="K14" i="46"/>
  <c r="J14" i="46"/>
  <c r="I14" i="46"/>
  <c r="H14" i="46"/>
  <c r="G14" i="46"/>
  <c r="F14" i="46"/>
  <c r="E14" i="46"/>
  <c r="D14" i="46"/>
  <c r="M13" i="46"/>
  <c r="L13" i="46"/>
  <c r="K13" i="46"/>
  <c r="J13" i="46"/>
  <c r="I13" i="46"/>
  <c r="H13" i="46"/>
  <c r="G13" i="46"/>
  <c r="F13" i="46"/>
  <c r="E13" i="46"/>
  <c r="D13" i="46"/>
  <c r="M12" i="46"/>
  <c r="L12" i="46"/>
  <c r="K12" i="46"/>
  <c r="J12" i="46"/>
  <c r="I12" i="46"/>
  <c r="H12" i="46"/>
  <c r="G12" i="46"/>
  <c r="F12" i="46"/>
  <c r="E12" i="46"/>
  <c r="D12" i="46"/>
  <c r="M8" i="46"/>
  <c r="L8" i="46"/>
  <c r="K8" i="46"/>
  <c r="J8" i="46"/>
  <c r="I8" i="46"/>
  <c r="H8" i="46"/>
  <c r="G8" i="46"/>
  <c r="F8" i="46"/>
  <c r="E8" i="46"/>
  <c r="D8" i="46"/>
  <c r="M7" i="46"/>
  <c r="L7" i="46"/>
  <c r="K7" i="46"/>
  <c r="J7" i="46"/>
  <c r="I7" i="46"/>
  <c r="H7" i="46"/>
  <c r="G7" i="46"/>
  <c r="F7" i="46"/>
  <c r="E7" i="46"/>
  <c r="D7" i="46"/>
  <c r="M6" i="46"/>
  <c r="L6" i="46"/>
  <c r="K6" i="46"/>
  <c r="J6" i="46"/>
  <c r="I6" i="46"/>
  <c r="H6" i="46"/>
  <c r="G6" i="46"/>
  <c r="F6" i="46"/>
  <c r="E6" i="46"/>
  <c r="D6" i="46"/>
  <c r="M44" i="45"/>
  <c r="L44" i="45"/>
  <c r="K44" i="45"/>
  <c r="J44" i="45"/>
  <c r="I44" i="45"/>
  <c r="H44" i="45"/>
  <c r="G44" i="45"/>
  <c r="F44" i="45"/>
  <c r="E44" i="45"/>
  <c r="D44" i="45"/>
  <c r="M43" i="45"/>
  <c r="L43" i="45"/>
  <c r="K43" i="45"/>
  <c r="J43" i="45"/>
  <c r="I43" i="45"/>
  <c r="H43" i="45"/>
  <c r="G43" i="45"/>
  <c r="F43" i="45"/>
  <c r="E43" i="45"/>
  <c r="D43" i="45"/>
  <c r="M42" i="45"/>
  <c r="L42" i="45"/>
  <c r="K42" i="45"/>
  <c r="J42" i="45"/>
  <c r="I42" i="45"/>
  <c r="H42" i="45"/>
  <c r="G42" i="45"/>
  <c r="F42" i="45"/>
  <c r="E42" i="45"/>
  <c r="D42" i="45"/>
  <c r="M41" i="45"/>
  <c r="L41" i="45"/>
  <c r="K41" i="45"/>
  <c r="J41" i="45"/>
  <c r="I41" i="45"/>
  <c r="H41" i="45"/>
  <c r="G41" i="45"/>
  <c r="F41" i="45"/>
  <c r="E41" i="45"/>
  <c r="D41" i="45"/>
  <c r="M40" i="45"/>
  <c r="L40" i="45"/>
  <c r="K40" i="45"/>
  <c r="J40" i="45"/>
  <c r="I40" i="45"/>
  <c r="H40" i="45"/>
  <c r="G40" i="45"/>
  <c r="F40" i="45"/>
  <c r="E40" i="45"/>
  <c r="D40" i="45"/>
  <c r="M39" i="45"/>
  <c r="L39" i="45"/>
  <c r="K39" i="45"/>
  <c r="J39" i="45"/>
  <c r="I39" i="45"/>
  <c r="H39" i="45"/>
  <c r="G39" i="45"/>
  <c r="F39" i="45"/>
  <c r="E39" i="45"/>
  <c r="D39" i="45"/>
  <c r="M38" i="45"/>
  <c r="L38" i="45"/>
  <c r="K38" i="45"/>
  <c r="J38" i="45"/>
  <c r="I38" i="45"/>
  <c r="H38" i="45"/>
  <c r="G38" i="45"/>
  <c r="F38" i="45"/>
  <c r="E38" i="45"/>
  <c r="D38" i="45"/>
  <c r="M37" i="45"/>
  <c r="L37" i="45"/>
  <c r="K37" i="45"/>
  <c r="J37" i="45"/>
  <c r="I37" i="45"/>
  <c r="H37" i="45"/>
  <c r="G37" i="45"/>
  <c r="F37" i="45"/>
  <c r="E37" i="45"/>
  <c r="D37" i="45"/>
  <c r="M36" i="45"/>
  <c r="L36" i="45"/>
  <c r="K36" i="45"/>
  <c r="J36" i="45"/>
  <c r="I36" i="45"/>
  <c r="H36" i="45"/>
  <c r="G36" i="45"/>
  <c r="F36" i="45"/>
  <c r="E36" i="45"/>
  <c r="D36" i="45"/>
  <c r="M35" i="45"/>
  <c r="L35" i="45"/>
  <c r="K35" i="45"/>
  <c r="J35" i="45"/>
  <c r="I35" i="45"/>
  <c r="H35" i="45"/>
  <c r="G35" i="45"/>
  <c r="F35" i="45"/>
  <c r="E35" i="45"/>
  <c r="D35" i="45"/>
  <c r="M34" i="45"/>
  <c r="L34" i="45"/>
  <c r="K34" i="45"/>
  <c r="J34" i="45"/>
  <c r="I34" i="45"/>
  <c r="H34" i="45"/>
  <c r="G34" i="45"/>
  <c r="F34" i="45"/>
  <c r="E34" i="45"/>
  <c r="D34" i="45"/>
  <c r="M33" i="45"/>
  <c r="L33" i="45"/>
  <c r="K33" i="45"/>
  <c r="J33" i="45"/>
  <c r="I33" i="45"/>
  <c r="H33" i="45"/>
  <c r="G33" i="45"/>
  <c r="F33" i="45"/>
  <c r="E33" i="45"/>
  <c r="D33" i="45"/>
  <c r="M32" i="45"/>
  <c r="L32" i="45"/>
  <c r="K32" i="45"/>
  <c r="J32" i="45"/>
  <c r="I32" i="45"/>
  <c r="H32" i="45"/>
  <c r="G32" i="45"/>
  <c r="F32" i="45"/>
  <c r="E32" i="45"/>
  <c r="D32" i="45"/>
  <c r="M31" i="45"/>
  <c r="L31" i="45"/>
  <c r="K31" i="45"/>
  <c r="J31" i="45"/>
  <c r="I31" i="45"/>
  <c r="H31" i="45"/>
  <c r="G31" i="45"/>
  <c r="F31" i="45"/>
  <c r="E31" i="45"/>
  <c r="D31" i="45"/>
  <c r="M30" i="45"/>
  <c r="L30" i="45"/>
  <c r="K30" i="45"/>
  <c r="J30" i="45"/>
  <c r="I30" i="45"/>
  <c r="H30" i="45"/>
  <c r="G30" i="45"/>
  <c r="F30" i="45"/>
  <c r="E30" i="45"/>
  <c r="D30" i="45"/>
  <c r="M29" i="45"/>
  <c r="L29" i="45"/>
  <c r="K29" i="45"/>
  <c r="J29" i="45"/>
  <c r="I29" i="45"/>
  <c r="H29" i="45"/>
  <c r="G29" i="45"/>
  <c r="F29" i="45"/>
  <c r="E29" i="45"/>
  <c r="D29" i="45"/>
  <c r="M28" i="45"/>
  <c r="L28" i="45"/>
  <c r="K28" i="45"/>
  <c r="J28" i="45"/>
  <c r="I28" i="45"/>
  <c r="H28" i="45"/>
  <c r="G28" i="45"/>
  <c r="F28" i="45"/>
  <c r="E28" i="45"/>
  <c r="D28" i="45"/>
  <c r="M27" i="45"/>
  <c r="L27" i="45"/>
  <c r="K27" i="45"/>
  <c r="J27" i="45"/>
  <c r="I27" i="45"/>
  <c r="H27" i="45"/>
  <c r="G27" i="45"/>
  <c r="F27" i="45"/>
  <c r="E27" i="45"/>
  <c r="D27" i="45"/>
  <c r="M26" i="45"/>
  <c r="L26" i="45"/>
  <c r="K26" i="45"/>
  <c r="J26" i="45"/>
  <c r="I26" i="45"/>
  <c r="H26" i="45"/>
  <c r="G26" i="45"/>
  <c r="F26" i="45"/>
  <c r="E26" i="45"/>
  <c r="D26" i="45"/>
  <c r="M25" i="45"/>
  <c r="L25" i="45"/>
  <c r="K25" i="45"/>
  <c r="J25" i="45"/>
  <c r="I25" i="45"/>
  <c r="H25" i="45"/>
  <c r="G25" i="45"/>
  <c r="F25" i="45"/>
  <c r="E25" i="45"/>
  <c r="D25" i="45"/>
  <c r="M24" i="45"/>
  <c r="L24" i="45"/>
  <c r="K24" i="45"/>
  <c r="J24" i="45"/>
  <c r="I24" i="45"/>
  <c r="H24" i="45"/>
  <c r="G24" i="45"/>
  <c r="F24" i="45"/>
  <c r="E24" i="45"/>
  <c r="D24" i="45"/>
  <c r="M23" i="45"/>
  <c r="L23" i="45"/>
  <c r="K23" i="45"/>
  <c r="J23" i="45"/>
  <c r="I23" i="45"/>
  <c r="H23" i="45"/>
  <c r="G23" i="45"/>
  <c r="F23" i="45"/>
  <c r="E23" i="45"/>
  <c r="D23" i="45"/>
  <c r="M22" i="45"/>
  <c r="L22" i="45"/>
  <c r="K22" i="45"/>
  <c r="J22" i="45"/>
  <c r="I22" i="45"/>
  <c r="H22" i="45"/>
  <c r="G22" i="45"/>
  <c r="F22" i="45"/>
  <c r="E22" i="45"/>
  <c r="D22" i="45"/>
  <c r="M21" i="45"/>
  <c r="L21" i="45"/>
  <c r="K21" i="45"/>
  <c r="J21" i="45"/>
  <c r="I21" i="45"/>
  <c r="H21" i="45"/>
  <c r="G21" i="45"/>
  <c r="F21" i="45"/>
  <c r="E21" i="45"/>
  <c r="D21" i="45"/>
  <c r="M20" i="45"/>
  <c r="L20" i="45"/>
  <c r="K20" i="45"/>
  <c r="J20" i="45"/>
  <c r="I20" i="45"/>
  <c r="H20" i="45"/>
  <c r="G20" i="45"/>
  <c r="F20" i="45"/>
  <c r="E20" i="45"/>
  <c r="D20" i="45"/>
  <c r="M19" i="45"/>
  <c r="L19" i="45"/>
  <c r="K19" i="45"/>
  <c r="J19" i="45"/>
  <c r="I19" i="45"/>
  <c r="H19" i="45"/>
  <c r="G19" i="45"/>
  <c r="F19" i="45"/>
  <c r="E19" i="45"/>
  <c r="D19" i="45"/>
  <c r="M18" i="45"/>
  <c r="L18" i="45"/>
  <c r="K18" i="45"/>
  <c r="J18" i="45"/>
  <c r="I18" i="45"/>
  <c r="H18" i="45"/>
  <c r="G18" i="45"/>
  <c r="F18" i="45"/>
  <c r="E18" i="45"/>
  <c r="D18" i="45"/>
  <c r="M17" i="45"/>
  <c r="L17" i="45"/>
  <c r="K17" i="45"/>
  <c r="J17" i="45"/>
  <c r="I17" i="45"/>
  <c r="H17" i="45"/>
  <c r="G17" i="45"/>
  <c r="F17" i="45"/>
  <c r="E17" i="45"/>
  <c r="D17" i="45"/>
  <c r="M16" i="45"/>
  <c r="L16" i="45"/>
  <c r="K16" i="45"/>
  <c r="J16" i="45"/>
  <c r="I16" i="45"/>
  <c r="H16" i="45"/>
  <c r="G16" i="45"/>
  <c r="F16" i="45"/>
  <c r="E16" i="45"/>
  <c r="D16" i="45"/>
  <c r="M15" i="45"/>
  <c r="L15" i="45"/>
  <c r="K15" i="45"/>
  <c r="J15" i="45"/>
  <c r="I15" i="45"/>
  <c r="H15" i="45"/>
  <c r="G15" i="45"/>
  <c r="F15" i="45"/>
  <c r="E15" i="45"/>
  <c r="D15" i="45"/>
  <c r="M14" i="45"/>
  <c r="L14" i="45"/>
  <c r="K14" i="45"/>
  <c r="J14" i="45"/>
  <c r="I14" i="45"/>
  <c r="H14" i="45"/>
  <c r="G14" i="45"/>
  <c r="F14" i="45"/>
  <c r="E14" i="45"/>
  <c r="D14" i="45"/>
  <c r="M13" i="45"/>
  <c r="L13" i="45"/>
  <c r="K13" i="45"/>
  <c r="J13" i="45"/>
  <c r="I13" i="45"/>
  <c r="H13" i="45"/>
  <c r="G13" i="45"/>
  <c r="F13" i="45"/>
  <c r="E13" i="45"/>
  <c r="D13" i="45"/>
  <c r="M12" i="45"/>
  <c r="L12" i="45"/>
  <c r="K12" i="45"/>
  <c r="J12" i="45"/>
  <c r="I12" i="45"/>
  <c r="H12" i="45"/>
  <c r="G12" i="45"/>
  <c r="F12" i="45"/>
  <c r="E12" i="45"/>
  <c r="D12" i="45"/>
  <c r="M11" i="45"/>
  <c r="L11" i="45"/>
  <c r="K11" i="45"/>
  <c r="J11" i="45"/>
  <c r="I11" i="45"/>
  <c r="H11" i="45"/>
  <c r="G11" i="45"/>
  <c r="F11" i="45"/>
  <c r="E11" i="45"/>
  <c r="D11" i="45"/>
  <c r="E26" i="44"/>
  <c r="E25" i="44"/>
  <c r="E24" i="44"/>
  <c r="E23" i="44"/>
  <c r="E22" i="44"/>
  <c r="E21" i="44"/>
  <c r="E20" i="44"/>
  <c r="E19" i="44"/>
  <c r="E18" i="44"/>
  <c r="E17" i="44"/>
  <c r="E16" i="44"/>
  <c r="E15" i="44"/>
  <c r="E14" i="44"/>
  <c r="E13" i="44"/>
  <c r="E12" i="44"/>
  <c r="E11" i="44"/>
  <c r="E10" i="44"/>
  <c r="E9" i="44"/>
  <c r="E8" i="44"/>
  <c r="E7" i="44"/>
  <c r="E6" i="44"/>
  <c r="E5" i="44"/>
  <c r="E4" i="44"/>
  <c r="M43" i="41"/>
  <c r="L43" i="41"/>
  <c r="K43" i="41"/>
  <c r="J43" i="41"/>
  <c r="I43" i="41"/>
  <c r="H43" i="41"/>
  <c r="G43" i="41"/>
  <c r="F43" i="41"/>
  <c r="E43" i="41"/>
  <c r="D43" i="41"/>
  <c r="M42" i="41"/>
  <c r="L42" i="41"/>
  <c r="K42" i="41"/>
  <c r="J42" i="41"/>
  <c r="I42" i="41"/>
  <c r="H42" i="41"/>
  <c r="G42" i="41"/>
  <c r="F42" i="41"/>
  <c r="E42" i="41"/>
  <c r="D42" i="41"/>
  <c r="M41" i="41"/>
  <c r="L41" i="41"/>
  <c r="K41" i="41"/>
  <c r="J41" i="41"/>
  <c r="I41" i="41"/>
  <c r="H41" i="41"/>
  <c r="G41" i="41"/>
  <c r="F41" i="41"/>
  <c r="E41" i="41"/>
  <c r="D41" i="41"/>
  <c r="M40" i="41"/>
  <c r="L40" i="41"/>
  <c r="K40" i="41"/>
  <c r="J40" i="41"/>
  <c r="I40" i="41"/>
  <c r="H40" i="41"/>
  <c r="G40" i="41"/>
  <c r="F40" i="41"/>
  <c r="E40" i="41"/>
  <c r="D40" i="41"/>
  <c r="M39" i="41"/>
  <c r="L39" i="41"/>
  <c r="K39" i="41"/>
  <c r="J39" i="41"/>
  <c r="I39" i="41"/>
  <c r="H39" i="41"/>
  <c r="G39" i="41"/>
  <c r="F39" i="41"/>
  <c r="E39" i="41"/>
  <c r="D39" i="41"/>
  <c r="M38" i="41"/>
  <c r="L38" i="41"/>
  <c r="K38" i="41"/>
  <c r="J38" i="41"/>
  <c r="I38" i="41"/>
  <c r="H38" i="41"/>
  <c r="G38" i="41"/>
  <c r="F38" i="41"/>
  <c r="E38" i="41"/>
  <c r="D38" i="41"/>
  <c r="M37" i="41"/>
  <c r="L37" i="41"/>
  <c r="K37" i="41"/>
  <c r="J37" i="41"/>
  <c r="I37" i="41"/>
  <c r="H37" i="41"/>
  <c r="G37" i="41"/>
  <c r="F37" i="41"/>
  <c r="E37" i="41"/>
  <c r="D37" i="41"/>
  <c r="M36" i="41"/>
  <c r="L36" i="41"/>
  <c r="K36" i="41"/>
  <c r="J36" i="41"/>
  <c r="I36" i="41"/>
  <c r="H36" i="41"/>
  <c r="G36" i="41"/>
  <c r="F36" i="41"/>
  <c r="E36" i="41"/>
  <c r="D36" i="41"/>
  <c r="M35" i="41"/>
  <c r="L35" i="41"/>
  <c r="K35" i="41"/>
  <c r="J35" i="41"/>
  <c r="I35" i="41"/>
  <c r="H35" i="41"/>
  <c r="G35" i="41"/>
  <c r="F35" i="41"/>
  <c r="E35" i="41"/>
  <c r="D35" i="41"/>
  <c r="M34" i="41"/>
  <c r="L34" i="41"/>
  <c r="K34" i="41"/>
  <c r="J34" i="41"/>
  <c r="I34" i="41"/>
  <c r="H34" i="41"/>
  <c r="G34" i="41"/>
  <c r="F34" i="41"/>
  <c r="E34" i="41"/>
  <c r="D34" i="41"/>
  <c r="M33" i="41"/>
  <c r="L33" i="41"/>
  <c r="K33" i="41"/>
  <c r="J33" i="41"/>
  <c r="I33" i="41"/>
  <c r="H33" i="41"/>
  <c r="G33" i="41"/>
  <c r="F33" i="41"/>
  <c r="E33" i="41"/>
  <c r="D33" i="41"/>
  <c r="M32" i="41"/>
  <c r="L32" i="41"/>
  <c r="K32" i="41"/>
  <c r="J32" i="41"/>
  <c r="I32" i="41"/>
  <c r="H32" i="41"/>
  <c r="G32" i="41"/>
  <c r="F32" i="41"/>
  <c r="E32" i="41"/>
  <c r="D32" i="41"/>
  <c r="M31" i="41"/>
  <c r="L31" i="41"/>
  <c r="K31" i="41"/>
  <c r="J31" i="41"/>
  <c r="I31" i="41"/>
  <c r="H31" i="41"/>
  <c r="G31" i="41"/>
  <c r="F31" i="41"/>
  <c r="E31" i="41"/>
  <c r="D31" i="41"/>
  <c r="M30" i="41"/>
  <c r="L30" i="41"/>
  <c r="K30" i="41"/>
  <c r="J30" i="41"/>
  <c r="I30" i="41"/>
  <c r="H30" i="41"/>
  <c r="G30" i="41"/>
  <c r="F30" i="41"/>
  <c r="E30" i="41"/>
  <c r="D30" i="41"/>
  <c r="M29" i="41"/>
  <c r="L29" i="41"/>
  <c r="K29" i="41"/>
  <c r="J29" i="41"/>
  <c r="I29" i="41"/>
  <c r="H29" i="41"/>
  <c r="G29" i="41"/>
  <c r="F29" i="41"/>
  <c r="E29" i="41"/>
  <c r="D29" i="41"/>
  <c r="M28" i="41"/>
  <c r="L28" i="41"/>
  <c r="K28" i="41"/>
  <c r="J28" i="41"/>
  <c r="I28" i="41"/>
  <c r="H28" i="41"/>
  <c r="G28" i="41"/>
  <c r="F28" i="41"/>
  <c r="E28" i="41"/>
  <c r="D28" i="41"/>
  <c r="M27" i="41"/>
  <c r="L27" i="41"/>
  <c r="K27" i="41"/>
  <c r="J27" i="41"/>
  <c r="I27" i="41"/>
  <c r="H27" i="41"/>
  <c r="G27" i="41"/>
  <c r="F27" i="41"/>
  <c r="E27" i="41"/>
  <c r="D27" i="41"/>
  <c r="M26" i="41"/>
  <c r="L26" i="41"/>
  <c r="K26" i="41"/>
  <c r="J26" i="41"/>
  <c r="I26" i="41"/>
  <c r="H26" i="41"/>
  <c r="G26" i="41"/>
  <c r="F26" i="41"/>
  <c r="E26" i="41"/>
  <c r="D26" i="41"/>
  <c r="M25" i="41"/>
  <c r="L25" i="41"/>
  <c r="K25" i="41"/>
  <c r="J25" i="41"/>
  <c r="I25" i="41"/>
  <c r="H25" i="41"/>
  <c r="G25" i="41"/>
  <c r="F25" i="41"/>
  <c r="E25" i="41"/>
  <c r="D25" i="41"/>
  <c r="M24" i="41"/>
  <c r="L24" i="41"/>
  <c r="K24" i="41"/>
  <c r="J24" i="41"/>
  <c r="I24" i="41"/>
  <c r="H24" i="41"/>
  <c r="G24" i="41"/>
  <c r="F24" i="41"/>
  <c r="E24" i="41"/>
  <c r="D24" i="41"/>
  <c r="M23" i="41"/>
  <c r="L23" i="41"/>
  <c r="K23" i="41"/>
  <c r="J23" i="41"/>
  <c r="I23" i="41"/>
  <c r="H23" i="41"/>
  <c r="G23" i="41"/>
  <c r="F23" i="41"/>
  <c r="E23" i="41"/>
  <c r="D23" i="41"/>
  <c r="M22" i="41"/>
  <c r="L22" i="41"/>
  <c r="K22" i="41"/>
  <c r="J22" i="41"/>
  <c r="I22" i="41"/>
  <c r="H22" i="41"/>
  <c r="G22" i="41"/>
  <c r="F22" i="41"/>
  <c r="E22" i="41"/>
  <c r="D22" i="41"/>
  <c r="M21" i="41"/>
  <c r="L21" i="41"/>
  <c r="K21" i="41"/>
  <c r="J21" i="41"/>
  <c r="I21" i="41"/>
  <c r="H21" i="41"/>
  <c r="G21" i="41"/>
  <c r="F21" i="41"/>
  <c r="E21" i="41"/>
  <c r="D21" i="41"/>
  <c r="M20" i="41"/>
  <c r="L20" i="41"/>
  <c r="K20" i="41"/>
  <c r="J20" i="41"/>
  <c r="I20" i="41"/>
  <c r="H20" i="41"/>
  <c r="G20" i="41"/>
  <c r="F20" i="41"/>
  <c r="E20" i="41"/>
  <c r="D20" i="41"/>
  <c r="M19" i="41"/>
  <c r="L19" i="41"/>
  <c r="K19" i="41"/>
  <c r="J19" i="41"/>
  <c r="I19" i="41"/>
  <c r="H19" i="41"/>
  <c r="G19" i="41"/>
  <c r="F19" i="41"/>
  <c r="E19" i="41"/>
  <c r="D19" i="41"/>
  <c r="M18" i="41"/>
  <c r="L18" i="41"/>
  <c r="K18" i="41"/>
  <c r="J18" i="41"/>
  <c r="I18" i="41"/>
  <c r="H18" i="41"/>
  <c r="G18" i="41"/>
  <c r="F18" i="41"/>
  <c r="E18" i="41"/>
  <c r="D18" i="41"/>
  <c r="M17" i="41"/>
  <c r="L17" i="41"/>
  <c r="K17" i="41"/>
  <c r="J17" i="41"/>
  <c r="I17" i="41"/>
  <c r="H17" i="41"/>
  <c r="G17" i="41"/>
  <c r="F17" i="41"/>
  <c r="E17" i="41"/>
  <c r="D17" i="41"/>
  <c r="M16" i="41"/>
  <c r="L16" i="41"/>
  <c r="K16" i="41"/>
  <c r="J16" i="41"/>
  <c r="I16" i="41"/>
  <c r="H16" i="41"/>
  <c r="G16" i="41"/>
  <c r="F16" i="41"/>
  <c r="E16" i="41"/>
  <c r="D16" i="41"/>
  <c r="M15" i="41"/>
  <c r="L15" i="41"/>
  <c r="K15" i="41"/>
  <c r="J15" i="41"/>
  <c r="I15" i="41"/>
  <c r="H15" i="41"/>
  <c r="G15" i="41"/>
  <c r="F15" i="41"/>
  <c r="E15" i="41"/>
  <c r="D15" i="41"/>
  <c r="M14" i="41"/>
  <c r="L14" i="41"/>
  <c r="K14" i="41"/>
  <c r="J14" i="41"/>
  <c r="I14" i="41"/>
  <c r="H14" i="41"/>
  <c r="G14" i="41"/>
  <c r="F14" i="41"/>
  <c r="E14" i="41"/>
  <c r="D14" i="41"/>
  <c r="M13" i="41"/>
  <c r="L13" i="41"/>
  <c r="K13" i="41"/>
  <c r="J13" i="41"/>
  <c r="I13" i="41"/>
  <c r="H13" i="41"/>
  <c r="G13" i="41"/>
  <c r="F13" i="41"/>
  <c r="E13" i="41"/>
  <c r="D13" i="41"/>
  <c r="M12" i="41"/>
  <c r="L12" i="41"/>
  <c r="K12" i="41"/>
  <c r="J12" i="41"/>
  <c r="I12" i="41"/>
  <c r="H12" i="41"/>
  <c r="G12" i="41"/>
  <c r="F12" i="41"/>
  <c r="E12" i="41"/>
  <c r="D12" i="41"/>
  <c r="M8" i="41"/>
  <c r="L8" i="41"/>
  <c r="K8" i="41"/>
  <c r="J8" i="41"/>
  <c r="I8" i="41"/>
  <c r="H8" i="41"/>
  <c r="G8" i="41"/>
  <c r="F8" i="41"/>
  <c r="E8" i="41"/>
  <c r="D8" i="41"/>
  <c r="M7" i="41"/>
  <c r="L7" i="41"/>
  <c r="K7" i="41"/>
  <c r="J7" i="41"/>
  <c r="I7" i="41"/>
  <c r="H7" i="41"/>
  <c r="G7" i="41"/>
  <c r="F7" i="41"/>
  <c r="E7" i="41"/>
  <c r="D7" i="41"/>
  <c r="M46" i="40"/>
  <c r="L46" i="40"/>
  <c r="K46" i="40"/>
  <c r="J46" i="40"/>
  <c r="I46" i="40"/>
  <c r="H46" i="40"/>
  <c r="G46" i="40"/>
  <c r="F46" i="40"/>
  <c r="E46" i="40"/>
  <c r="D46" i="40"/>
  <c r="M45" i="40"/>
  <c r="L45" i="40"/>
  <c r="K45" i="40"/>
  <c r="J45" i="40"/>
  <c r="I45" i="40"/>
  <c r="H45" i="40"/>
  <c r="G45" i="40"/>
  <c r="F45" i="40"/>
  <c r="E45" i="40"/>
  <c r="D45" i="40"/>
  <c r="M44" i="40"/>
  <c r="L44" i="40"/>
  <c r="K44" i="40"/>
  <c r="J44" i="40"/>
  <c r="I44" i="40"/>
  <c r="H44" i="40"/>
  <c r="G44" i="40"/>
  <c r="F44" i="40"/>
  <c r="E44" i="40"/>
  <c r="D44" i="40"/>
  <c r="M43" i="40"/>
  <c r="L43" i="40"/>
  <c r="K43" i="40"/>
  <c r="J43" i="40"/>
  <c r="I43" i="40"/>
  <c r="H43" i="40"/>
  <c r="G43" i="40"/>
  <c r="F43" i="40"/>
  <c r="E43" i="40"/>
  <c r="D43" i="40"/>
  <c r="M42" i="40"/>
  <c r="L42" i="40"/>
  <c r="K42" i="40"/>
  <c r="J42" i="40"/>
  <c r="I42" i="40"/>
  <c r="H42" i="40"/>
  <c r="G42" i="40"/>
  <c r="F42" i="40"/>
  <c r="E42" i="40"/>
  <c r="D42" i="40"/>
  <c r="M41" i="40"/>
  <c r="L41" i="40"/>
  <c r="K41" i="40"/>
  <c r="J41" i="40"/>
  <c r="I41" i="40"/>
  <c r="H41" i="40"/>
  <c r="G41" i="40"/>
  <c r="F41" i="40"/>
  <c r="E41" i="40"/>
  <c r="D41" i="40"/>
  <c r="M40" i="40"/>
  <c r="L40" i="40"/>
  <c r="K40" i="40"/>
  <c r="J40" i="40"/>
  <c r="I40" i="40"/>
  <c r="H40" i="40"/>
  <c r="G40" i="40"/>
  <c r="F40" i="40"/>
  <c r="E40" i="40"/>
  <c r="D40" i="40"/>
  <c r="M39" i="40"/>
  <c r="L39" i="40"/>
  <c r="K39" i="40"/>
  <c r="J39" i="40"/>
  <c r="I39" i="40"/>
  <c r="H39" i="40"/>
  <c r="G39" i="40"/>
  <c r="F39" i="40"/>
  <c r="E39" i="40"/>
  <c r="D39" i="40"/>
  <c r="M38" i="40"/>
  <c r="L38" i="40"/>
  <c r="K38" i="40"/>
  <c r="J38" i="40"/>
  <c r="I38" i="40"/>
  <c r="H38" i="40"/>
  <c r="G38" i="40"/>
  <c r="F38" i="40"/>
  <c r="E38" i="40"/>
  <c r="D38" i="40"/>
  <c r="M37" i="40"/>
  <c r="L37" i="40"/>
  <c r="K37" i="40"/>
  <c r="J37" i="40"/>
  <c r="I37" i="40"/>
  <c r="H37" i="40"/>
  <c r="G37" i="40"/>
  <c r="F37" i="40"/>
  <c r="E37" i="40"/>
  <c r="D37" i="40"/>
  <c r="M36" i="40"/>
  <c r="L36" i="40"/>
  <c r="K36" i="40"/>
  <c r="J36" i="40"/>
  <c r="I36" i="40"/>
  <c r="H36" i="40"/>
  <c r="G36" i="40"/>
  <c r="F36" i="40"/>
  <c r="E36" i="40"/>
  <c r="D36" i="40"/>
  <c r="M35" i="40"/>
  <c r="L35" i="40"/>
  <c r="K35" i="40"/>
  <c r="J35" i="40"/>
  <c r="I35" i="40"/>
  <c r="H35" i="40"/>
  <c r="G35" i="40"/>
  <c r="F35" i="40"/>
  <c r="E35" i="40"/>
  <c r="D35" i="40"/>
  <c r="M34" i="40"/>
  <c r="L34" i="40"/>
  <c r="K34" i="40"/>
  <c r="J34" i="40"/>
  <c r="I34" i="40"/>
  <c r="H34" i="40"/>
  <c r="G34" i="40"/>
  <c r="F34" i="40"/>
  <c r="E34" i="40"/>
  <c r="D34" i="40"/>
  <c r="M33" i="40"/>
  <c r="L33" i="40"/>
  <c r="K33" i="40"/>
  <c r="J33" i="40"/>
  <c r="I33" i="40"/>
  <c r="H33" i="40"/>
  <c r="G33" i="40"/>
  <c r="F33" i="40"/>
  <c r="E33" i="40"/>
  <c r="D33" i="40"/>
  <c r="M32" i="40"/>
  <c r="L32" i="40"/>
  <c r="K32" i="40"/>
  <c r="J32" i="40"/>
  <c r="I32" i="40"/>
  <c r="H32" i="40"/>
  <c r="G32" i="40"/>
  <c r="F32" i="40"/>
  <c r="E32" i="40"/>
  <c r="D32" i="40"/>
  <c r="M31" i="40"/>
  <c r="L31" i="40"/>
  <c r="K31" i="40"/>
  <c r="J31" i="40"/>
  <c r="I31" i="40"/>
  <c r="H31" i="40"/>
  <c r="G31" i="40"/>
  <c r="F31" i="40"/>
  <c r="E31" i="40"/>
  <c r="D31" i="40"/>
  <c r="M30" i="40"/>
  <c r="L30" i="40"/>
  <c r="K30" i="40"/>
  <c r="J30" i="40"/>
  <c r="I30" i="40"/>
  <c r="H30" i="40"/>
  <c r="G30" i="40"/>
  <c r="F30" i="40"/>
  <c r="E30" i="40"/>
  <c r="D30" i="40"/>
  <c r="M29" i="40"/>
  <c r="L29" i="40"/>
  <c r="K29" i="40"/>
  <c r="J29" i="40"/>
  <c r="I29" i="40"/>
  <c r="H29" i="40"/>
  <c r="G29" i="40"/>
  <c r="F29" i="40"/>
  <c r="E29" i="40"/>
  <c r="D29" i="40"/>
  <c r="M28" i="40"/>
  <c r="L28" i="40"/>
  <c r="K28" i="40"/>
  <c r="J28" i="40"/>
  <c r="I28" i="40"/>
  <c r="H28" i="40"/>
  <c r="G28" i="40"/>
  <c r="F28" i="40"/>
  <c r="E28" i="40"/>
  <c r="D28" i="40"/>
  <c r="M27" i="40"/>
  <c r="L27" i="40"/>
  <c r="K27" i="40"/>
  <c r="J27" i="40"/>
  <c r="I27" i="40"/>
  <c r="H27" i="40"/>
  <c r="G27" i="40"/>
  <c r="F27" i="40"/>
  <c r="E27" i="40"/>
  <c r="D27" i="40"/>
  <c r="M26" i="40"/>
  <c r="L26" i="40"/>
  <c r="K26" i="40"/>
  <c r="J26" i="40"/>
  <c r="I26" i="40"/>
  <c r="H26" i="40"/>
  <c r="G26" i="40"/>
  <c r="F26" i="40"/>
  <c r="E26" i="40"/>
  <c r="D26" i="40"/>
  <c r="M25" i="40"/>
  <c r="L25" i="40"/>
  <c r="K25" i="40"/>
  <c r="J25" i="40"/>
  <c r="I25" i="40"/>
  <c r="H25" i="40"/>
  <c r="G25" i="40"/>
  <c r="F25" i="40"/>
  <c r="E25" i="40"/>
  <c r="D25" i="40"/>
  <c r="M24" i="40"/>
  <c r="L24" i="40"/>
  <c r="K24" i="40"/>
  <c r="J24" i="40"/>
  <c r="I24" i="40"/>
  <c r="H24" i="40"/>
  <c r="G24" i="40"/>
  <c r="F24" i="40"/>
  <c r="E24" i="40"/>
  <c r="D24" i="40"/>
  <c r="M23" i="40"/>
  <c r="L23" i="40"/>
  <c r="K23" i="40"/>
  <c r="J23" i="40"/>
  <c r="I23" i="40"/>
  <c r="H23" i="40"/>
  <c r="G23" i="40"/>
  <c r="F23" i="40"/>
  <c r="E23" i="40"/>
  <c r="D23" i="40"/>
  <c r="M22" i="40"/>
  <c r="L22" i="40"/>
  <c r="K22" i="40"/>
  <c r="J22" i="40"/>
  <c r="I22" i="40"/>
  <c r="H22" i="40"/>
  <c r="G22" i="40"/>
  <c r="F22" i="40"/>
  <c r="E22" i="40"/>
  <c r="D22" i="40"/>
  <c r="M21" i="40"/>
  <c r="L21" i="40"/>
  <c r="K21" i="40"/>
  <c r="J21" i="40"/>
  <c r="I21" i="40"/>
  <c r="H21" i="40"/>
  <c r="G21" i="40"/>
  <c r="F21" i="40"/>
  <c r="E21" i="40"/>
  <c r="D21" i="40"/>
  <c r="M20" i="40"/>
  <c r="L20" i="40"/>
  <c r="K20" i="40"/>
  <c r="J20" i="40"/>
  <c r="I20" i="40"/>
  <c r="H20" i="40"/>
  <c r="G20" i="40"/>
  <c r="F20" i="40"/>
  <c r="E20" i="40"/>
  <c r="D20" i="40"/>
  <c r="M19" i="40"/>
  <c r="L19" i="40"/>
  <c r="K19" i="40"/>
  <c r="J19" i="40"/>
  <c r="I19" i="40"/>
  <c r="H19" i="40"/>
  <c r="G19" i="40"/>
  <c r="F19" i="40"/>
  <c r="E19" i="40"/>
  <c r="D19" i="40"/>
  <c r="M18" i="40"/>
  <c r="L18" i="40"/>
  <c r="K18" i="40"/>
  <c r="J18" i="40"/>
  <c r="I18" i="40"/>
  <c r="H18" i="40"/>
  <c r="G18" i="40"/>
  <c r="F18" i="40"/>
  <c r="E18" i="40"/>
  <c r="D18" i="40"/>
  <c r="M17" i="40"/>
  <c r="L17" i="40"/>
  <c r="K17" i="40"/>
  <c r="J17" i="40"/>
  <c r="I17" i="40"/>
  <c r="H17" i="40"/>
  <c r="G17" i="40"/>
  <c r="F17" i="40"/>
  <c r="E17" i="40"/>
  <c r="D17" i="40"/>
  <c r="M16" i="40"/>
  <c r="L16" i="40"/>
  <c r="K16" i="40"/>
  <c r="J16" i="40"/>
  <c r="I16" i="40"/>
  <c r="H16" i="40"/>
  <c r="G16" i="40"/>
  <c r="F16" i="40"/>
  <c r="E16" i="40"/>
  <c r="D16" i="40"/>
  <c r="M15" i="40"/>
  <c r="L15" i="40"/>
  <c r="K15" i="40"/>
  <c r="J15" i="40"/>
  <c r="I15" i="40"/>
  <c r="H15" i="40"/>
  <c r="G15" i="40"/>
  <c r="F15" i="40"/>
  <c r="E15" i="40"/>
  <c r="D15" i="40"/>
  <c r="M14" i="40"/>
  <c r="L14" i="40"/>
  <c r="K14" i="40"/>
  <c r="J14" i="40"/>
  <c r="I14" i="40"/>
  <c r="H14" i="40"/>
  <c r="G14" i="40"/>
  <c r="F14" i="40"/>
  <c r="E14" i="40"/>
  <c r="D14" i="40"/>
  <c r="M13" i="40"/>
  <c r="L13" i="40"/>
  <c r="K13" i="40"/>
  <c r="J13" i="40"/>
  <c r="I13" i="40"/>
  <c r="H13" i="40"/>
  <c r="G13" i="40"/>
  <c r="F13" i="40"/>
  <c r="E13" i="40"/>
  <c r="D13" i="40"/>
  <c r="M12" i="40"/>
  <c r="L12" i="40"/>
  <c r="K12" i="40"/>
  <c r="J12" i="40"/>
  <c r="I12" i="40"/>
  <c r="H12" i="40"/>
  <c r="G12" i="40"/>
  <c r="F12" i="40"/>
  <c r="E12" i="40"/>
  <c r="D12" i="40"/>
  <c r="M11" i="40"/>
  <c r="L11" i="40"/>
  <c r="K11" i="40"/>
  <c r="J11" i="40"/>
  <c r="I11" i="40"/>
  <c r="H11" i="40"/>
  <c r="G11" i="40"/>
  <c r="F11" i="40"/>
  <c r="E11" i="40"/>
  <c r="D11" i="40"/>
  <c r="M10" i="40"/>
  <c r="L10" i="40"/>
  <c r="K10" i="40"/>
  <c r="J10" i="40"/>
  <c r="I10" i="40"/>
  <c r="H10" i="40"/>
  <c r="G10" i="40"/>
  <c r="F10" i="40"/>
  <c r="E10" i="40"/>
  <c r="D10" i="40"/>
  <c r="M8" i="40"/>
  <c r="L8" i="40"/>
  <c r="K8" i="40"/>
  <c r="J8" i="40"/>
  <c r="I8" i="40"/>
  <c r="H8" i="40"/>
  <c r="G8" i="40"/>
  <c r="F8" i="40"/>
  <c r="E8" i="40"/>
  <c r="D8" i="40"/>
  <c r="M6" i="40"/>
  <c r="L6" i="40"/>
  <c r="K6" i="40"/>
  <c r="J6" i="40"/>
  <c r="I6" i="40"/>
  <c r="H6" i="40"/>
  <c r="G6" i="40"/>
  <c r="F6" i="40"/>
  <c r="E6" i="40"/>
  <c r="D6" i="40"/>
  <c r="M44" i="39"/>
  <c r="L44" i="39"/>
  <c r="K44" i="39"/>
  <c r="J44" i="39"/>
  <c r="I44" i="39"/>
  <c r="H44" i="39"/>
  <c r="G44" i="39"/>
  <c r="F44" i="39"/>
  <c r="E44" i="39"/>
  <c r="D44" i="39"/>
  <c r="M43" i="39"/>
  <c r="L43" i="39"/>
  <c r="K43" i="39"/>
  <c r="J43" i="39"/>
  <c r="I43" i="39"/>
  <c r="H43" i="39"/>
  <c r="G43" i="39"/>
  <c r="F43" i="39"/>
  <c r="E43" i="39"/>
  <c r="D43" i="39"/>
  <c r="M42" i="39"/>
  <c r="L42" i="39"/>
  <c r="K42" i="39"/>
  <c r="J42" i="39"/>
  <c r="I42" i="39"/>
  <c r="H42" i="39"/>
  <c r="G42" i="39"/>
  <c r="F42" i="39"/>
  <c r="E42" i="39"/>
  <c r="D42" i="39"/>
  <c r="M41" i="39"/>
  <c r="L41" i="39"/>
  <c r="K41" i="39"/>
  <c r="J41" i="39"/>
  <c r="I41" i="39"/>
  <c r="H41" i="39"/>
  <c r="G41" i="39"/>
  <c r="F41" i="39"/>
  <c r="E41" i="39"/>
  <c r="D41" i="39"/>
  <c r="M40" i="39"/>
  <c r="L40" i="39"/>
  <c r="K40" i="39"/>
  <c r="J40" i="39"/>
  <c r="I40" i="39"/>
  <c r="H40" i="39"/>
  <c r="G40" i="39"/>
  <c r="F40" i="39"/>
  <c r="E40" i="39"/>
  <c r="D40" i="39"/>
  <c r="M39" i="39"/>
  <c r="L39" i="39"/>
  <c r="K39" i="39"/>
  <c r="J39" i="39"/>
  <c r="I39" i="39"/>
  <c r="H39" i="39"/>
  <c r="G39" i="39"/>
  <c r="F39" i="39"/>
  <c r="E39" i="39"/>
  <c r="D39" i="39"/>
  <c r="M38" i="39"/>
  <c r="L38" i="39"/>
  <c r="K38" i="39"/>
  <c r="J38" i="39"/>
  <c r="I38" i="39"/>
  <c r="H38" i="39"/>
  <c r="G38" i="39"/>
  <c r="F38" i="39"/>
  <c r="E38" i="39"/>
  <c r="D38" i="39"/>
  <c r="M37" i="39"/>
  <c r="L37" i="39"/>
  <c r="K37" i="39"/>
  <c r="J37" i="39"/>
  <c r="I37" i="39"/>
  <c r="H37" i="39"/>
  <c r="G37" i="39"/>
  <c r="F37" i="39"/>
  <c r="E37" i="39"/>
  <c r="D37" i="39"/>
  <c r="M36" i="39"/>
  <c r="L36" i="39"/>
  <c r="K36" i="39"/>
  <c r="J36" i="39"/>
  <c r="I36" i="39"/>
  <c r="H36" i="39"/>
  <c r="G36" i="39"/>
  <c r="F36" i="39"/>
  <c r="E36" i="39"/>
  <c r="D36" i="39"/>
  <c r="M35" i="39"/>
  <c r="L35" i="39"/>
  <c r="K35" i="39"/>
  <c r="J35" i="39"/>
  <c r="I35" i="39"/>
  <c r="H35" i="39"/>
  <c r="G35" i="39"/>
  <c r="F35" i="39"/>
  <c r="E35" i="39"/>
  <c r="D35" i="39"/>
  <c r="M34" i="39"/>
  <c r="L34" i="39"/>
  <c r="K34" i="39"/>
  <c r="J34" i="39"/>
  <c r="I34" i="39"/>
  <c r="H34" i="39"/>
  <c r="G34" i="39"/>
  <c r="F34" i="39"/>
  <c r="E34" i="39"/>
  <c r="D34" i="39"/>
  <c r="M33" i="39"/>
  <c r="L33" i="39"/>
  <c r="K33" i="39"/>
  <c r="J33" i="39"/>
  <c r="I33" i="39"/>
  <c r="H33" i="39"/>
  <c r="G33" i="39"/>
  <c r="F33" i="39"/>
  <c r="E33" i="39"/>
  <c r="D33" i="39"/>
  <c r="M32" i="39"/>
  <c r="L32" i="39"/>
  <c r="K32" i="39"/>
  <c r="J32" i="39"/>
  <c r="I32" i="39"/>
  <c r="H32" i="39"/>
  <c r="G32" i="39"/>
  <c r="F32" i="39"/>
  <c r="E32" i="39"/>
  <c r="D32" i="39"/>
  <c r="M31" i="39"/>
  <c r="L31" i="39"/>
  <c r="K31" i="39"/>
  <c r="J31" i="39"/>
  <c r="I31" i="39"/>
  <c r="H31" i="39"/>
  <c r="G31" i="39"/>
  <c r="F31" i="39"/>
  <c r="E31" i="39"/>
  <c r="D31" i="39"/>
  <c r="M30" i="39"/>
  <c r="L30" i="39"/>
  <c r="K30" i="39"/>
  <c r="J30" i="39"/>
  <c r="I30" i="39"/>
  <c r="H30" i="39"/>
  <c r="G30" i="39"/>
  <c r="F30" i="39"/>
  <c r="E30" i="39"/>
  <c r="D30" i="39"/>
  <c r="M29" i="39"/>
  <c r="L29" i="39"/>
  <c r="K29" i="39"/>
  <c r="J29" i="39"/>
  <c r="I29" i="39"/>
  <c r="H29" i="39"/>
  <c r="G29" i="39"/>
  <c r="F29" i="39"/>
  <c r="E29" i="39"/>
  <c r="D29" i="39"/>
  <c r="M28" i="39"/>
  <c r="L28" i="39"/>
  <c r="K28" i="39"/>
  <c r="J28" i="39"/>
  <c r="I28" i="39"/>
  <c r="H28" i="39"/>
  <c r="G28" i="39"/>
  <c r="F28" i="39"/>
  <c r="E28" i="39"/>
  <c r="D28" i="39"/>
  <c r="M27" i="39"/>
  <c r="L27" i="39"/>
  <c r="K27" i="39"/>
  <c r="J27" i="39"/>
  <c r="I27" i="39"/>
  <c r="H27" i="39"/>
  <c r="G27" i="39"/>
  <c r="F27" i="39"/>
  <c r="E27" i="39"/>
  <c r="D27" i="39"/>
  <c r="M26" i="39"/>
  <c r="L26" i="39"/>
  <c r="K26" i="39"/>
  <c r="J26" i="39"/>
  <c r="I26" i="39"/>
  <c r="H26" i="39"/>
  <c r="G26" i="39"/>
  <c r="F26" i="39"/>
  <c r="E26" i="39"/>
  <c r="D26" i="39"/>
  <c r="M25" i="39"/>
  <c r="L25" i="39"/>
  <c r="K25" i="39"/>
  <c r="J25" i="39"/>
  <c r="I25" i="39"/>
  <c r="H25" i="39"/>
  <c r="G25" i="39"/>
  <c r="F25" i="39"/>
  <c r="E25" i="39"/>
  <c r="D25" i="39"/>
  <c r="M24" i="39"/>
  <c r="L24" i="39"/>
  <c r="K24" i="39"/>
  <c r="J24" i="39"/>
  <c r="I24" i="39"/>
  <c r="H24" i="39"/>
  <c r="G24" i="39"/>
  <c r="F24" i="39"/>
  <c r="E24" i="39"/>
  <c r="D24" i="39"/>
  <c r="M23" i="39"/>
  <c r="L23" i="39"/>
  <c r="K23" i="39"/>
  <c r="J23" i="39"/>
  <c r="I23" i="39"/>
  <c r="H23" i="39"/>
  <c r="G23" i="39"/>
  <c r="F23" i="39"/>
  <c r="E23" i="39"/>
  <c r="D23" i="39"/>
  <c r="M22" i="39"/>
  <c r="L22" i="39"/>
  <c r="K22" i="39"/>
  <c r="J22" i="39"/>
  <c r="I22" i="39"/>
  <c r="H22" i="39"/>
  <c r="G22" i="39"/>
  <c r="F22" i="39"/>
  <c r="E22" i="39"/>
  <c r="D22" i="39"/>
  <c r="M21" i="39"/>
  <c r="L21" i="39"/>
  <c r="K21" i="39"/>
  <c r="J21" i="39"/>
  <c r="I21" i="39"/>
  <c r="H21" i="39"/>
  <c r="G21" i="39"/>
  <c r="F21" i="39"/>
  <c r="E21" i="39"/>
  <c r="D21" i="39"/>
  <c r="M20" i="39"/>
  <c r="L20" i="39"/>
  <c r="K20" i="39"/>
  <c r="J20" i="39"/>
  <c r="I20" i="39"/>
  <c r="H20" i="39"/>
  <c r="G20" i="39"/>
  <c r="F20" i="39"/>
  <c r="E20" i="39"/>
  <c r="D20" i="39"/>
  <c r="M19" i="39"/>
  <c r="L19" i="39"/>
  <c r="K19" i="39"/>
  <c r="J19" i="39"/>
  <c r="I19" i="39"/>
  <c r="H19" i="39"/>
  <c r="G19" i="39"/>
  <c r="F19" i="39"/>
  <c r="E19" i="39"/>
  <c r="D19" i="39"/>
  <c r="M18" i="39"/>
  <c r="L18" i="39"/>
  <c r="K18" i="39"/>
  <c r="J18" i="39"/>
  <c r="I18" i="39"/>
  <c r="H18" i="39"/>
  <c r="G18" i="39"/>
  <c r="F18" i="39"/>
  <c r="E18" i="39"/>
  <c r="D18" i="39"/>
  <c r="M17" i="39"/>
  <c r="L17" i="39"/>
  <c r="K17" i="39"/>
  <c r="J17" i="39"/>
  <c r="I17" i="39"/>
  <c r="H17" i="39"/>
  <c r="G17" i="39"/>
  <c r="F17" i="39"/>
  <c r="E17" i="39"/>
  <c r="D17" i="39"/>
  <c r="M16" i="39"/>
  <c r="L16" i="39"/>
  <c r="K16" i="39"/>
  <c r="J16" i="39"/>
  <c r="I16" i="39"/>
  <c r="H16" i="39"/>
  <c r="G16" i="39"/>
  <c r="F16" i="39"/>
  <c r="E16" i="39"/>
  <c r="D16" i="39"/>
  <c r="M15" i="39"/>
  <c r="L15" i="39"/>
  <c r="K15" i="39"/>
  <c r="J15" i="39"/>
  <c r="I15" i="39"/>
  <c r="H15" i="39"/>
  <c r="G15" i="39"/>
  <c r="F15" i="39"/>
  <c r="E15" i="39"/>
  <c r="D15" i="39"/>
  <c r="M14" i="39"/>
  <c r="L14" i="39"/>
  <c r="K14" i="39"/>
  <c r="J14" i="39"/>
  <c r="I14" i="39"/>
  <c r="H14" i="39"/>
  <c r="G14" i="39"/>
  <c r="F14" i="39"/>
  <c r="E14" i="39"/>
  <c r="D14" i="39"/>
  <c r="M13" i="39"/>
  <c r="L13" i="39"/>
  <c r="K13" i="39"/>
  <c r="J13" i="39"/>
  <c r="I13" i="39"/>
  <c r="H13" i="39"/>
  <c r="G13" i="39"/>
  <c r="F13" i="39"/>
  <c r="E13" i="39"/>
  <c r="D13" i="39"/>
  <c r="M12" i="39"/>
  <c r="L12" i="39"/>
  <c r="K12" i="39"/>
  <c r="J12" i="39"/>
  <c r="I12" i="39"/>
  <c r="H12" i="39"/>
  <c r="G12" i="39"/>
  <c r="F12" i="39"/>
  <c r="E12" i="39"/>
  <c r="D12" i="39"/>
  <c r="M11" i="39"/>
  <c r="L11" i="39"/>
  <c r="K11" i="39"/>
  <c r="J11" i="39"/>
  <c r="I11" i="39"/>
  <c r="H11" i="39"/>
  <c r="G11" i="39"/>
  <c r="F11" i="39"/>
  <c r="D11" i="39"/>
  <c r="M41" i="38"/>
  <c r="L41" i="38"/>
  <c r="K41" i="38"/>
  <c r="J41" i="38"/>
  <c r="I41" i="38"/>
  <c r="H41" i="38"/>
  <c r="G41" i="38"/>
  <c r="F41" i="38"/>
  <c r="E41" i="38"/>
  <c r="D41" i="38"/>
  <c r="M40" i="38"/>
  <c r="L40" i="38"/>
  <c r="K40" i="38"/>
  <c r="J40" i="38"/>
  <c r="I40" i="38"/>
  <c r="H40" i="38"/>
  <c r="G40" i="38"/>
  <c r="F40" i="38"/>
  <c r="E40" i="38"/>
  <c r="D40" i="38"/>
  <c r="M39" i="38"/>
  <c r="L39" i="38"/>
  <c r="K39" i="38"/>
  <c r="J39" i="38"/>
  <c r="I39" i="38"/>
  <c r="H39" i="38"/>
  <c r="G39" i="38"/>
  <c r="F39" i="38"/>
  <c r="E39" i="38"/>
  <c r="D39" i="38"/>
  <c r="M38" i="38"/>
  <c r="L38" i="38"/>
  <c r="K38" i="38"/>
  <c r="J38" i="38"/>
  <c r="I38" i="38"/>
  <c r="H38" i="38"/>
  <c r="G38" i="38"/>
  <c r="F38" i="38"/>
  <c r="E38" i="38"/>
  <c r="D38" i="38"/>
  <c r="M37" i="38"/>
  <c r="L37" i="38"/>
  <c r="K37" i="38"/>
  <c r="J37" i="38"/>
  <c r="I37" i="38"/>
  <c r="H37" i="38"/>
  <c r="G37" i="38"/>
  <c r="F37" i="38"/>
  <c r="E37" i="38"/>
  <c r="D37" i="38"/>
  <c r="M36" i="38"/>
  <c r="L36" i="38"/>
  <c r="K36" i="38"/>
  <c r="J36" i="38"/>
  <c r="I36" i="38"/>
  <c r="H36" i="38"/>
  <c r="G36" i="38"/>
  <c r="F36" i="38"/>
  <c r="E36" i="38"/>
  <c r="D36" i="38"/>
  <c r="M35" i="38"/>
  <c r="L35" i="38"/>
  <c r="K35" i="38"/>
  <c r="J35" i="38"/>
  <c r="I35" i="38"/>
  <c r="H35" i="38"/>
  <c r="G35" i="38"/>
  <c r="F35" i="38"/>
  <c r="E35" i="38"/>
  <c r="D35" i="38"/>
  <c r="M34" i="38"/>
  <c r="L34" i="38"/>
  <c r="K34" i="38"/>
  <c r="J34" i="38"/>
  <c r="I34" i="38"/>
  <c r="H34" i="38"/>
  <c r="G34" i="38"/>
  <c r="F34" i="38"/>
  <c r="E34" i="38"/>
  <c r="D34" i="38"/>
  <c r="M33" i="38"/>
  <c r="L33" i="38"/>
  <c r="K33" i="38"/>
  <c r="J33" i="38"/>
  <c r="I33" i="38"/>
  <c r="H33" i="38"/>
  <c r="G33" i="38"/>
  <c r="F33" i="38"/>
  <c r="E33" i="38"/>
  <c r="D33" i="38"/>
  <c r="M32" i="38"/>
  <c r="L32" i="38"/>
  <c r="K32" i="38"/>
  <c r="J32" i="38"/>
  <c r="I32" i="38"/>
  <c r="H32" i="38"/>
  <c r="G32" i="38"/>
  <c r="F32" i="38"/>
  <c r="E32" i="38"/>
  <c r="D32" i="38"/>
  <c r="M31" i="38"/>
  <c r="L31" i="38"/>
  <c r="K31" i="38"/>
  <c r="J31" i="38"/>
  <c r="I31" i="38"/>
  <c r="H31" i="38"/>
  <c r="G31" i="38"/>
  <c r="F31" i="38"/>
  <c r="E31" i="38"/>
  <c r="D31" i="38"/>
  <c r="M30" i="38"/>
  <c r="L30" i="38"/>
  <c r="K30" i="38"/>
  <c r="J30" i="38"/>
  <c r="I30" i="38"/>
  <c r="H30" i="38"/>
  <c r="G30" i="38"/>
  <c r="F30" i="38"/>
  <c r="E30" i="38"/>
  <c r="D30" i="38"/>
  <c r="M29" i="38"/>
  <c r="L29" i="38"/>
  <c r="K29" i="38"/>
  <c r="J29" i="38"/>
  <c r="I29" i="38"/>
  <c r="H29" i="38"/>
  <c r="G29" i="38"/>
  <c r="F29" i="38"/>
  <c r="E29" i="38"/>
  <c r="D29" i="38"/>
  <c r="M28" i="38"/>
  <c r="L28" i="38"/>
  <c r="K28" i="38"/>
  <c r="J28" i="38"/>
  <c r="I28" i="38"/>
  <c r="H28" i="38"/>
  <c r="G28" i="38"/>
  <c r="F28" i="38"/>
  <c r="E28" i="38"/>
  <c r="D28" i="38"/>
  <c r="M27" i="38"/>
  <c r="L27" i="38"/>
  <c r="K27" i="38"/>
  <c r="J27" i="38"/>
  <c r="I27" i="38"/>
  <c r="H27" i="38"/>
  <c r="G27" i="38"/>
  <c r="F27" i="38"/>
  <c r="E27" i="38"/>
  <c r="D27" i="38"/>
  <c r="M26" i="38"/>
  <c r="L26" i="38"/>
  <c r="K26" i="38"/>
  <c r="J26" i="38"/>
  <c r="I26" i="38"/>
  <c r="H26" i="38"/>
  <c r="G26" i="38"/>
  <c r="F26" i="38"/>
  <c r="E26" i="38"/>
  <c r="D26" i="38"/>
  <c r="M25" i="38"/>
  <c r="L25" i="38"/>
  <c r="K25" i="38"/>
  <c r="J25" i="38"/>
  <c r="I25" i="38"/>
  <c r="H25" i="38"/>
  <c r="G25" i="38"/>
  <c r="F25" i="38"/>
  <c r="E25" i="38"/>
  <c r="D25" i="38"/>
  <c r="M24" i="38"/>
  <c r="L24" i="38"/>
  <c r="K24" i="38"/>
  <c r="J24" i="38"/>
  <c r="I24" i="38"/>
  <c r="H24" i="38"/>
  <c r="G24" i="38"/>
  <c r="F24" i="38"/>
  <c r="E24" i="38"/>
  <c r="D24" i="38"/>
  <c r="M23" i="38"/>
  <c r="L23" i="38"/>
  <c r="K23" i="38"/>
  <c r="J23" i="38"/>
  <c r="I23" i="38"/>
  <c r="H23" i="38"/>
  <c r="G23" i="38"/>
  <c r="F23" i="38"/>
  <c r="E23" i="38"/>
  <c r="D23" i="38"/>
  <c r="M22" i="38"/>
  <c r="L22" i="38"/>
  <c r="K22" i="38"/>
  <c r="J22" i="38"/>
  <c r="I22" i="38"/>
  <c r="H22" i="38"/>
  <c r="G22" i="38"/>
  <c r="F22" i="38"/>
  <c r="E22" i="38"/>
  <c r="D22" i="38"/>
  <c r="M21" i="38"/>
  <c r="L21" i="38"/>
  <c r="K21" i="38"/>
  <c r="J21" i="38"/>
  <c r="I21" i="38"/>
  <c r="H21" i="38"/>
  <c r="G21" i="38"/>
  <c r="F21" i="38"/>
  <c r="E21" i="38"/>
  <c r="D21" i="38"/>
  <c r="M20" i="38"/>
  <c r="L20" i="38"/>
  <c r="K20" i="38"/>
  <c r="J20" i="38"/>
  <c r="I20" i="38"/>
  <c r="H20" i="38"/>
  <c r="G20" i="38"/>
  <c r="F20" i="38"/>
  <c r="E20" i="38"/>
  <c r="D20" i="38"/>
  <c r="M19" i="38"/>
  <c r="L19" i="38"/>
  <c r="K19" i="38"/>
  <c r="J19" i="38"/>
  <c r="I19" i="38"/>
  <c r="H19" i="38"/>
  <c r="G19" i="38"/>
  <c r="F19" i="38"/>
  <c r="E19" i="38"/>
  <c r="D19" i="38"/>
  <c r="M18" i="38"/>
  <c r="L18" i="38"/>
  <c r="K18" i="38"/>
  <c r="J18" i="38"/>
  <c r="I18" i="38"/>
  <c r="H18" i="38"/>
  <c r="G18" i="38"/>
  <c r="F18" i="38"/>
  <c r="E18" i="38"/>
  <c r="D18" i="38"/>
  <c r="M17" i="38"/>
  <c r="L17" i="38"/>
  <c r="K17" i="38"/>
  <c r="J17" i="38"/>
  <c r="I17" i="38"/>
  <c r="H17" i="38"/>
  <c r="G17" i="38"/>
  <c r="F17" i="38"/>
  <c r="E17" i="38"/>
  <c r="D17" i="38"/>
  <c r="M16" i="38"/>
  <c r="L16" i="38"/>
  <c r="K16" i="38"/>
  <c r="J16" i="38"/>
  <c r="I16" i="38"/>
  <c r="H16" i="38"/>
  <c r="G16" i="38"/>
  <c r="F16" i="38"/>
  <c r="E16" i="38"/>
  <c r="D16" i="38"/>
  <c r="M15" i="38"/>
  <c r="L15" i="38"/>
  <c r="K15" i="38"/>
  <c r="J15" i="38"/>
  <c r="I15" i="38"/>
  <c r="H15" i="38"/>
  <c r="G15" i="38"/>
  <c r="F15" i="38"/>
  <c r="E15" i="38"/>
  <c r="D15" i="38"/>
  <c r="M14" i="38"/>
  <c r="L14" i="38"/>
  <c r="K14" i="38"/>
  <c r="J14" i="38"/>
  <c r="I14" i="38"/>
  <c r="H14" i="38"/>
  <c r="G14" i="38"/>
  <c r="F14" i="38"/>
  <c r="E14" i="38"/>
  <c r="D14" i="38"/>
  <c r="M13" i="38"/>
  <c r="L13" i="38"/>
  <c r="K13" i="38"/>
  <c r="J13" i="38"/>
  <c r="I13" i="38"/>
  <c r="H13" i="38"/>
  <c r="G13" i="38"/>
  <c r="F13" i="38"/>
  <c r="E13" i="38"/>
  <c r="D13" i="38"/>
  <c r="M12" i="38"/>
  <c r="L12" i="38"/>
  <c r="K12" i="38"/>
  <c r="J12" i="38"/>
  <c r="I12" i="38"/>
  <c r="H12" i="38"/>
  <c r="G12" i="38"/>
  <c r="F12" i="38"/>
  <c r="E12" i="38"/>
  <c r="D12" i="38"/>
  <c r="M9" i="38"/>
  <c r="L9" i="38"/>
  <c r="K9" i="38"/>
  <c r="J9" i="38"/>
  <c r="I9" i="38"/>
  <c r="H9" i="38"/>
  <c r="G9" i="38"/>
  <c r="F9" i="38"/>
  <c r="E9" i="38"/>
  <c r="D9" i="38"/>
  <c r="M7" i="38"/>
  <c r="L7" i="38"/>
  <c r="K7" i="38"/>
  <c r="J7" i="38"/>
  <c r="I7" i="38"/>
  <c r="H7" i="38"/>
  <c r="G7" i="38"/>
  <c r="F7" i="38"/>
  <c r="E7" i="38"/>
  <c r="D7" i="38"/>
  <c r="M6" i="38"/>
  <c r="L6" i="38"/>
  <c r="K6" i="38"/>
  <c r="J6" i="38"/>
  <c r="I6" i="38"/>
  <c r="H6" i="38"/>
  <c r="G6" i="38"/>
  <c r="F6" i="38"/>
  <c r="E6" i="38"/>
  <c r="D6" i="38"/>
  <c r="M42" i="37"/>
  <c r="L42" i="37"/>
  <c r="K42" i="37"/>
  <c r="J42" i="37"/>
  <c r="I42" i="37"/>
  <c r="H42" i="37"/>
  <c r="G42" i="37"/>
  <c r="F42" i="37"/>
  <c r="E42" i="37"/>
  <c r="D42" i="37"/>
  <c r="M41" i="37"/>
  <c r="L41" i="37"/>
  <c r="K41" i="37"/>
  <c r="J41" i="37"/>
  <c r="I41" i="37"/>
  <c r="H41" i="37"/>
  <c r="G41" i="37"/>
  <c r="F41" i="37"/>
  <c r="E41" i="37"/>
  <c r="D41" i="37"/>
  <c r="M40" i="37"/>
  <c r="L40" i="37"/>
  <c r="K40" i="37"/>
  <c r="J40" i="37"/>
  <c r="I40" i="37"/>
  <c r="H40" i="37"/>
  <c r="G40" i="37"/>
  <c r="F40" i="37"/>
  <c r="E40" i="37"/>
  <c r="D40" i="37"/>
  <c r="M39" i="37"/>
  <c r="L39" i="37"/>
  <c r="K39" i="37"/>
  <c r="J39" i="37"/>
  <c r="I39" i="37"/>
  <c r="H39" i="37"/>
  <c r="G39" i="37"/>
  <c r="F39" i="37"/>
  <c r="E39" i="37"/>
  <c r="D39" i="37"/>
  <c r="M38" i="37"/>
  <c r="L38" i="37"/>
  <c r="K38" i="37"/>
  <c r="J38" i="37"/>
  <c r="I38" i="37"/>
  <c r="H38" i="37"/>
  <c r="G38" i="37"/>
  <c r="F38" i="37"/>
  <c r="E38" i="37"/>
  <c r="D38" i="37"/>
  <c r="M37" i="37"/>
  <c r="L37" i="37"/>
  <c r="K37" i="37"/>
  <c r="J37" i="37"/>
  <c r="I37" i="37"/>
  <c r="H37" i="37"/>
  <c r="G37" i="37"/>
  <c r="F37" i="37"/>
  <c r="E37" i="37"/>
  <c r="D37" i="37"/>
  <c r="M36" i="37"/>
  <c r="L36" i="37"/>
  <c r="K36" i="37"/>
  <c r="J36" i="37"/>
  <c r="I36" i="37"/>
  <c r="H36" i="37"/>
  <c r="G36" i="37"/>
  <c r="F36" i="37"/>
  <c r="E36" i="37"/>
  <c r="D36" i="37"/>
  <c r="M35" i="37"/>
  <c r="L35" i="37"/>
  <c r="K35" i="37"/>
  <c r="J35" i="37"/>
  <c r="I35" i="37"/>
  <c r="H35" i="37"/>
  <c r="G35" i="37"/>
  <c r="F35" i="37"/>
  <c r="E35" i="37"/>
  <c r="D35" i="37"/>
  <c r="M34" i="37"/>
  <c r="L34" i="37"/>
  <c r="K34" i="37"/>
  <c r="J34" i="37"/>
  <c r="I34" i="37"/>
  <c r="H34" i="37"/>
  <c r="G34" i="37"/>
  <c r="F34" i="37"/>
  <c r="E34" i="37"/>
  <c r="D34" i="37"/>
  <c r="M33" i="37"/>
  <c r="L33" i="37"/>
  <c r="K33" i="37"/>
  <c r="J33" i="37"/>
  <c r="I33" i="37"/>
  <c r="H33" i="37"/>
  <c r="G33" i="37"/>
  <c r="F33" i="37"/>
  <c r="E33" i="37"/>
  <c r="D33" i="37"/>
  <c r="M32" i="37"/>
  <c r="L32" i="37"/>
  <c r="K32" i="37"/>
  <c r="J32" i="37"/>
  <c r="I32" i="37"/>
  <c r="H32" i="37"/>
  <c r="G32" i="37"/>
  <c r="F32" i="37"/>
  <c r="E32" i="37"/>
  <c r="D32" i="37"/>
  <c r="M31" i="37"/>
  <c r="L31" i="37"/>
  <c r="K31" i="37"/>
  <c r="J31" i="37"/>
  <c r="I31" i="37"/>
  <c r="H31" i="37"/>
  <c r="G31" i="37"/>
  <c r="F31" i="37"/>
  <c r="E31" i="37"/>
  <c r="D31" i="37"/>
  <c r="M30" i="37"/>
  <c r="L30" i="37"/>
  <c r="K30" i="37"/>
  <c r="J30" i="37"/>
  <c r="I30" i="37"/>
  <c r="H30" i="37"/>
  <c r="G30" i="37"/>
  <c r="F30" i="37"/>
  <c r="E30" i="37"/>
  <c r="D30" i="37"/>
  <c r="M29" i="37"/>
  <c r="L29" i="37"/>
  <c r="K29" i="37"/>
  <c r="J29" i="37"/>
  <c r="I29" i="37"/>
  <c r="H29" i="37"/>
  <c r="G29" i="37"/>
  <c r="F29" i="37"/>
  <c r="E29" i="37"/>
  <c r="D29" i="37"/>
  <c r="M28" i="37"/>
  <c r="L28" i="37"/>
  <c r="K28" i="37"/>
  <c r="J28" i="37"/>
  <c r="I28" i="37"/>
  <c r="H28" i="37"/>
  <c r="G28" i="37"/>
  <c r="F28" i="37"/>
  <c r="E28" i="37"/>
  <c r="D28" i="37"/>
  <c r="M27" i="37"/>
  <c r="L27" i="37"/>
  <c r="K27" i="37"/>
  <c r="J27" i="37"/>
  <c r="I27" i="37"/>
  <c r="H27" i="37"/>
  <c r="G27" i="37"/>
  <c r="F27" i="37"/>
  <c r="E27" i="37"/>
  <c r="D27" i="37"/>
  <c r="M26" i="37"/>
  <c r="L26" i="37"/>
  <c r="K26" i="37"/>
  <c r="J26" i="37"/>
  <c r="I26" i="37"/>
  <c r="H26" i="37"/>
  <c r="G26" i="37"/>
  <c r="F26" i="37"/>
  <c r="E26" i="37"/>
  <c r="D26" i="37"/>
  <c r="M25" i="37"/>
  <c r="L25" i="37"/>
  <c r="K25" i="37"/>
  <c r="J25" i="37"/>
  <c r="I25" i="37"/>
  <c r="H25" i="37"/>
  <c r="G25" i="37"/>
  <c r="F25" i="37"/>
  <c r="E25" i="37"/>
  <c r="D25" i="37"/>
  <c r="M24" i="37"/>
  <c r="L24" i="37"/>
  <c r="K24" i="37"/>
  <c r="J24" i="37"/>
  <c r="I24" i="37"/>
  <c r="H24" i="37"/>
  <c r="G24" i="37"/>
  <c r="F24" i="37"/>
  <c r="E24" i="37"/>
  <c r="D24" i="37"/>
  <c r="M23" i="37"/>
  <c r="L23" i="37"/>
  <c r="K23" i="37"/>
  <c r="J23" i="37"/>
  <c r="I23" i="37"/>
  <c r="H23" i="37"/>
  <c r="G23" i="37"/>
  <c r="F23" i="37"/>
  <c r="E23" i="37"/>
  <c r="D23" i="37"/>
  <c r="M22" i="37"/>
  <c r="L22" i="37"/>
  <c r="K22" i="37"/>
  <c r="J22" i="37"/>
  <c r="I22" i="37"/>
  <c r="H22" i="37"/>
  <c r="G22" i="37"/>
  <c r="F22" i="37"/>
  <c r="E22" i="37"/>
  <c r="D22" i="37"/>
  <c r="M21" i="37"/>
  <c r="L21" i="37"/>
  <c r="K21" i="37"/>
  <c r="J21" i="37"/>
  <c r="I21" i="37"/>
  <c r="H21" i="37"/>
  <c r="G21" i="37"/>
  <c r="F21" i="37"/>
  <c r="E21" i="37"/>
  <c r="D21" i="37"/>
  <c r="M20" i="37"/>
  <c r="L20" i="37"/>
  <c r="K20" i="37"/>
  <c r="J20" i="37"/>
  <c r="I20" i="37"/>
  <c r="H20" i="37"/>
  <c r="G20" i="37"/>
  <c r="F20" i="37"/>
  <c r="E20" i="37"/>
  <c r="D20" i="37"/>
  <c r="M19" i="37"/>
  <c r="L19" i="37"/>
  <c r="K19" i="37"/>
  <c r="J19" i="37"/>
  <c r="I19" i="37"/>
  <c r="H19" i="37"/>
  <c r="G19" i="37"/>
  <c r="F19" i="37"/>
  <c r="E19" i="37"/>
  <c r="D19" i="37"/>
  <c r="M18" i="37"/>
  <c r="L18" i="37"/>
  <c r="K18" i="37"/>
  <c r="J18" i="37"/>
  <c r="I18" i="37"/>
  <c r="H18" i="37"/>
  <c r="G18" i="37"/>
  <c r="F18" i="37"/>
  <c r="E18" i="37"/>
  <c r="D18" i="37"/>
  <c r="M17" i="37"/>
  <c r="L17" i="37"/>
  <c r="K17" i="37"/>
  <c r="J17" i="37"/>
  <c r="I17" i="37"/>
  <c r="H17" i="37"/>
  <c r="G17" i="37"/>
  <c r="F17" i="37"/>
  <c r="E17" i="37"/>
  <c r="D17" i="37"/>
  <c r="M16" i="37"/>
  <c r="L16" i="37"/>
  <c r="K16" i="37"/>
  <c r="J16" i="37"/>
  <c r="I16" i="37"/>
  <c r="H16" i="37"/>
  <c r="G16" i="37"/>
  <c r="F16" i="37"/>
  <c r="E16" i="37"/>
  <c r="D16" i="37"/>
  <c r="M15" i="37"/>
  <c r="L15" i="37"/>
  <c r="K15" i="37"/>
  <c r="J15" i="37"/>
  <c r="I15" i="37"/>
  <c r="H15" i="37"/>
  <c r="G15" i="37"/>
  <c r="F15" i="37"/>
  <c r="E15" i="37"/>
  <c r="D15" i="37"/>
  <c r="M14" i="37"/>
  <c r="L14" i="37"/>
  <c r="K14" i="37"/>
  <c r="J14" i="37"/>
  <c r="I14" i="37"/>
  <c r="H14" i="37"/>
  <c r="G14" i="37"/>
  <c r="F14" i="37"/>
  <c r="E14" i="37"/>
  <c r="D14" i="37"/>
  <c r="M12" i="37"/>
  <c r="L12" i="37"/>
  <c r="K12" i="37"/>
  <c r="J12" i="37"/>
  <c r="I12" i="37"/>
  <c r="H12" i="37"/>
  <c r="G12" i="37"/>
  <c r="F12" i="37"/>
  <c r="E12" i="37"/>
  <c r="D12" i="37"/>
  <c r="E27" i="52" l="1"/>
  <c r="E30" i="52" s="1"/>
  <c r="E27" i="60"/>
  <c r="E30" i="60" s="1"/>
  <c r="E27" i="44"/>
  <c r="E30" i="44" s="1"/>
  <c r="B191" i="24"/>
  <c r="D5" i="53" s="1"/>
  <c r="B193" i="24"/>
  <c r="H193" i="24" l="1"/>
  <c r="I193" i="24"/>
  <c r="C191" i="24"/>
  <c r="E5" i="53" s="1"/>
  <c r="D191" i="24"/>
  <c r="F5" i="53" s="1"/>
  <c r="E191" i="24"/>
  <c r="G5" i="53" s="1"/>
  <c r="J193" i="24"/>
  <c r="F191" i="24"/>
  <c r="H5" i="53" s="1"/>
  <c r="G191" i="24"/>
  <c r="I5" i="53" s="1"/>
  <c r="H191" i="24"/>
  <c r="J5" i="53" s="1"/>
  <c r="I191" i="24"/>
  <c r="K5" i="53" s="1"/>
  <c r="J191" i="24"/>
  <c r="L5" i="53" s="1"/>
  <c r="C193" i="24"/>
  <c r="K191" i="24"/>
  <c r="M5" i="53" s="1"/>
  <c r="D193" i="24"/>
  <c r="E193" i="24"/>
  <c r="K193" i="24"/>
  <c r="F193" i="24"/>
  <c r="G193" i="24"/>
  <c r="D5" i="48"/>
  <c r="P1043" i="11"/>
  <c r="O1043" i="11"/>
  <c r="N1043" i="11"/>
  <c r="M1043" i="11"/>
  <c r="L1043" i="11"/>
  <c r="K1043" i="11"/>
  <c r="J1043" i="11"/>
  <c r="I1043" i="11"/>
  <c r="H1043" i="11"/>
  <c r="E1043" i="11"/>
  <c r="P1042" i="11"/>
  <c r="O1042" i="11"/>
  <c r="N1042" i="11"/>
  <c r="M1042" i="11"/>
  <c r="L1042" i="11"/>
  <c r="K1042" i="11"/>
  <c r="J1042" i="11"/>
  <c r="I1042" i="11"/>
  <c r="H1042" i="11"/>
  <c r="E1042" i="11"/>
  <c r="P1041" i="11"/>
  <c r="O1041" i="11"/>
  <c r="N1041" i="11"/>
  <c r="M1041" i="11"/>
  <c r="L1041" i="11"/>
  <c r="K1041" i="11"/>
  <c r="J1041" i="11"/>
  <c r="I1041" i="11"/>
  <c r="H1041" i="11"/>
  <c r="E1041" i="11"/>
  <c r="P1040" i="11"/>
  <c r="O1040" i="11"/>
  <c r="N1040" i="11"/>
  <c r="M1040" i="11"/>
  <c r="L1040" i="11"/>
  <c r="K1040" i="11"/>
  <c r="J1040" i="11"/>
  <c r="I1040" i="11"/>
  <c r="H1040" i="11"/>
  <c r="E1040" i="11"/>
  <c r="G1044" i="11" l="1"/>
  <c r="B623" i="24" s="1"/>
  <c r="D6" i="55" s="1"/>
  <c r="G5" i="48"/>
  <c r="E5" i="48"/>
  <c r="F5" i="48"/>
  <c r="H5" i="48"/>
  <c r="I5" i="48"/>
  <c r="K5" i="48"/>
  <c r="L5" i="48"/>
  <c r="J5" i="48"/>
  <c r="M5" i="48"/>
  <c r="P1044" i="11"/>
  <c r="K623" i="24" s="1"/>
  <c r="M6" i="55" s="1"/>
  <c r="H1044" i="11"/>
  <c r="C623" i="24" s="1"/>
  <c r="E6" i="55" s="1"/>
  <c r="M1044" i="11"/>
  <c r="H623" i="24" s="1"/>
  <c r="J6" i="55" s="1"/>
  <c r="I1044" i="11"/>
  <c r="D623" i="24" s="1"/>
  <c r="F6" i="55" s="1"/>
  <c r="J1044" i="11"/>
  <c r="E623" i="24" s="1"/>
  <c r="G6" i="55" s="1"/>
  <c r="K1044" i="11"/>
  <c r="F623" i="24" s="1"/>
  <c r="H6" i="55" s="1"/>
  <c r="L1044" i="11"/>
  <c r="G623" i="24" s="1"/>
  <c r="I6" i="55" s="1"/>
  <c r="N1044" i="11"/>
  <c r="I623" i="24" s="1"/>
  <c r="K6" i="55" s="1"/>
  <c r="O1044" i="11"/>
  <c r="J623" i="24" s="1"/>
  <c r="L6" i="55" s="1"/>
  <c r="G1104" i="11" l="1"/>
  <c r="P1103" i="11"/>
  <c r="O1103" i="11"/>
  <c r="N1103" i="11"/>
  <c r="M1103" i="11"/>
  <c r="L1103" i="11"/>
  <c r="K1103" i="11"/>
  <c r="J1103" i="11"/>
  <c r="I1103" i="11"/>
  <c r="H1103" i="11"/>
  <c r="E1103" i="11"/>
  <c r="P1102" i="11"/>
  <c r="O1102" i="11"/>
  <c r="N1102" i="11"/>
  <c r="M1102" i="11"/>
  <c r="L1102" i="11"/>
  <c r="K1102" i="11"/>
  <c r="J1102" i="11"/>
  <c r="I1102" i="11"/>
  <c r="H1102" i="11"/>
  <c r="E1102" i="11"/>
  <c r="P1101" i="11"/>
  <c r="O1101" i="11"/>
  <c r="N1101" i="11"/>
  <c r="M1101" i="11"/>
  <c r="L1101" i="11"/>
  <c r="K1101" i="11"/>
  <c r="J1101" i="11"/>
  <c r="I1101" i="11"/>
  <c r="H1101" i="11"/>
  <c r="E1101" i="11"/>
  <c r="P1088" i="11"/>
  <c r="O1088" i="11"/>
  <c r="N1088" i="11"/>
  <c r="M1088" i="11"/>
  <c r="L1088" i="11"/>
  <c r="K1088" i="11"/>
  <c r="I1088" i="11"/>
  <c r="G1090" i="11"/>
  <c r="P1089" i="11"/>
  <c r="O1089" i="11"/>
  <c r="N1089" i="11"/>
  <c r="M1089" i="11"/>
  <c r="L1089" i="11"/>
  <c r="K1089" i="11"/>
  <c r="I1089" i="11"/>
  <c r="H1089" i="11"/>
  <c r="E1089" i="11"/>
  <c r="P1087" i="11"/>
  <c r="O1087" i="11"/>
  <c r="N1087" i="11"/>
  <c r="M1087" i="11"/>
  <c r="L1087" i="11"/>
  <c r="K1087" i="11"/>
  <c r="J1087" i="11"/>
  <c r="I1087" i="11"/>
  <c r="H1087" i="11"/>
  <c r="K1104" i="11" l="1"/>
  <c r="P1104" i="11"/>
  <c r="H1104" i="11"/>
  <c r="I1104" i="11"/>
  <c r="J1104" i="11"/>
  <c r="L1104" i="11"/>
  <c r="M1104" i="11"/>
  <c r="N1104" i="11"/>
  <c r="O1104" i="11"/>
  <c r="P1090" i="11"/>
  <c r="O1090" i="11"/>
  <c r="L1090" i="11"/>
  <c r="J1090" i="11"/>
  <c r="H1090" i="11"/>
  <c r="I1090" i="11"/>
  <c r="K1090" i="11"/>
  <c r="M1090" i="11"/>
  <c r="N1090" i="11"/>
  <c r="P417" i="11"/>
  <c r="P435" i="11" s="1"/>
  <c r="O417" i="11"/>
  <c r="O435" i="11" s="1"/>
  <c r="N417" i="11"/>
  <c r="N435" i="11" s="1"/>
  <c r="M417" i="11"/>
  <c r="M435" i="11" s="1"/>
  <c r="L417" i="11"/>
  <c r="L435" i="11" s="1"/>
  <c r="K417" i="11"/>
  <c r="K435" i="11" s="1"/>
  <c r="J417" i="11"/>
  <c r="J435" i="11" s="1"/>
  <c r="I417" i="11"/>
  <c r="I435" i="11" s="1"/>
  <c r="H417" i="11"/>
  <c r="H435" i="11" s="1"/>
  <c r="E417" i="11"/>
  <c r="P415" i="11"/>
  <c r="O415" i="11"/>
  <c r="N415" i="11"/>
  <c r="M415" i="11"/>
  <c r="L415" i="11"/>
  <c r="K415" i="11"/>
  <c r="J415" i="11"/>
  <c r="I415" i="11"/>
  <c r="H415" i="11"/>
  <c r="E415" i="11"/>
  <c r="P414" i="11"/>
  <c r="O414" i="11"/>
  <c r="N414" i="11"/>
  <c r="M414" i="11"/>
  <c r="L414" i="11"/>
  <c r="K414" i="11"/>
  <c r="J414" i="11"/>
  <c r="I414" i="11"/>
  <c r="H414" i="11"/>
  <c r="E414" i="11"/>
  <c r="P413" i="11"/>
  <c r="O413" i="11"/>
  <c r="N413" i="11"/>
  <c r="M413" i="11"/>
  <c r="L413" i="11"/>
  <c r="K413" i="11"/>
  <c r="J413" i="11"/>
  <c r="I413" i="11"/>
  <c r="H413" i="11"/>
  <c r="E413" i="11"/>
  <c r="P412" i="11"/>
  <c r="O412" i="11"/>
  <c r="N412" i="11"/>
  <c r="M412" i="11"/>
  <c r="L412" i="11"/>
  <c r="K412" i="11"/>
  <c r="J412" i="11"/>
  <c r="I412" i="11"/>
  <c r="H412" i="11"/>
  <c r="E412" i="11"/>
  <c r="E1267" i="11"/>
  <c r="H1267" i="11"/>
  <c r="I1267" i="11"/>
  <c r="J1267" i="11"/>
  <c r="K1267" i="11"/>
  <c r="L1267" i="11"/>
  <c r="M1267" i="11"/>
  <c r="N1267" i="11"/>
  <c r="O1267" i="11"/>
  <c r="P1267" i="11"/>
  <c r="P1266" i="11"/>
  <c r="O1266" i="11"/>
  <c r="N1266" i="11"/>
  <c r="M1266" i="11"/>
  <c r="L1266" i="11"/>
  <c r="K1266" i="11"/>
  <c r="J1266" i="11"/>
  <c r="I1266" i="11"/>
  <c r="H1266" i="11"/>
  <c r="E1266" i="11"/>
  <c r="P1265" i="11"/>
  <c r="O1265" i="11"/>
  <c r="N1265" i="11"/>
  <c r="M1265" i="11"/>
  <c r="L1265" i="11"/>
  <c r="K1265" i="11"/>
  <c r="J1265" i="11"/>
  <c r="I1265" i="11"/>
  <c r="H1265" i="11"/>
  <c r="B261" i="24"/>
  <c r="E1265" i="11"/>
  <c r="P1264" i="11"/>
  <c r="O1264" i="11"/>
  <c r="N1264" i="11"/>
  <c r="M1264" i="11"/>
  <c r="L1264" i="11"/>
  <c r="K1264" i="11"/>
  <c r="J1264" i="11"/>
  <c r="I1264" i="11"/>
  <c r="H1264" i="11"/>
  <c r="E1264" i="11"/>
  <c r="P1263" i="11"/>
  <c r="O1263" i="11"/>
  <c r="N1263" i="11"/>
  <c r="M1263" i="11"/>
  <c r="L1263" i="11"/>
  <c r="K1263" i="11"/>
  <c r="J1263" i="11"/>
  <c r="I1263" i="11"/>
  <c r="H1263" i="11"/>
  <c r="E1263" i="11"/>
  <c r="P1262" i="11"/>
  <c r="O1262" i="11"/>
  <c r="N1262" i="11"/>
  <c r="M1262" i="11"/>
  <c r="L1262" i="11"/>
  <c r="K1262" i="11"/>
  <c r="J1262" i="11"/>
  <c r="I1262" i="11"/>
  <c r="H1262" i="11"/>
  <c r="E1262" i="11"/>
  <c r="B409" i="24"/>
  <c r="D5" i="40"/>
  <c r="D5" i="46"/>
  <c r="D5" i="38"/>
  <c r="D5" i="57" l="1"/>
  <c r="D7" i="56"/>
  <c r="L1273" i="11"/>
  <c r="G261" i="24" s="1"/>
  <c r="M1273" i="11"/>
  <c r="H261" i="24" s="1"/>
  <c r="O1273" i="11"/>
  <c r="J261" i="24" s="1"/>
  <c r="N1273" i="11"/>
  <c r="I261" i="24" s="1"/>
  <c r="P1273" i="11"/>
  <c r="K261" i="24" s="1"/>
  <c r="H1273" i="11"/>
  <c r="C261" i="24" s="1"/>
  <c r="I1273" i="11"/>
  <c r="D261" i="24" s="1"/>
  <c r="J1273" i="11"/>
  <c r="E261" i="24" s="1"/>
  <c r="K1273" i="11"/>
  <c r="F261" i="24" s="1"/>
  <c r="B187" i="24"/>
  <c r="D187" i="24"/>
  <c r="E187" i="24"/>
  <c r="F187" i="24"/>
  <c r="G187" i="24"/>
  <c r="H187" i="24"/>
  <c r="F409" i="24"/>
  <c r="I187" i="24"/>
  <c r="G409" i="24"/>
  <c r="J187" i="24"/>
  <c r="H409" i="24"/>
  <c r="K187" i="24"/>
  <c r="J409" i="24"/>
  <c r="C187" i="24"/>
  <c r="E409" i="24"/>
  <c r="K409" i="24"/>
  <c r="C409" i="24"/>
  <c r="D409" i="24"/>
  <c r="I409" i="24"/>
  <c r="H5" i="40"/>
  <c r="I5" i="40"/>
  <c r="K5" i="40"/>
  <c r="M5" i="40"/>
  <c r="J5" i="40"/>
  <c r="L5" i="40"/>
  <c r="E5" i="40"/>
  <c r="H5" i="46"/>
  <c r="I5" i="46"/>
  <c r="F5" i="40"/>
  <c r="G5" i="40"/>
  <c r="F5" i="46"/>
  <c r="G5" i="46"/>
  <c r="J5" i="46"/>
  <c r="K5" i="46"/>
  <c r="L5" i="46"/>
  <c r="M5" i="46"/>
  <c r="E5" i="46"/>
  <c r="L5" i="38"/>
  <c r="E5" i="38"/>
  <c r="F5" i="38"/>
  <c r="G5" i="38"/>
  <c r="H5" i="38"/>
  <c r="I5" i="38"/>
  <c r="J5" i="38"/>
  <c r="K5" i="38"/>
  <c r="M5" i="38"/>
  <c r="E5" i="57" l="1"/>
  <c r="E7" i="56"/>
  <c r="K5" i="57"/>
  <c r="K7" i="56"/>
  <c r="L5" i="57"/>
  <c r="L7" i="56"/>
  <c r="J5" i="57"/>
  <c r="J7" i="56"/>
  <c r="I5" i="57"/>
  <c r="I7" i="56"/>
  <c r="M5" i="57"/>
  <c r="M7" i="56"/>
  <c r="F5" i="57"/>
  <c r="F7" i="56"/>
  <c r="H5" i="57"/>
  <c r="H7" i="56"/>
  <c r="G5" i="57"/>
  <c r="G7" i="56"/>
  <c r="P905" i="11"/>
  <c r="O905" i="11"/>
  <c r="N905" i="11"/>
  <c r="M905" i="11"/>
  <c r="L905" i="11"/>
  <c r="K905" i="11"/>
  <c r="J905" i="11"/>
  <c r="I905" i="11"/>
  <c r="H905" i="11"/>
  <c r="E905" i="11"/>
  <c r="P904" i="11"/>
  <c r="O904" i="11"/>
  <c r="N904" i="11"/>
  <c r="M904" i="11"/>
  <c r="L904" i="11"/>
  <c r="K904" i="11"/>
  <c r="J904" i="11"/>
  <c r="I904" i="11"/>
  <c r="H904" i="11"/>
  <c r="E904" i="11"/>
  <c r="P903" i="11"/>
  <c r="O903" i="11"/>
  <c r="N903" i="11"/>
  <c r="M903" i="11"/>
  <c r="L903" i="11"/>
  <c r="K903" i="11"/>
  <c r="J903" i="11"/>
  <c r="I903" i="11"/>
  <c r="H903" i="11"/>
  <c r="G906" i="11"/>
  <c r="B541" i="24" s="1"/>
  <c r="D8" i="57" s="1"/>
  <c r="E903" i="11"/>
  <c r="P902" i="11"/>
  <c r="O902" i="11"/>
  <c r="N902" i="11"/>
  <c r="M902" i="11"/>
  <c r="L902" i="11"/>
  <c r="K902" i="11"/>
  <c r="J902" i="11"/>
  <c r="I902" i="11"/>
  <c r="H902" i="11"/>
  <c r="E902" i="11"/>
  <c r="P901" i="11"/>
  <c r="O901" i="11"/>
  <c r="N901" i="11"/>
  <c r="M901" i="11"/>
  <c r="L901" i="11"/>
  <c r="K901" i="11"/>
  <c r="J901" i="11"/>
  <c r="I901" i="11"/>
  <c r="H901" i="11"/>
  <c r="E901" i="11"/>
  <c r="D7" i="37"/>
  <c r="P560" i="11"/>
  <c r="O560" i="11"/>
  <c r="N560" i="11"/>
  <c r="M560" i="11"/>
  <c r="L560" i="11"/>
  <c r="K560" i="11"/>
  <c r="J560" i="11"/>
  <c r="I560" i="11"/>
  <c r="H560" i="11"/>
  <c r="E560" i="11"/>
  <c r="P559" i="11"/>
  <c r="O559" i="11"/>
  <c r="N559" i="11"/>
  <c r="M559" i="11"/>
  <c r="L559" i="11"/>
  <c r="K559" i="11"/>
  <c r="J559" i="11"/>
  <c r="I559" i="11"/>
  <c r="H559" i="11"/>
  <c r="E559" i="11"/>
  <c r="P558" i="11"/>
  <c r="O558" i="11"/>
  <c r="N558" i="11"/>
  <c r="M558" i="11"/>
  <c r="L558" i="11"/>
  <c r="K558" i="11"/>
  <c r="J558" i="11"/>
  <c r="I558" i="11"/>
  <c r="H558" i="11"/>
  <c r="E558" i="11"/>
  <c r="P557" i="11"/>
  <c r="O557" i="11"/>
  <c r="N557" i="11"/>
  <c r="M557" i="11"/>
  <c r="L557" i="11"/>
  <c r="K557" i="11"/>
  <c r="J557" i="11"/>
  <c r="I557" i="11"/>
  <c r="H557" i="11"/>
  <c r="E557" i="11"/>
  <c r="P556" i="11"/>
  <c r="O556" i="11"/>
  <c r="N556" i="11"/>
  <c r="M556" i="11"/>
  <c r="L556" i="11"/>
  <c r="K556" i="11"/>
  <c r="J556" i="11"/>
  <c r="I556" i="11"/>
  <c r="H556" i="11"/>
  <c r="E556" i="11"/>
  <c r="P555" i="11"/>
  <c r="O555" i="11"/>
  <c r="N555" i="11"/>
  <c r="M555" i="11"/>
  <c r="L555" i="11"/>
  <c r="K555" i="11"/>
  <c r="J555" i="11"/>
  <c r="I555" i="11"/>
  <c r="H555" i="11"/>
  <c r="E555" i="11"/>
  <c r="P554" i="11"/>
  <c r="O554" i="11"/>
  <c r="N554" i="11"/>
  <c r="M554" i="11"/>
  <c r="L554" i="11"/>
  <c r="K554" i="11"/>
  <c r="J554" i="11"/>
  <c r="I554" i="11"/>
  <c r="H554" i="11"/>
  <c r="E554" i="11"/>
  <c r="P553" i="11"/>
  <c r="O553" i="11"/>
  <c r="N553" i="11"/>
  <c r="M553" i="11"/>
  <c r="L553" i="11"/>
  <c r="K553" i="11"/>
  <c r="J553" i="11"/>
  <c r="I553" i="11"/>
  <c r="H553" i="11"/>
  <c r="G561" i="11"/>
  <c r="E553" i="11"/>
  <c r="P552" i="11"/>
  <c r="O552" i="11"/>
  <c r="N552" i="11"/>
  <c r="M552" i="11"/>
  <c r="L552" i="11"/>
  <c r="K552" i="11"/>
  <c r="J552" i="11"/>
  <c r="I552" i="11"/>
  <c r="H552" i="11"/>
  <c r="E552" i="11"/>
  <c r="P551" i="11"/>
  <c r="O551" i="11"/>
  <c r="N551" i="11"/>
  <c r="M551" i="11"/>
  <c r="L551" i="11"/>
  <c r="K551" i="11"/>
  <c r="J551" i="11"/>
  <c r="I551" i="11"/>
  <c r="H551" i="11"/>
  <c r="E551" i="11"/>
  <c r="D7" i="45" l="1"/>
  <c r="D8" i="38"/>
  <c r="K906" i="11"/>
  <c r="F541" i="24" s="1"/>
  <c r="H8" i="57" s="1"/>
  <c r="H906" i="11"/>
  <c r="C541" i="24" s="1"/>
  <c r="E8" i="57" s="1"/>
  <c r="M906" i="11"/>
  <c r="H541" i="24" s="1"/>
  <c r="J8" i="57" s="1"/>
  <c r="N906" i="11"/>
  <c r="I541" i="24" s="1"/>
  <c r="K8" i="57" s="1"/>
  <c r="O906" i="11"/>
  <c r="J541" i="24" s="1"/>
  <c r="L8" i="57" s="1"/>
  <c r="P906" i="11"/>
  <c r="K541" i="24" s="1"/>
  <c r="M8" i="57" s="1"/>
  <c r="I906" i="11"/>
  <c r="D541" i="24" s="1"/>
  <c r="F8" i="57" s="1"/>
  <c r="J906" i="11"/>
  <c r="E541" i="24" s="1"/>
  <c r="G8" i="57" s="1"/>
  <c r="L906" i="11"/>
  <c r="G541" i="24" s="1"/>
  <c r="I8" i="57" s="1"/>
  <c r="D5" i="47"/>
  <c r="H561" i="11"/>
  <c r="K561" i="11"/>
  <c r="M561" i="11"/>
  <c r="N561" i="11"/>
  <c r="O561" i="11"/>
  <c r="J561" i="11"/>
  <c r="I561" i="11"/>
  <c r="L561" i="11"/>
  <c r="P561" i="11"/>
  <c r="M10" i="33"/>
  <c r="M11" i="33"/>
  <c r="M12" i="33"/>
  <c r="M13" i="33"/>
  <c r="M14" i="33"/>
  <c r="M15" i="33"/>
  <c r="M16" i="33"/>
  <c r="M17" i="33"/>
  <c r="M18" i="33"/>
  <c r="M19" i="33"/>
  <c r="M20" i="33"/>
  <c r="M21" i="33"/>
  <c r="M22" i="33"/>
  <c r="M23" i="33"/>
  <c r="M24" i="33"/>
  <c r="M25" i="33"/>
  <c r="M26" i="33"/>
  <c r="L10" i="33"/>
  <c r="L11" i="33"/>
  <c r="L12" i="33"/>
  <c r="L13" i="33"/>
  <c r="L14" i="33"/>
  <c r="L15" i="33"/>
  <c r="L16" i="33"/>
  <c r="L17" i="33"/>
  <c r="L18" i="33"/>
  <c r="L19" i="33"/>
  <c r="L20" i="33"/>
  <c r="L21" i="33"/>
  <c r="L22" i="33"/>
  <c r="L23" i="33"/>
  <c r="L24" i="33"/>
  <c r="L25" i="33"/>
  <c r="L26" i="33"/>
  <c r="K10" i="33"/>
  <c r="K11" i="33"/>
  <c r="K12" i="33"/>
  <c r="K13" i="33"/>
  <c r="K14" i="33"/>
  <c r="K15" i="33"/>
  <c r="K16" i="33"/>
  <c r="K17" i="33"/>
  <c r="K18" i="33"/>
  <c r="K19" i="33"/>
  <c r="K20" i="33"/>
  <c r="K21" i="33"/>
  <c r="K22" i="33"/>
  <c r="K23" i="33"/>
  <c r="K24" i="33"/>
  <c r="K25" i="33"/>
  <c r="K26" i="33"/>
  <c r="J10" i="33"/>
  <c r="J11" i="33"/>
  <c r="J12" i="33"/>
  <c r="J13" i="33"/>
  <c r="J14" i="33"/>
  <c r="J15" i="33"/>
  <c r="J16" i="33"/>
  <c r="J17" i="33"/>
  <c r="J18" i="33"/>
  <c r="J19" i="33"/>
  <c r="J20" i="33"/>
  <c r="J21" i="33"/>
  <c r="J22" i="33"/>
  <c r="J23" i="33"/>
  <c r="J24" i="33"/>
  <c r="J25" i="33"/>
  <c r="J26" i="33"/>
  <c r="I10" i="33"/>
  <c r="I11" i="33"/>
  <c r="I12" i="33"/>
  <c r="I13" i="33"/>
  <c r="I14" i="33"/>
  <c r="I15" i="33"/>
  <c r="I16" i="33"/>
  <c r="I17" i="33"/>
  <c r="I18" i="33"/>
  <c r="I19" i="33"/>
  <c r="I20" i="33"/>
  <c r="I21" i="33"/>
  <c r="I22" i="33"/>
  <c r="I23" i="33"/>
  <c r="I24" i="33"/>
  <c r="I25" i="33"/>
  <c r="I26" i="33"/>
  <c r="H10" i="33"/>
  <c r="H11" i="33"/>
  <c r="H12" i="33"/>
  <c r="H13" i="33"/>
  <c r="H14" i="33"/>
  <c r="H15" i="33"/>
  <c r="H16" i="33"/>
  <c r="H17" i="33"/>
  <c r="H18" i="33"/>
  <c r="H19" i="33"/>
  <c r="H20" i="33"/>
  <c r="H21" i="33"/>
  <c r="H22" i="33"/>
  <c r="H23" i="33"/>
  <c r="H24" i="33"/>
  <c r="H25" i="33"/>
  <c r="H26" i="33"/>
  <c r="M5" i="33"/>
  <c r="L5" i="33"/>
  <c r="K5" i="33"/>
  <c r="J5" i="33"/>
  <c r="I5" i="33"/>
  <c r="H5" i="33"/>
  <c r="M11" i="34"/>
  <c r="M12" i="34"/>
  <c r="M13" i="34"/>
  <c r="M14" i="34"/>
  <c r="M15" i="34"/>
  <c r="M16" i="34"/>
  <c r="M17" i="34"/>
  <c r="M18" i="34"/>
  <c r="M19" i="34"/>
  <c r="M20" i="34"/>
  <c r="M21" i="34"/>
  <c r="M22" i="34"/>
  <c r="M23" i="34"/>
  <c r="M24" i="34"/>
  <c r="M25" i="34"/>
  <c r="M26" i="34"/>
  <c r="M27" i="34"/>
  <c r="M28" i="34"/>
  <c r="M29" i="34"/>
  <c r="M30" i="34"/>
  <c r="M31" i="34"/>
  <c r="M32" i="34"/>
  <c r="M33" i="34"/>
  <c r="M34" i="34"/>
  <c r="M35" i="34"/>
  <c r="M36" i="34"/>
  <c r="M37" i="34"/>
  <c r="M38" i="34"/>
  <c r="M39" i="34"/>
  <c r="M40" i="34"/>
  <c r="M41" i="34"/>
  <c r="M42"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K11" i="34"/>
  <c r="K12" i="34"/>
  <c r="K13" i="34"/>
  <c r="K14" i="34"/>
  <c r="K15" i="34"/>
  <c r="K16" i="34"/>
  <c r="K17" i="34"/>
  <c r="K18" i="34"/>
  <c r="K19" i="34"/>
  <c r="K20" i="34"/>
  <c r="K21" i="34"/>
  <c r="K22" i="34"/>
  <c r="K23" i="34"/>
  <c r="K24" i="34"/>
  <c r="K25" i="34"/>
  <c r="K26" i="34"/>
  <c r="K27" i="34"/>
  <c r="K28" i="34"/>
  <c r="K29" i="34"/>
  <c r="K30" i="34"/>
  <c r="K31" i="34"/>
  <c r="K32" i="34"/>
  <c r="K33" i="34"/>
  <c r="K34" i="34"/>
  <c r="K35" i="34"/>
  <c r="K36" i="34"/>
  <c r="K37" i="34"/>
  <c r="K38" i="34"/>
  <c r="K39" i="34"/>
  <c r="K40" i="34"/>
  <c r="K41" i="34"/>
  <c r="K42" i="34"/>
  <c r="J11" i="34"/>
  <c r="J12" i="34"/>
  <c r="J13" i="34"/>
  <c r="J14" i="34"/>
  <c r="J15" i="34"/>
  <c r="J16" i="34"/>
  <c r="J17" i="34"/>
  <c r="J18" i="34"/>
  <c r="J19" i="34"/>
  <c r="J20" i="34"/>
  <c r="J21" i="34"/>
  <c r="J22" i="34"/>
  <c r="J23" i="34"/>
  <c r="J24" i="34"/>
  <c r="J25" i="34"/>
  <c r="J26" i="34"/>
  <c r="J27" i="34"/>
  <c r="J28" i="34"/>
  <c r="J29" i="34"/>
  <c r="J30" i="34"/>
  <c r="J31" i="34"/>
  <c r="J32" i="34"/>
  <c r="J33" i="34"/>
  <c r="J34" i="34"/>
  <c r="J35" i="34"/>
  <c r="J36" i="34"/>
  <c r="J37" i="34"/>
  <c r="J38" i="34"/>
  <c r="J39" i="34"/>
  <c r="J40" i="34"/>
  <c r="J41" i="34"/>
  <c r="J42" i="34"/>
  <c r="I11" i="34"/>
  <c r="I12" i="34"/>
  <c r="I13" i="34"/>
  <c r="I14" i="34"/>
  <c r="I15" i="34"/>
  <c r="I16" i="34"/>
  <c r="I17" i="34"/>
  <c r="I18" i="34"/>
  <c r="I19" i="34"/>
  <c r="I20" i="34"/>
  <c r="I21" i="34"/>
  <c r="I22" i="34"/>
  <c r="I23" i="34"/>
  <c r="I24" i="34"/>
  <c r="I25" i="34"/>
  <c r="I26" i="34"/>
  <c r="I27" i="34"/>
  <c r="I28" i="34"/>
  <c r="I29" i="34"/>
  <c r="I30" i="34"/>
  <c r="I31" i="34"/>
  <c r="I32" i="34"/>
  <c r="I33" i="34"/>
  <c r="I34" i="34"/>
  <c r="I35" i="34"/>
  <c r="I36" i="34"/>
  <c r="I37" i="34"/>
  <c r="I38" i="34"/>
  <c r="I39" i="34"/>
  <c r="I40" i="34"/>
  <c r="I41" i="34"/>
  <c r="I42" i="34"/>
  <c r="H11" i="34"/>
  <c r="H12" i="34"/>
  <c r="H13" i="34"/>
  <c r="H14" i="34"/>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M5" i="34"/>
  <c r="L5" i="34"/>
  <c r="K5" i="34"/>
  <c r="J5" i="34"/>
  <c r="I5" i="34"/>
  <c r="H5" i="34"/>
  <c r="M11" i="31"/>
  <c r="M12" i="31"/>
  <c r="M13" i="31"/>
  <c r="M14" i="31"/>
  <c r="M15" i="31"/>
  <c r="M16" i="31"/>
  <c r="M17" i="31"/>
  <c r="M18"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M6" i="32"/>
  <c r="M7" i="32"/>
  <c r="M10" i="32"/>
  <c r="M11" i="32"/>
  <c r="M12" i="32"/>
  <c r="M13" i="32"/>
  <c r="M14" i="32"/>
  <c r="M15" i="32"/>
  <c r="M16" i="32"/>
  <c r="M17" i="32"/>
  <c r="M18" i="32"/>
  <c r="M19" i="32"/>
  <c r="M20" i="32"/>
  <c r="M21" i="32"/>
  <c r="M22" i="32"/>
  <c r="M23" i="32"/>
  <c r="M24" i="32"/>
  <c r="M25" i="32"/>
  <c r="M26" i="32"/>
  <c r="M27" i="32"/>
  <c r="M28" i="32"/>
  <c r="M29" i="32"/>
  <c r="M30" i="32"/>
  <c r="M31" i="32"/>
  <c r="M32" i="32"/>
  <c r="M33" i="32"/>
  <c r="M34" i="32"/>
  <c r="M35" i="32"/>
  <c r="M36" i="32"/>
  <c r="M37" i="32"/>
  <c r="M38" i="32"/>
  <c r="M39" i="32"/>
  <c r="M40" i="32"/>
  <c r="M41" i="32"/>
  <c r="M42" i="32"/>
  <c r="M43" i="32"/>
  <c r="M44" i="32"/>
  <c r="L6" i="32"/>
  <c r="L7" i="32"/>
  <c r="L10" i="32"/>
  <c r="L11" i="32"/>
  <c r="L12" i="32"/>
  <c r="L13" i="32"/>
  <c r="L14" i="32"/>
  <c r="L15" i="32"/>
  <c r="L16" i="32"/>
  <c r="L17" i="32"/>
  <c r="L18" i="32"/>
  <c r="L19" i="32"/>
  <c r="L20" i="32"/>
  <c r="L21" i="32"/>
  <c r="L22" i="32"/>
  <c r="L23" i="32"/>
  <c r="L24" i="32"/>
  <c r="L25" i="32"/>
  <c r="L26" i="32"/>
  <c r="L27" i="32"/>
  <c r="L28" i="32"/>
  <c r="L29" i="32"/>
  <c r="L30" i="32"/>
  <c r="L31" i="32"/>
  <c r="L32" i="32"/>
  <c r="L33" i="32"/>
  <c r="L34" i="32"/>
  <c r="L35" i="32"/>
  <c r="L36" i="32"/>
  <c r="L37" i="32"/>
  <c r="L38" i="32"/>
  <c r="L39" i="32"/>
  <c r="L40" i="32"/>
  <c r="L41" i="32"/>
  <c r="L42" i="32"/>
  <c r="L43" i="32"/>
  <c r="L44" i="32"/>
  <c r="K6" i="32"/>
  <c r="K7" i="32"/>
  <c r="K10" i="32"/>
  <c r="K11" i="32"/>
  <c r="K12" i="32"/>
  <c r="K13" i="32"/>
  <c r="K14" i="32"/>
  <c r="K15" i="32"/>
  <c r="K16" i="32"/>
  <c r="K17" i="32"/>
  <c r="K18" i="32"/>
  <c r="K19" i="32"/>
  <c r="K20" i="32"/>
  <c r="K21" i="32"/>
  <c r="K22" i="32"/>
  <c r="K23" i="32"/>
  <c r="K24" i="32"/>
  <c r="K25" i="32"/>
  <c r="K26" i="32"/>
  <c r="K27" i="32"/>
  <c r="K28" i="32"/>
  <c r="K29" i="32"/>
  <c r="K30" i="32"/>
  <c r="K31" i="32"/>
  <c r="K32" i="32"/>
  <c r="K33" i="32"/>
  <c r="K34" i="32"/>
  <c r="K35" i="32"/>
  <c r="K36" i="32"/>
  <c r="K37" i="32"/>
  <c r="K38" i="32"/>
  <c r="K39" i="32"/>
  <c r="K40" i="32"/>
  <c r="K41" i="32"/>
  <c r="K42" i="32"/>
  <c r="K43" i="32"/>
  <c r="K44" i="32"/>
  <c r="J6" i="32"/>
  <c r="J7" i="32"/>
  <c r="J10" i="32"/>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I6" i="32"/>
  <c r="I7" i="32"/>
  <c r="I10" i="32"/>
  <c r="I11" i="32"/>
  <c r="I12" i="32"/>
  <c r="I13" i="32"/>
  <c r="I14" i="32"/>
  <c r="I15" i="32"/>
  <c r="I16" i="32"/>
  <c r="I17"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H6" i="32"/>
  <c r="H7" i="32"/>
  <c r="H10" i="32"/>
  <c r="H11" i="32"/>
  <c r="H12" i="32"/>
  <c r="H13" i="32"/>
  <c r="H14" i="32"/>
  <c r="H15" i="32"/>
  <c r="H16" i="32"/>
  <c r="H17" i="32"/>
  <c r="H18" i="32"/>
  <c r="H19" i="32"/>
  <c r="H20" i="32"/>
  <c r="H21" i="32"/>
  <c r="H22" i="32"/>
  <c r="H23" i="32"/>
  <c r="H24" i="32"/>
  <c r="H25" i="32"/>
  <c r="H26" i="32"/>
  <c r="H27" i="32"/>
  <c r="H28" i="32"/>
  <c r="H29" i="32"/>
  <c r="H30" i="32"/>
  <c r="H31" i="32"/>
  <c r="H32" i="32"/>
  <c r="H33" i="32"/>
  <c r="H34" i="32"/>
  <c r="H35" i="32"/>
  <c r="H36" i="32"/>
  <c r="H37" i="32"/>
  <c r="H38" i="32"/>
  <c r="H39" i="32"/>
  <c r="H40" i="32"/>
  <c r="H41" i="32"/>
  <c r="H42" i="32"/>
  <c r="H43" i="32"/>
  <c r="H44" i="32"/>
  <c r="M5" i="32"/>
  <c r="L5" i="32"/>
  <c r="K5" i="32"/>
  <c r="J5" i="32"/>
  <c r="I5" i="32"/>
  <c r="H5" i="32"/>
  <c r="M21" i="13"/>
  <c r="M22" i="13"/>
  <c r="M23" i="13"/>
  <c r="M24" i="13"/>
  <c r="M25" i="13"/>
  <c r="M26" i="13"/>
  <c r="M27" i="13"/>
  <c r="M28" i="13"/>
  <c r="M29" i="13"/>
  <c r="M30" i="13"/>
  <c r="M31" i="13"/>
  <c r="M32" i="13"/>
  <c r="M33" i="13"/>
  <c r="M34" i="13"/>
  <c r="M35" i="13"/>
  <c r="M36" i="13"/>
  <c r="M37" i="13"/>
  <c r="M38" i="13"/>
  <c r="L10" i="13"/>
  <c r="L12" i="13"/>
  <c r="L13" i="13"/>
  <c r="L14" i="13"/>
  <c r="L15" i="13"/>
  <c r="L16" i="13"/>
  <c r="L17" i="13"/>
  <c r="L18" i="13"/>
  <c r="L19" i="13"/>
  <c r="L21" i="13"/>
  <c r="L22" i="13"/>
  <c r="L23" i="13"/>
  <c r="L24" i="13"/>
  <c r="L25" i="13"/>
  <c r="L26" i="13"/>
  <c r="L27" i="13"/>
  <c r="L28" i="13"/>
  <c r="L29" i="13"/>
  <c r="L30" i="13"/>
  <c r="L31" i="13"/>
  <c r="L32" i="13"/>
  <c r="L33" i="13"/>
  <c r="L34" i="13"/>
  <c r="L35" i="13"/>
  <c r="L36" i="13"/>
  <c r="L37" i="13"/>
  <c r="L38" i="13"/>
  <c r="K10" i="13"/>
  <c r="K12" i="13"/>
  <c r="K13" i="13"/>
  <c r="K14" i="13"/>
  <c r="K15" i="13"/>
  <c r="K16" i="13"/>
  <c r="K17" i="13"/>
  <c r="K18" i="13"/>
  <c r="K19" i="13"/>
  <c r="K21" i="13"/>
  <c r="K22" i="13"/>
  <c r="K23" i="13"/>
  <c r="K24" i="13"/>
  <c r="K25" i="13"/>
  <c r="K26" i="13"/>
  <c r="K27" i="13"/>
  <c r="K28" i="13"/>
  <c r="K29" i="13"/>
  <c r="K30" i="13"/>
  <c r="K31" i="13"/>
  <c r="K32" i="13"/>
  <c r="K33" i="13"/>
  <c r="K34" i="13"/>
  <c r="K35" i="13"/>
  <c r="K36" i="13"/>
  <c r="K37" i="13"/>
  <c r="K38" i="13"/>
  <c r="J10" i="13"/>
  <c r="J12" i="13"/>
  <c r="J13" i="13"/>
  <c r="J14" i="13"/>
  <c r="J15" i="13"/>
  <c r="J16" i="13"/>
  <c r="J17" i="13"/>
  <c r="J18" i="13"/>
  <c r="J19" i="13"/>
  <c r="J21" i="13"/>
  <c r="J22" i="13"/>
  <c r="J23" i="13"/>
  <c r="J24" i="13"/>
  <c r="J25" i="13"/>
  <c r="J26" i="13"/>
  <c r="J27" i="13"/>
  <c r="J28" i="13"/>
  <c r="J29" i="13"/>
  <c r="J30" i="13"/>
  <c r="J31" i="13"/>
  <c r="J32" i="13"/>
  <c r="J33" i="13"/>
  <c r="J34" i="13"/>
  <c r="J35" i="13"/>
  <c r="J36" i="13"/>
  <c r="J37" i="13"/>
  <c r="J38" i="13"/>
  <c r="I10" i="13"/>
  <c r="I12" i="13"/>
  <c r="I13" i="13"/>
  <c r="I14" i="13"/>
  <c r="I15" i="13"/>
  <c r="I16" i="13"/>
  <c r="I17" i="13"/>
  <c r="I18" i="13"/>
  <c r="I19" i="13"/>
  <c r="I21" i="13"/>
  <c r="I22" i="13"/>
  <c r="I23" i="13"/>
  <c r="I24" i="13"/>
  <c r="I25" i="13"/>
  <c r="I26" i="13"/>
  <c r="I27" i="13"/>
  <c r="I28" i="13"/>
  <c r="I29" i="13"/>
  <c r="I30" i="13"/>
  <c r="I31" i="13"/>
  <c r="I32" i="13"/>
  <c r="I33" i="13"/>
  <c r="I34" i="13"/>
  <c r="I35" i="13"/>
  <c r="I36" i="13"/>
  <c r="I37" i="13"/>
  <c r="I38" i="13"/>
  <c r="H10" i="13"/>
  <c r="H12" i="13"/>
  <c r="H13" i="13"/>
  <c r="H14" i="13"/>
  <c r="H15" i="13"/>
  <c r="H16" i="13"/>
  <c r="H17" i="13"/>
  <c r="H18" i="13"/>
  <c r="H19" i="13"/>
  <c r="H21" i="13"/>
  <c r="H22" i="13"/>
  <c r="H23" i="13"/>
  <c r="H24" i="13"/>
  <c r="H25" i="13"/>
  <c r="H26" i="13"/>
  <c r="H27" i="13"/>
  <c r="H28" i="13"/>
  <c r="H29" i="13"/>
  <c r="H30" i="13"/>
  <c r="H31" i="13"/>
  <c r="H32" i="13"/>
  <c r="H33" i="13"/>
  <c r="H34" i="13"/>
  <c r="H35" i="13"/>
  <c r="H36" i="13"/>
  <c r="H37" i="13"/>
  <c r="H38" i="13"/>
  <c r="M5" i="13"/>
  <c r="L5" i="13"/>
  <c r="K5" i="13"/>
  <c r="J5" i="13"/>
  <c r="I5" i="13"/>
  <c r="H5" i="13"/>
  <c r="I5" i="47" l="1"/>
  <c r="I8" i="38"/>
  <c r="I7" i="45"/>
  <c r="G5" i="47"/>
  <c r="G8" i="38"/>
  <c r="G7" i="45"/>
  <c r="F5" i="47"/>
  <c r="F7" i="45"/>
  <c r="F8" i="38"/>
  <c r="M5" i="47"/>
  <c r="M8" i="38"/>
  <c r="M7" i="45"/>
  <c r="L5" i="47"/>
  <c r="L8" i="38"/>
  <c r="L7" i="45"/>
  <c r="K5" i="47"/>
  <c r="K8" i="38"/>
  <c r="K7" i="45"/>
  <c r="J5" i="47"/>
  <c r="J8" i="38"/>
  <c r="J7" i="45"/>
  <c r="E5" i="47"/>
  <c r="E7" i="45"/>
  <c r="E8" i="38"/>
  <c r="H5" i="47"/>
  <c r="H8" i="38"/>
  <c r="H7" i="45"/>
  <c r="G25" i="13"/>
  <c r="F25" i="13"/>
  <c r="E25" i="13"/>
  <c r="D25" i="13"/>
  <c r="E4" i="35" l="1"/>
  <c r="E5" i="35"/>
  <c r="E6" i="35"/>
  <c r="E7" i="35"/>
  <c r="E8" i="35"/>
  <c r="E9" i="35"/>
  <c r="E10" i="35"/>
  <c r="E11" i="35"/>
  <c r="E12" i="35"/>
  <c r="E13" i="35"/>
  <c r="E14" i="35"/>
  <c r="E15" i="35"/>
  <c r="E16" i="35"/>
  <c r="E17" i="35"/>
  <c r="E18" i="35"/>
  <c r="E19" i="35"/>
  <c r="E20" i="35"/>
  <c r="E21" i="35"/>
  <c r="E22" i="35"/>
  <c r="E23" i="35"/>
  <c r="E24" i="35"/>
  <c r="E25" i="35"/>
  <c r="E26" i="35"/>
  <c r="G18" i="33"/>
  <c r="G19" i="33"/>
  <c r="G20" i="33"/>
  <c r="G21" i="33"/>
  <c r="G22" i="33"/>
  <c r="G23" i="33"/>
  <c r="G24" i="33"/>
  <c r="G25" i="33"/>
  <c r="F18" i="33"/>
  <c r="F19" i="33"/>
  <c r="F20" i="33"/>
  <c r="F21" i="33"/>
  <c r="F22" i="33"/>
  <c r="F23" i="33"/>
  <c r="F24" i="33"/>
  <c r="F25" i="33"/>
  <c r="E18" i="33"/>
  <c r="E19" i="33"/>
  <c r="E20" i="33"/>
  <c r="E21" i="33"/>
  <c r="E22" i="33"/>
  <c r="E23" i="33"/>
  <c r="E24" i="33"/>
  <c r="E25" i="33"/>
  <c r="D18" i="33"/>
  <c r="D19" i="33"/>
  <c r="D20" i="33"/>
  <c r="D21" i="33"/>
  <c r="D22" i="33"/>
  <c r="D23" i="33"/>
  <c r="D24" i="33"/>
  <c r="D25" i="33"/>
  <c r="G17" i="34"/>
  <c r="G18" i="34"/>
  <c r="G19" i="34"/>
  <c r="G20" i="34"/>
  <c r="G21" i="34"/>
  <c r="G22" i="34"/>
  <c r="G23" i="34"/>
  <c r="G24" i="34"/>
  <c r="G25" i="34"/>
  <c r="G26" i="34"/>
  <c r="G27" i="34"/>
  <c r="G28" i="34"/>
  <c r="F17" i="34"/>
  <c r="F18" i="34"/>
  <c r="F19" i="34"/>
  <c r="F20" i="34"/>
  <c r="F21" i="34"/>
  <c r="F22" i="34"/>
  <c r="F23" i="34"/>
  <c r="F24" i="34"/>
  <c r="F25" i="34"/>
  <c r="F26" i="34"/>
  <c r="F27" i="34"/>
  <c r="F28" i="34"/>
  <c r="E17" i="34"/>
  <c r="E18" i="34"/>
  <c r="E19" i="34"/>
  <c r="E20" i="34"/>
  <c r="E21" i="34"/>
  <c r="E22" i="34"/>
  <c r="E23" i="34"/>
  <c r="E24" i="34"/>
  <c r="E25" i="34"/>
  <c r="E26" i="34"/>
  <c r="E27" i="34"/>
  <c r="E28" i="34"/>
  <c r="D17" i="34"/>
  <c r="D18" i="34"/>
  <c r="D19" i="34"/>
  <c r="D20" i="34"/>
  <c r="D21" i="34"/>
  <c r="D22" i="34"/>
  <c r="D23" i="34"/>
  <c r="D24" i="34"/>
  <c r="D25" i="34"/>
  <c r="D26" i="34"/>
  <c r="D27" i="34"/>
  <c r="D28" i="34"/>
  <c r="G19" i="31"/>
  <c r="G20" i="31"/>
  <c r="G21" i="31"/>
  <c r="G22" i="31"/>
  <c r="G23" i="31"/>
  <c r="G24" i="31"/>
  <c r="G25" i="31"/>
  <c r="G26" i="31"/>
  <c r="G27" i="31"/>
  <c r="G28" i="31"/>
  <c r="G29" i="31"/>
  <c r="G30" i="31"/>
  <c r="F19" i="31"/>
  <c r="F20" i="31"/>
  <c r="F21" i="31"/>
  <c r="F22" i="31"/>
  <c r="F23" i="31"/>
  <c r="F24" i="31"/>
  <c r="F25" i="31"/>
  <c r="F26" i="31"/>
  <c r="F27" i="31"/>
  <c r="F28" i="31"/>
  <c r="F29" i="31"/>
  <c r="F30" i="31"/>
  <c r="E19" i="31"/>
  <c r="E20" i="31"/>
  <c r="E21" i="31"/>
  <c r="E22" i="31"/>
  <c r="E23" i="31"/>
  <c r="E24" i="31"/>
  <c r="E25" i="31"/>
  <c r="E26" i="31"/>
  <c r="E27" i="31"/>
  <c r="E28" i="31"/>
  <c r="E29" i="31"/>
  <c r="E30" i="31"/>
  <c r="D19" i="31"/>
  <c r="D20" i="31"/>
  <c r="D21" i="31"/>
  <c r="D22" i="31"/>
  <c r="D23" i="31"/>
  <c r="D24" i="31"/>
  <c r="D25" i="31"/>
  <c r="D26" i="31"/>
  <c r="D27" i="31"/>
  <c r="D28" i="31"/>
  <c r="D29" i="31"/>
  <c r="D30" i="31"/>
  <c r="G18" i="32"/>
  <c r="G19" i="32"/>
  <c r="G20" i="32"/>
  <c r="G21" i="32"/>
  <c r="G22" i="32"/>
  <c r="G23" i="32"/>
  <c r="G24" i="32"/>
  <c r="G25" i="32"/>
  <c r="G26" i="32"/>
  <c r="G27" i="32"/>
  <c r="G28" i="32"/>
  <c r="G29" i="32"/>
  <c r="F18" i="32"/>
  <c r="F19" i="32"/>
  <c r="F20" i="32"/>
  <c r="F21" i="32"/>
  <c r="F22" i="32"/>
  <c r="F23" i="32"/>
  <c r="F24" i="32"/>
  <c r="F25" i="32"/>
  <c r="F26" i="32"/>
  <c r="F27" i="32"/>
  <c r="F28" i="32"/>
  <c r="F29" i="32"/>
  <c r="E18" i="32"/>
  <c r="E19" i="32"/>
  <c r="E20" i="32"/>
  <c r="E21" i="32"/>
  <c r="E22" i="32"/>
  <c r="E23" i="32"/>
  <c r="E24" i="32"/>
  <c r="E25" i="32"/>
  <c r="E26" i="32"/>
  <c r="E27" i="32"/>
  <c r="E28" i="32"/>
  <c r="E29" i="32"/>
  <c r="D18" i="32"/>
  <c r="D19" i="32"/>
  <c r="D20" i="32"/>
  <c r="D21" i="32"/>
  <c r="D22" i="32"/>
  <c r="D23" i="32"/>
  <c r="D24" i="32"/>
  <c r="D25" i="32"/>
  <c r="D26" i="32"/>
  <c r="D27" i="32"/>
  <c r="D28" i="32"/>
  <c r="D29" i="32"/>
  <c r="D17" i="32"/>
  <c r="G17" i="13"/>
  <c r="G18" i="13"/>
  <c r="G19" i="13"/>
  <c r="G21" i="13"/>
  <c r="G22" i="13"/>
  <c r="G23" i="13"/>
  <c r="G24" i="13"/>
  <c r="G26" i="13"/>
  <c r="G27" i="13"/>
  <c r="G28" i="13"/>
  <c r="F17" i="13"/>
  <c r="F18" i="13"/>
  <c r="F19" i="13"/>
  <c r="F21" i="13"/>
  <c r="F22" i="13"/>
  <c r="F23" i="13"/>
  <c r="F24" i="13"/>
  <c r="F26" i="13"/>
  <c r="F27" i="13"/>
  <c r="F28" i="13"/>
  <c r="E17" i="13"/>
  <c r="E18" i="13"/>
  <c r="E19" i="13"/>
  <c r="E21" i="13"/>
  <c r="E22" i="13"/>
  <c r="E23" i="13"/>
  <c r="E24" i="13"/>
  <c r="E26" i="13"/>
  <c r="E27" i="13"/>
  <c r="E28" i="13"/>
  <c r="D17" i="13"/>
  <c r="D18" i="13"/>
  <c r="D19" i="13"/>
  <c r="D21" i="13"/>
  <c r="D22" i="13"/>
  <c r="D23" i="13"/>
  <c r="D24" i="13"/>
  <c r="D26" i="13"/>
  <c r="D27" i="13"/>
  <c r="D28" i="13"/>
  <c r="D5" i="13"/>
  <c r="G42" i="34"/>
  <c r="F42" i="34"/>
  <c r="E42" i="34"/>
  <c r="D42" i="34"/>
  <c r="G41" i="34"/>
  <c r="F41" i="34"/>
  <c r="E41" i="34"/>
  <c r="D41" i="34"/>
  <c r="G40" i="34"/>
  <c r="F40" i="34"/>
  <c r="E40" i="34"/>
  <c r="D40" i="34"/>
  <c r="G39" i="34"/>
  <c r="F39" i="34"/>
  <c r="E39" i="34"/>
  <c r="D39" i="34"/>
  <c r="G38" i="34"/>
  <c r="F38" i="34"/>
  <c r="E38" i="34"/>
  <c r="D38" i="34"/>
  <c r="G37" i="34"/>
  <c r="F37" i="34"/>
  <c r="E37" i="34"/>
  <c r="D37" i="34"/>
  <c r="G36" i="34"/>
  <c r="F36" i="34"/>
  <c r="E36" i="34"/>
  <c r="D36" i="34"/>
  <c r="G35" i="34"/>
  <c r="F35" i="34"/>
  <c r="E35" i="34"/>
  <c r="D35" i="34"/>
  <c r="G34" i="34"/>
  <c r="F34" i="34"/>
  <c r="E34" i="34"/>
  <c r="D34" i="34"/>
  <c r="G33" i="34"/>
  <c r="F33" i="34"/>
  <c r="E33" i="34"/>
  <c r="D33" i="34"/>
  <c r="G32" i="34"/>
  <c r="F32" i="34"/>
  <c r="E32" i="34"/>
  <c r="D32" i="34"/>
  <c r="G31" i="34"/>
  <c r="F31" i="34"/>
  <c r="E31" i="34"/>
  <c r="D31" i="34"/>
  <c r="G30" i="34"/>
  <c r="F30" i="34"/>
  <c r="E30" i="34"/>
  <c r="D30" i="34"/>
  <c r="G29" i="34"/>
  <c r="F29" i="34"/>
  <c r="E29" i="34"/>
  <c r="D29" i="34"/>
  <c r="G16" i="34"/>
  <c r="F16" i="34"/>
  <c r="E16" i="34"/>
  <c r="D16" i="34"/>
  <c r="G15" i="34"/>
  <c r="F15" i="34"/>
  <c r="E15" i="34"/>
  <c r="D15" i="34"/>
  <c r="G14" i="34"/>
  <c r="F14" i="34"/>
  <c r="E14" i="34"/>
  <c r="D14" i="34"/>
  <c r="G13" i="34"/>
  <c r="F13" i="34"/>
  <c r="E13" i="34"/>
  <c r="D13" i="34"/>
  <c r="G12" i="34"/>
  <c r="F12" i="34"/>
  <c r="E12" i="34"/>
  <c r="D12" i="34"/>
  <c r="G11" i="34"/>
  <c r="F11" i="34"/>
  <c r="E11" i="34"/>
  <c r="D11" i="34"/>
  <c r="G5" i="34"/>
  <c r="F5" i="34"/>
  <c r="E5" i="34"/>
  <c r="D5" i="34"/>
  <c r="G26" i="33"/>
  <c r="F26" i="33"/>
  <c r="E26" i="33"/>
  <c r="D26" i="33"/>
  <c r="G17" i="33"/>
  <c r="F17" i="33"/>
  <c r="E17" i="33"/>
  <c r="D17" i="33"/>
  <c r="G16" i="33"/>
  <c r="F16" i="33"/>
  <c r="E16" i="33"/>
  <c r="D16" i="33"/>
  <c r="G15" i="33"/>
  <c r="F15" i="33"/>
  <c r="E15" i="33"/>
  <c r="D15" i="33"/>
  <c r="G14" i="33"/>
  <c r="F14" i="33"/>
  <c r="E14" i="33"/>
  <c r="D14" i="33"/>
  <c r="G13" i="33"/>
  <c r="F13" i="33"/>
  <c r="E13" i="33"/>
  <c r="D13" i="33"/>
  <c r="G12" i="33"/>
  <c r="F12" i="33"/>
  <c r="E12" i="33"/>
  <c r="D12" i="33"/>
  <c r="G11" i="33"/>
  <c r="F11" i="33"/>
  <c r="E11" i="33"/>
  <c r="D11" i="33"/>
  <c r="G10" i="33"/>
  <c r="F10" i="33"/>
  <c r="E10" i="33"/>
  <c r="D10" i="33"/>
  <c r="G5" i="33"/>
  <c r="F5" i="33"/>
  <c r="E5" i="33"/>
  <c r="D5" i="33"/>
  <c r="G44" i="32"/>
  <c r="F44" i="32"/>
  <c r="E44" i="32"/>
  <c r="D44" i="32"/>
  <c r="G43" i="32"/>
  <c r="F43" i="32"/>
  <c r="E43" i="32"/>
  <c r="D43" i="32"/>
  <c r="G42" i="32"/>
  <c r="F42" i="32"/>
  <c r="E42" i="32"/>
  <c r="D42" i="32"/>
  <c r="G41" i="32"/>
  <c r="F41" i="32"/>
  <c r="E41" i="32"/>
  <c r="D41" i="32"/>
  <c r="G40" i="32"/>
  <c r="F40" i="32"/>
  <c r="E40" i="32"/>
  <c r="D40" i="32"/>
  <c r="G39" i="32"/>
  <c r="F39" i="32"/>
  <c r="E39" i="32"/>
  <c r="D39" i="32"/>
  <c r="G38" i="32"/>
  <c r="F38" i="32"/>
  <c r="E38" i="32"/>
  <c r="D38" i="32"/>
  <c r="G37" i="32"/>
  <c r="F37" i="32"/>
  <c r="E37" i="32"/>
  <c r="D37" i="32"/>
  <c r="G36" i="32"/>
  <c r="F36" i="32"/>
  <c r="E36" i="32"/>
  <c r="D36" i="32"/>
  <c r="G35" i="32"/>
  <c r="F35" i="32"/>
  <c r="E35" i="32"/>
  <c r="D35" i="32"/>
  <c r="G34" i="32"/>
  <c r="F34" i="32"/>
  <c r="E34" i="32"/>
  <c r="D34" i="32"/>
  <c r="G33" i="32"/>
  <c r="F33" i="32"/>
  <c r="E33" i="32"/>
  <c r="D33" i="32"/>
  <c r="G32" i="32"/>
  <c r="F32" i="32"/>
  <c r="E32" i="32"/>
  <c r="D32" i="32"/>
  <c r="G31" i="32"/>
  <c r="F31" i="32"/>
  <c r="E31" i="32"/>
  <c r="D31" i="32"/>
  <c r="G30" i="32"/>
  <c r="F30" i="32"/>
  <c r="E30" i="32"/>
  <c r="D30" i="32"/>
  <c r="G17" i="32"/>
  <c r="F17" i="32"/>
  <c r="E17" i="32"/>
  <c r="G16" i="32"/>
  <c r="F16" i="32"/>
  <c r="E16" i="32"/>
  <c r="D16" i="32"/>
  <c r="G15" i="32"/>
  <c r="F15" i="32"/>
  <c r="E15" i="32"/>
  <c r="D15" i="32"/>
  <c r="G14" i="32"/>
  <c r="F14" i="32"/>
  <c r="E14" i="32"/>
  <c r="D14" i="32"/>
  <c r="G13" i="32"/>
  <c r="F13" i="32"/>
  <c r="E13" i="32"/>
  <c r="D13" i="32"/>
  <c r="G12" i="32"/>
  <c r="F12" i="32"/>
  <c r="E12" i="32"/>
  <c r="D12" i="32"/>
  <c r="G11" i="32"/>
  <c r="F11" i="32"/>
  <c r="E11" i="32"/>
  <c r="D11" i="32"/>
  <c r="G10" i="32"/>
  <c r="F10" i="32"/>
  <c r="E10" i="32"/>
  <c r="D10" i="32"/>
  <c r="G7" i="32"/>
  <c r="F7" i="32"/>
  <c r="E7" i="32"/>
  <c r="D7" i="32"/>
  <c r="G6" i="32"/>
  <c r="F6" i="32"/>
  <c r="E6" i="32"/>
  <c r="D6" i="32"/>
  <c r="G5" i="32"/>
  <c r="F5" i="32"/>
  <c r="E5" i="32"/>
  <c r="D5" i="32"/>
  <c r="G44" i="31"/>
  <c r="F44" i="31"/>
  <c r="E44" i="31"/>
  <c r="D44" i="31"/>
  <c r="G43" i="31"/>
  <c r="F43" i="31"/>
  <c r="E43" i="31"/>
  <c r="D43" i="31"/>
  <c r="G42" i="31"/>
  <c r="F42" i="31"/>
  <c r="E42" i="31"/>
  <c r="D42" i="31"/>
  <c r="G41" i="31"/>
  <c r="F41" i="31"/>
  <c r="E41" i="31"/>
  <c r="D41" i="31"/>
  <c r="G40" i="31"/>
  <c r="F40" i="31"/>
  <c r="E40" i="31"/>
  <c r="D40" i="31"/>
  <c r="G39" i="31"/>
  <c r="F39" i="31"/>
  <c r="E39" i="31"/>
  <c r="D39" i="31"/>
  <c r="G38" i="31"/>
  <c r="F38" i="31"/>
  <c r="E38" i="31"/>
  <c r="D38" i="31"/>
  <c r="G37" i="31"/>
  <c r="F37" i="31"/>
  <c r="E37" i="31"/>
  <c r="D37" i="31"/>
  <c r="G36" i="31"/>
  <c r="F36" i="31"/>
  <c r="E36" i="31"/>
  <c r="D36" i="31"/>
  <c r="G35" i="31"/>
  <c r="F35" i="31"/>
  <c r="E35" i="31"/>
  <c r="D35" i="31"/>
  <c r="G34" i="31"/>
  <c r="F34" i="31"/>
  <c r="E34" i="31"/>
  <c r="D34" i="31"/>
  <c r="G33" i="31"/>
  <c r="F33" i="31"/>
  <c r="E33" i="31"/>
  <c r="D33" i="31"/>
  <c r="G32" i="31"/>
  <c r="F32" i="31"/>
  <c r="E32" i="31"/>
  <c r="D32" i="31"/>
  <c r="G31" i="31"/>
  <c r="F31" i="31"/>
  <c r="E31" i="31"/>
  <c r="D31" i="31"/>
  <c r="G18" i="31"/>
  <c r="F18" i="31"/>
  <c r="E18" i="31"/>
  <c r="D18" i="31"/>
  <c r="G17" i="31"/>
  <c r="F17" i="31"/>
  <c r="E17" i="31"/>
  <c r="D17" i="31"/>
  <c r="G16" i="31"/>
  <c r="F16" i="31"/>
  <c r="E16" i="31"/>
  <c r="D16" i="31"/>
  <c r="G15" i="31"/>
  <c r="F15" i="31"/>
  <c r="E15" i="31"/>
  <c r="D15" i="31"/>
  <c r="G14" i="31"/>
  <c r="F14" i="31"/>
  <c r="E14" i="31"/>
  <c r="D14" i="31"/>
  <c r="G13" i="31"/>
  <c r="F13" i="31"/>
  <c r="E13" i="31"/>
  <c r="D13" i="31"/>
  <c r="G12" i="31"/>
  <c r="F12" i="31"/>
  <c r="E12" i="31"/>
  <c r="D12" i="31"/>
  <c r="G11" i="31"/>
  <c r="F11" i="31"/>
  <c r="E11" i="31"/>
  <c r="D11" i="31"/>
  <c r="G10" i="13"/>
  <c r="G12" i="13"/>
  <c r="G13" i="13"/>
  <c r="G14" i="13"/>
  <c r="G15" i="13"/>
  <c r="G16" i="13"/>
  <c r="G29" i="13"/>
  <c r="G30" i="13"/>
  <c r="G31" i="13"/>
  <c r="G32" i="13"/>
  <c r="G33" i="13"/>
  <c r="G34" i="13"/>
  <c r="G35" i="13"/>
  <c r="G36" i="13"/>
  <c r="G37" i="13"/>
  <c r="G38" i="13"/>
  <c r="G5" i="13"/>
  <c r="F10" i="13"/>
  <c r="F12" i="13"/>
  <c r="F13" i="13"/>
  <c r="F14" i="13"/>
  <c r="F15" i="13"/>
  <c r="F16" i="13"/>
  <c r="F29" i="13"/>
  <c r="F30" i="13"/>
  <c r="F31" i="13"/>
  <c r="F32" i="13"/>
  <c r="F33" i="13"/>
  <c r="F34" i="13"/>
  <c r="F35" i="13"/>
  <c r="F36" i="13"/>
  <c r="F37" i="13"/>
  <c r="F38" i="13"/>
  <c r="F5" i="13"/>
  <c r="E10" i="13"/>
  <c r="E12" i="13"/>
  <c r="E14" i="13"/>
  <c r="E15" i="13"/>
  <c r="E16" i="13"/>
  <c r="E29" i="13"/>
  <c r="E30" i="13"/>
  <c r="E31" i="13"/>
  <c r="E32" i="13"/>
  <c r="E33" i="13"/>
  <c r="E34" i="13"/>
  <c r="E35" i="13"/>
  <c r="E36" i="13"/>
  <c r="E37" i="13"/>
  <c r="E38" i="13"/>
  <c r="E5" i="13"/>
  <c r="D10" i="13"/>
  <c r="D12" i="13"/>
  <c r="D14" i="13"/>
  <c r="D15" i="13"/>
  <c r="D16" i="13"/>
  <c r="D29" i="13"/>
  <c r="D30" i="13"/>
  <c r="D31" i="13"/>
  <c r="D32" i="13"/>
  <c r="D33" i="13"/>
  <c r="D34" i="13"/>
  <c r="D35" i="13"/>
  <c r="D36" i="13"/>
  <c r="D37" i="13"/>
  <c r="D38" i="13"/>
  <c r="E27" i="35" l="1"/>
  <c r="E30" i="35" s="1"/>
  <c r="E73" i="11" l="1"/>
  <c r="H73" i="11"/>
  <c r="I73" i="11"/>
  <c r="J73" i="11"/>
  <c r="K73" i="11"/>
  <c r="L73" i="11"/>
  <c r="M73" i="11"/>
  <c r="N73" i="11"/>
  <c r="O73" i="11"/>
  <c r="P73" i="11"/>
  <c r="E74" i="11"/>
  <c r="H74" i="11"/>
  <c r="I74" i="11"/>
  <c r="J74" i="11"/>
  <c r="K74" i="11"/>
  <c r="L74" i="11"/>
  <c r="M74" i="11"/>
  <c r="N74" i="11"/>
  <c r="O74" i="11"/>
  <c r="P74" i="11"/>
  <c r="E535" i="11"/>
  <c r="H535" i="11"/>
  <c r="I535" i="11"/>
  <c r="J535" i="11"/>
  <c r="K535" i="11"/>
  <c r="L535" i="11"/>
  <c r="M535" i="11"/>
  <c r="N535" i="11"/>
  <c r="O535" i="11"/>
  <c r="P535" i="11"/>
  <c r="E536" i="11"/>
  <c r="H536" i="11"/>
  <c r="I536" i="11"/>
  <c r="J536" i="11"/>
  <c r="K536" i="11"/>
  <c r="L536" i="11"/>
  <c r="M536" i="11"/>
  <c r="N536" i="11"/>
  <c r="O536" i="11"/>
  <c r="P536" i="11"/>
  <c r="E537" i="11"/>
  <c r="H537" i="11"/>
  <c r="I537" i="11"/>
  <c r="J537" i="11"/>
  <c r="K537" i="11"/>
  <c r="L537" i="11"/>
  <c r="M537" i="11"/>
  <c r="N537" i="11"/>
  <c r="O537" i="11"/>
  <c r="P537" i="11"/>
  <c r="E538" i="11"/>
  <c r="H538" i="11"/>
  <c r="I538" i="11"/>
  <c r="J538" i="11"/>
  <c r="K538" i="11"/>
  <c r="L538" i="11"/>
  <c r="M538" i="11"/>
  <c r="N538" i="11"/>
  <c r="O538" i="11"/>
  <c r="P538" i="11"/>
  <c r="E214" i="11"/>
  <c r="H214" i="11"/>
  <c r="I214" i="11"/>
  <c r="J214" i="11"/>
  <c r="K214" i="11"/>
  <c r="L214" i="11"/>
  <c r="M214" i="11"/>
  <c r="N214" i="11"/>
  <c r="O214" i="11"/>
  <c r="P214" i="11"/>
  <c r="E215" i="11"/>
  <c r="H215" i="11"/>
  <c r="I215" i="11"/>
  <c r="J215" i="11"/>
  <c r="K215" i="11"/>
  <c r="L215" i="11"/>
  <c r="M215" i="11"/>
  <c r="N215" i="11"/>
  <c r="O215" i="11"/>
  <c r="P215" i="11"/>
  <c r="E216" i="11"/>
  <c r="H216" i="11"/>
  <c r="I216" i="11"/>
  <c r="J216" i="11"/>
  <c r="K216" i="11"/>
  <c r="L216" i="11"/>
  <c r="M216" i="11"/>
  <c r="N216" i="11"/>
  <c r="O216" i="11"/>
  <c r="P216" i="11"/>
  <c r="E217" i="11"/>
  <c r="H217" i="11"/>
  <c r="I217" i="11"/>
  <c r="J217" i="11"/>
  <c r="K217" i="11"/>
  <c r="L217" i="11"/>
  <c r="M217" i="11"/>
  <c r="N217" i="11"/>
  <c r="O217" i="11"/>
  <c r="P217" i="11"/>
  <c r="E219" i="11"/>
  <c r="H219" i="11"/>
  <c r="I219" i="11"/>
  <c r="J219" i="11"/>
  <c r="K219" i="11"/>
  <c r="L219" i="11"/>
  <c r="M219" i="11"/>
  <c r="N219" i="11"/>
  <c r="O219" i="11"/>
  <c r="P219" i="11"/>
  <c r="E6" i="11"/>
  <c r="H6" i="11"/>
  <c r="I6" i="11"/>
  <c r="J6" i="11"/>
  <c r="K6" i="11"/>
  <c r="L6" i="11"/>
  <c r="M6" i="11"/>
  <c r="N6" i="11"/>
  <c r="O6" i="11"/>
  <c r="P6" i="11"/>
  <c r="E7" i="11"/>
  <c r="H7" i="11"/>
  <c r="I7" i="11"/>
  <c r="J7" i="11"/>
  <c r="K7" i="11"/>
  <c r="L7" i="11"/>
  <c r="M7" i="11"/>
  <c r="N7" i="11"/>
  <c r="O7" i="11"/>
  <c r="P7" i="11"/>
  <c r="E8" i="11"/>
  <c r="H8" i="11"/>
  <c r="J8" i="11"/>
  <c r="K8" i="11"/>
  <c r="L8" i="11"/>
  <c r="M8" i="11"/>
  <c r="N8" i="11"/>
  <c r="O8" i="11"/>
  <c r="P8" i="11"/>
  <c r="E9" i="11"/>
  <c r="H9" i="11"/>
  <c r="I9" i="11"/>
  <c r="J9" i="11"/>
  <c r="K9" i="11"/>
  <c r="L9" i="11"/>
  <c r="M9" i="11"/>
  <c r="N9" i="11"/>
  <c r="O9" i="11"/>
  <c r="P9" i="11"/>
  <c r="E741" i="11"/>
  <c r="H741" i="11"/>
  <c r="I741" i="11"/>
  <c r="J741" i="11"/>
  <c r="K741" i="11"/>
  <c r="L741" i="11"/>
  <c r="M741" i="11"/>
  <c r="N741" i="11"/>
  <c r="O741" i="11"/>
  <c r="P741" i="11"/>
  <c r="E742" i="11"/>
  <c r="E746" i="11"/>
  <c r="E747" i="11"/>
  <c r="E678" i="11"/>
  <c r="H678" i="11"/>
  <c r="I678" i="11"/>
  <c r="J678" i="11"/>
  <c r="K678" i="11"/>
  <c r="L678" i="11"/>
  <c r="M678" i="11"/>
  <c r="N678" i="11"/>
  <c r="O678" i="11"/>
  <c r="P678" i="11"/>
  <c r="E679" i="11"/>
  <c r="H679" i="11"/>
  <c r="I679" i="11"/>
  <c r="J679" i="11"/>
  <c r="K679" i="11"/>
  <c r="L679" i="11"/>
  <c r="M679" i="11"/>
  <c r="N679" i="11"/>
  <c r="O679" i="11"/>
  <c r="P679" i="11"/>
  <c r="E680" i="11"/>
  <c r="H680" i="11"/>
  <c r="I680" i="11"/>
  <c r="J680" i="11"/>
  <c r="K680" i="11"/>
  <c r="L680" i="11"/>
  <c r="M680" i="11"/>
  <c r="N680" i="11"/>
  <c r="O680" i="11"/>
  <c r="P680" i="11"/>
  <c r="E681" i="11"/>
  <c r="H681" i="11"/>
  <c r="I681" i="11"/>
  <c r="J681" i="11"/>
  <c r="K681" i="11"/>
  <c r="L681" i="11"/>
  <c r="M681" i="11"/>
  <c r="N681" i="11"/>
  <c r="O681" i="11"/>
  <c r="P681" i="11"/>
  <c r="E683" i="11"/>
  <c r="H683" i="11"/>
  <c r="I683" i="11"/>
  <c r="J683" i="11"/>
  <c r="K683" i="11"/>
  <c r="L683" i="11"/>
  <c r="M683" i="11"/>
  <c r="N683" i="11"/>
  <c r="O683" i="11"/>
  <c r="P683" i="11"/>
  <c r="E40" i="11"/>
  <c r="H40" i="11"/>
  <c r="I40" i="11"/>
  <c r="J40" i="11"/>
  <c r="K40" i="11"/>
  <c r="L40" i="11"/>
  <c r="M40" i="11"/>
  <c r="N40" i="11"/>
  <c r="O40" i="11"/>
  <c r="P40" i="11"/>
  <c r="E41" i="11"/>
  <c r="H41" i="11"/>
  <c r="I41" i="11"/>
  <c r="J41" i="11"/>
  <c r="K41" i="11"/>
  <c r="L41" i="11"/>
  <c r="M41" i="11"/>
  <c r="N41" i="11"/>
  <c r="O41" i="11"/>
  <c r="P41" i="11"/>
  <c r="E42" i="11"/>
  <c r="H42" i="11"/>
  <c r="I42" i="11"/>
  <c r="J42" i="11"/>
  <c r="K42" i="11"/>
  <c r="L42" i="11"/>
  <c r="M42" i="11"/>
  <c r="N42" i="11"/>
  <c r="O42" i="11"/>
  <c r="P42" i="11"/>
  <c r="E43" i="11"/>
  <c r="H43" i="11"/>
  <c r="I43" i="11"/>
  <c r="J43" i="11"/>
  <c r="K43" i="11"/>
  <c r="L43" i="11"/>
  <c r="M43" i="11"/>
  <c r="N43" i="11"/>
  <c r="O43" i="11"/>
  <c r="P43" i="11"/>
  <c r="B112" i="24" l="1"/>
  <c r="J46" i="11"/>
  <c r="E23" i="24" s="1"/>
  <c r="G8" i="37" s="1"/>
  <c r="H684" i="11"/>
  <c r="C341" i="24" s="1"/>
  <c r="E5" i="49" s="1"/>
  <c r="J10" i="11"/>
  <c r="E17" i="24" s="1"/>
  <c r="G7" i="13" s="1"/>
  <c r="E112" i="24"/>
  <c r="H539" i="11"/>
  <c r="C281" i="24" s="1"/>
  <c r="H46" i="11"/>
  <c r="C23" i="24" s="1"/>
  <c r="E8" i="37" s="1"/>
  <c r="O748" i="11"/>
  <c r="J408" i="24" s="1"/>
  <c r="J238" i="24"/>
  <c r="H10" i="11"/>
  <c r="C17" i="24" s="1"/>
  <c r="E7" i="13" s="1"/>
  <c r="O220" i="11"/>
  <c r="J342" i="24" s="1"/>
  <c r="L5" i="39" s="1"/>
  <c r="C112" i="24"/>
  <c r="L220" i="11"/>
  <c r="G342" i="24" s="1"/>
  <c r="I5" i="39" s="1"/>
  <c r="M539" i="11"/>
  <c r="H281" i="24" s="1"/>
  <c r="G307" i="24"/>
  <c r="I46" i="11"/>
  <c r="D23" i="24" s="1"/>
  <c r="F8" i="37" s="1"/>
  <c r="P748" i="11"/>
  <c r="K408" i="24" s="1"/>
  <c r="B238" i="24"/>
  <c r="D10" i="54" s="1"/>
  <c r="K238" i="24"/>
  <c r="I10" i="11"/>
  <c r="D17" i="24" s="1"/>
  <c r="F7" i="13" s="1"/>
  <c r="G220" i="11"/>
  <c r="B342" i="24" s="1"/>
  <c r="D5" i="39" s="1"/>
  <c r="P220" i="11"/>
  <c r="K342" i="24" s="1"/>
  <c r="M5" i="39" s="1"/>
  <c r="D112" i="24"/>
  <c r="G539" i="11"/>
  <c r="B281" i="24" s="1"/>
  <c r="F307" i="24"/>
  <c r="E307" i="24"/>
  <c r="N748" i="11"/>
  <c r="I408" i="24" s="1"/>
  <c r="I238" i="24"/>
  <c r="N220" i="11"/>
  <c r="I342" i="24" s="1"/>
  <c r="K5" i="39" s="1"/>
  <c r="O75" i="11"/>
  <c r="D307" i="24"/>
  <c r="G684" i="11"/>
  <c r="B341" i="24" s="1"/>
  <c r="D5" i="49" s="1"/>
  <c r="P684" i="11"/>
  <c r="K341" i="24" s="1"/>
  <c r="M5" i="49" s="1"/>
  <c r="M748" i="11"/>
  <c r="H408" i="24" s="1"/>
  <c r="H238" i="24"/>
  <c r="M220" i="11"/>
  <c r="H342" i="24" s="1"/>
  <c r="J5" i="39" s="1"/>
  <c r="P539" i="11"/>
  <c r="K281" i="24" s="1"/>
  <c r="N75" i="11"/>
  <c r="O684" i="11"/>
  <c r="J341" i="24" s="1"/>
  <c r="L5" i="49" s="1"/>
  <c r="L748" i="11"/>
  <c r="G408" i="24" s="1"/>
  <c r="G238" i="24"/>
  <c r="O539" i="11"/>
  <c r="J281" i="24" s="1"/>
  <c r="M75" i="11"/>
  <c r="P75" i="11"/>
  <c r="C307" i="24"/>
  <c r="G46" i="11"/>
  <c r="B23" i="24" s="1"/>
  <c r="D8" i="37" s="1"/>
  <c r="P46" i="11"/>
  <c r="K23" i="24" s="1"/>
  <c r="M8" i="37" s="1"/>
  <c r="N684" i="11"/>
  <c r="I341" i="24" s="1"/>
  <c r="K5" i="49" s="1"/>
  <c r="K748" i="11"/>
  <c r="F408" i="24" s="1"/>
  <c r="F238" i="24"/>
  <c r="G10" i="11"/>
  <c r="B17" i="24" s="1"/>
  <c r="D7" i="13" s="1"/>
  <c r="P10" i="11"/>
  <c r="K17" i="24" s="1"/>
  <c r="M7" i="13" s="1"/>
  <c r="K220" i="11"/>
  <c r="F342" i="24" s="1"/>
  <c r="H5" i="39" s="1"/>
  <c r="K112" i="24"/>
  <c r="N539" i="11"/>
  <c r="I281" i="24" s="1"/>
  <c r="L75" i="11"/>
  <c r="O46" i="11"/>
  <c r="J23" i="24" s="1"/>
  <c r="L8" i="37" s="1"/>
  <c r="M684" i="11"/>
  <c r="H341" i="24" s="1"/>
  <c r="J5" i="49" s="1"/>
  <c r="J748" i="11"/>
  <c r="E408" i="24" s="1"/>
  <c r="E238" i="24"/>
  <c r="O10" i="11"/>
  <c r="J17" i="24" s="1"/>
  <c r="L7" i="13" s="1"/>
  <c r="J220" i="11"/>
  <c r="E342" i="24" s="1"/>
  <c r="G5" i="39" s="1"/>
  <c r="J112" i="24"/>
  <c r="K75" i="11"/>
  <c r="D238" i="24"/>
  <c r="N10" i="11"/>
  <c r="I17" i="24" s="1"/>
  <c r="K7" i="13" s="1"/>
  <c r="I220" i="11"/>
  <c r="D342" i="24" s="1"/>
  <c r="F5" i="39" s="1"/>
  <c r="I112" i="24"/>
  <c r="L539" i="11"/>
  <c r="G281" i="24" s="1"/>
  <c r="J75" i="11"/>
  <c r="B307" i="24"/>
  <c r="K307" i="24"/>
  <c r="M46" i="11"/>
  <c r="H23" i="24" s="1"/>
  <c r="J8" i="37" s="1"/>
  <c r="K684" i="11"/>
  <c r="F341" i="24" s="1"/>
  <c r="H5" i="49" s="1"/>
  <c r="H748" i="11"/>
  <c r="C408" i="24" s="1"/>
  <c r="C238" i="24"/>
  <c r="M10" i="11"/>
  <c r="H17" i="24" s="1"/>
  <c r="J7" i="13" s="1"/>
  <c r="H220" i="11"/>
  <c r="C342" i="24" s="1"/>
  <c r="E5" i="39" s="1"/>
  <c r="H112" i="24"/>
  <c r="K539" i="11"/>
  <c r="F281" i="24" s="1"/>
  <c r="I75" i="11"/>
  <c r="H307" i="24"/>
  <c r="N46" i="11"/>
  <c r="I23" i="24" s="1"/>
  <c r="K8" i="37" s="1"/>
  <c r="J307" i="24"/>
  <c r="L46" i="11"/>
  <c r="G23" i="24" s="1"/>
  <c r="I8" i="37" s="1"/>
  <c r="J684" i="11"/>
  <c r="E341" i="24" s="1"/>
  <c r="G5" i="49" s="1"/>
  <c r="L10" i="11"/>
  <c r="G17" i="24" s="1"/>
  <c r="I7" i="13" s="1"/>
  <c r="G112" i="24"/>
  <c r="J539" i="11"/>
  <c r="E281" i="24" s="1"/>
  <c r="H75" i="11"/>
  <c r="L684" i="11"/>
  <c r="G341" i="24" s="1"/>
  <c r="I5" i="49" s="1"/>
  <c r="I748" i="11"/>
  <c r="D408" i="24" s="1"/>
  <c r="I307" i="24"/>
  <c r="K46" i="11"/>
  <c r="F23" i="24" s="1"/>
  <c r="H8" i="37" s="1"/>
  <c r="I684" i="11"/>
  <c r="D341" i="24" s="1"/>
  <c r="F5" i="49" s="1"/>
  <c r="K10" i="11"/>
  <c r="F17" i="24" s="1"/>
  <c r="H7" i="13" s="1"/>
  <c r="F112" i="24"/>
  <c r="I539" i="11"/>
  <c r="D281" i="24" s="1"/>
  <c r="G75" i="11"/>
  <c r="G748" i="11"/>
  <c r="B408" i="24" s="1"/>
  <c r="B690" i="24"/>
  <c r="G690" i="24"/>
  <c r="D690" i="24"/>
  <c r="H690" i="24"/>
  <c r="C690" i="24"/>
  <c r="F690" i="24"/>
  <c r="I690" i="24"/>
  <c r="E690" i="24"/>
  <c r="J690" i="24"/>
  <c r="K690" i="24"/>
  <c r="B188" i="24"/>
  <c r="D7" i="34" l="1"/>
  <c r="D7" i="53"/>
  <c r="M200" i="11"/>
  <c r="M202" i="11" s="1"/>
  <c r="H188" i="24" s="1"/>
  <c r="J7" i="34" s="1"/>
  <c r="J10" i="54"/>
  <c r="O200" i="11"/>
  <c r="O202" i="11" s="1"/>
  <c r="J188" i="24" s="1"/>
  <c r="L7" i="34" s="1"/>
  <c r="L10" i="54"/>
  <c r="J200" i="11"/>
  <c r="J202" i="11" s="1"/>
  <c r="E188" i="24" s="1"/>
  <c r="G7" i="34" s="1"/>
  <c r="G10" i="54"/>
  <c r="D11" i="57"/>
  <c r="D10" i="53"/>
  <c r="D10" i="48"/>
  <c r="D11" i="46"/>
  <c r="D9" i="54"/>
  <c r="D9" i="49"/>
  <c r="D10" i="56"/>
  <c r="D9" i="55"/>
  <c r="D11" i="13"/>
  <c r="H200" i="11"/>
  <c r="H202" i="11" s="1"/>
  <c r="C188" i="24" s="1"/>
  <c r="E7" i="34" s="1"/>
  <c r="E10" i="54"/>
  <c r="I11" i="57"/>
  <c r="I9" i="49"/>
  <c r="I10" i="56"/>
  <c r="I9" i="55"/>
  <c r="I10" i="53"/>
  <c r="I11" i="46"/>
  <c r="I10" i="48"/>
  <c r="I9" i="54"/>
  <c r="I11" i="13"/>
  <c r="H11" i="57"/>
  <c r="H9" i="54"/>
  <c r="H11" i="46"/>
  <c r="H9" i="49"/>
  <c r="H10" i="56"/>
  <c r="H9" i="55"/>
  <c r="H10" i="53"/>
  <c r="H10" i="48"/>
  <c r="H11" i="13"/>
  <c r="K11" i="57"/>
  <c r="K11" i="46"/>
  <c r="K9" i="54"/>
  <c r="K10" i="53"/>
  <c r="K10" i="48"/>
  <c r="K9" i="49"/>
  <c r="K10" i="56"/>
  <c r="K9" i="55"/>
  <c r="K11" i="13"/>
  <c r="P200" i="11"/>
  <c r="P202" i="11" s="1"/>
  <c r="K188" i="24" s="1"/>
  <c r="M7" i="34" s="1"/>
  <c r="M10" i="54"/>
  <c r="L11" i="57"/>
  <c r="L11" i="46"/>
  <c r="L9" i="49"/>
  <c r="L10" i="53"/>
  <c r="L10" i="48"/>
  <c r="L9" i="54"/>
  <c r="L10" i="56"/>
  <c r="L9" i="55"/>
  <c r="L11" i="13"/>
  <c r="E11" i="57"/>
  <c r="E10" i="48"/>
  <c r="E9" i="54"/>
  <c r="E9" i="49"/>
  <c r="E10" i="56"/>
  <c r="E9" i="55"/>
  <c r="E11" i="46"/>
  <c r="E10" i="53"/>
  <c r="E11" i="13"/>
  <c r="G11" i="57"/>
  <c r="G10" i="48"/>
  <c r="G9" i="54"/>
  <c r="G10" i="53"/>
  <c r="G9" i="49"/>
  <c r="G10" i="56"/>
  <c r="G9" i="55"/>
  <c r="G11" i="46"/>
  <c r="G11" i="13"/>
  <c r="I200" i="11"/>
  <c r="I202" i="11" s="1"/>
  <c r="D188" i="24" s="1"/>
  <c r="F7" i="34" s="1"/>
  <c r="F10" i="54"/>
  <c r="L200" i="11"/>
  <c r="L202" i="11" s="1"/>
  <c r="G188" i="24" s="1"/>
  <c r="I7" i="34" s="1"/>
  <c r="I10" i="54"/>
  <c r="N200" i="11"/>
  <c r="N202" i="11" s="1"/>
  <c r="I188" i="24" s="1"/>
  <c r="K7" i="34" s="1"/>
  <c r="K10" i="54"/>
  <c r="F11" i="57"/>
  <c r="F10" i="48"/>
  <c r="F9" i="54"/>
  <c r="F9" i="49"/>
  <c r="F10" i="56"/>
  <c r="F9" i="55"/>
  <c r="F11" i="46"/>
  <c r="F10" i="53"/>
  <c r="F11" i="13"/>
  <c r="K200" i="11"/>
  <c r="K202" i="11" s="1"/>
  <c r="F188" i="24" s="1"/>
  <c r="H7" i="34" s="1"/>
  <c r="H10" i="54"/>
  <c r="J11" i="57"/>
  <c r="J10" i="56"/>
  <c r="J9" i="55"/>
  <c r="J11" i="46"/>
  <c r="J10" i="53"/>
  <c r="J10" i="48"/>
  <c r="J9" i="54"/>
  <c r="J9" i="49"/>
  <c r="J11" i="13"/>
  <c r="M11" i="57"/>
  <c r="M11" i="13"/>
  <c r="M9" i="54"/>
  <c r="M11" i="46"/>
  <c r="M10" i="53"/>
  <c r="M9" i="55"/>
  <c r="M10" i="48"/>
  <c r="M9" i="49"/>
  <c r="M10" i="56"/>
  <c r="D5" i="45"/>
  <c r="D11" i="38"/>
  <c r="D11" i="37"/>
  <c r="D9" i="45"/>
  <c r="D10" i="41"/>
  <c r="D10" i="39"/>
  <c r="D9" i="32"/>
  <c r="D10" i="31"/>
  <c r="D9" i="33"/>
  <c r="D10" i="34"/>
  <c r="H5" i="45"/>
  <c r="H10" i="39"/>
  <c r="H9" i="45"/>
  <c r="H11" i="38"/>
  <c r="H10" i="41"/>
  <c r="H11" i="37"/>
  <c r="H10" i="34"/>
  <c r="H10" i="31"/>
  <c r="H9" i="33"/>
  <c r="H9" i="32"/>
  <c r="K5" i="45"/>
  <c r="K10" i="41"/>
  <c r="K10" i="39"/>
  <c r="K9" i="45"/>
  <c r="K11" i="38"/>
  <c r="K11" i="37"/>
  <c r="K9" i="33"/>
  <c r="K10" i="34"/>
  <c r="K9" i="32"/>
  <c r="K10" i="31"/>
  <c r="L5" i="45"/>
  <c r="L10" i="39"/>
  <c r="L11" i="38"/>
  <c r="L11" i="37"/>
  <c r="L9" i="45"/>
  <c r="L10" i="41"/>
  <c r="L10" i="34"/>
  <c r="L10" i="31"/>
  <c r="L9" i="33"/>
  <c r="L9" i="32"/>
  <c r="E5" i="45"/>
  <c r="E10" i="39"/>
  <c r="E11" i="38"/>
  <c r="E11" i="37"/>
  <c r="E9" i="45"/>
  <c r="E10" i="41"/>
  <c r="E10" i="31"/>
  <c r="E9" i="33"/>
  <c r="E10" i="34"/>
  <c r="E9" i="32"/>
  <c r="I5" i="45"/>
  <c r="I9" i="45"/>
  <c r="I10" i="39"/>
  <c r="I11" i="38"/>
  <c r="I10" i="41"/>
  <c r="I11" i="37"/>
  <c r="I10" i="34"/>
  <c r="I9" i="33"/>
  <c r="I10" i="31"/>
  <c r="I9" i="32"/>
  <c r="G5" i="45"/>
  <c r="G11" i="38"/>
  <c r="G11" i="37"/>
  <c r="G9" i="45"/>
  <c r="G10" i="41"/>
  <c r="G10" i="39"/>
  <c r="G9" i="33"/>
  <c r="G10" i="34"/>
  <c r="G9" i="32"/>
  <c r="G10" i="31"/>
  <c r="F5" i="45"/>
  <c r="F11" i="38"/>
  <c r="F11" i="37"/>
  <c r="F9" i="45"/>
  <c r="F10" i="41"/>
  <c r="F10" i="39"/>
  <c r="F9" i="33"/>
  <c r="F10" i="34"/>
  <c r="F10" i="31"/>
  <c r="F9" i="32"/>
  <c r="J5" i="45"/>
  <c r="J9" i="45"/>
  <c r="J10" i="41"/>
  <c r="J10" i="39"/>
  <c r="J11" i="38"/>
  <c r="J11" i="37"/>
  <c r="J10" i="34"/>
  <c r="J9" i="32"/>
  <c r="J10" i="31"/>
  <c r="J9" i="33"/>
  <c r="M5" i="45"/>
  <c r="M11" i="37"/>
  <c r="M11" i="38"/>
  <c r="M10" i="39"/>
  <c r="M10" i="41"/>
  <c r="M9" i="45"/>
  <c r="M10" i="34"/>
  <c r="M10" i="31"/>
  <c r="M9" i="32"/>
  <c r="M9" i="33"/>
  <c r="E5" i="41"/>
  <c r="F5" i="41"/>
  <c r="L5" i="41"/>
  <c r="H5" i="41"/>
  <c r="D5" i="41"/>
  <c r="K5" i="41"/>
  <c r="I5" i="41"/>
  <c r="M5" i="41"/>
  <c r="J5" i="41"/>
  <c r="G5" i="41"/>
  <c r="K7" i="37"/>
  <c r="E7" i="37"/>
  <c r="H7" i="37"/>
  <c r="M7" i="37"/>
  <c r="L7" i="37"/>
  <c r="I7" i="37"/>
  <c r="G7" i="37"/>
  <c r="F7" i="37"/>
  <c r="J7" i="37"/>
  <c r="J62" i="24"/>
  <c r="L8" i="55" s="1"/>
  <c r="E62" i="24"/>
  <c r="G8" i="55" s="1"/>
  <c r="K62" i="24"/>
  <c r="M8" i="47" s="1"/>
  <c r="H62" i="24"/>
  <c r="J8" i="55" s="1"/>
  <c r="B62" i="24"/>
  <c r="D8" i="55" s="1"/>
  <c r="C62" i="24"/>
  <c r="E8" i="47" s="1"/>
  <c r="G62" i="24"/>
  <c r="I8" i="55" s="1"/>
  <c r="D62" i="24"/>
  <c r="F8" i="55" s="1"/>
  <c r="F62" i="24"/>
  <c r="H8" i="55" s="1"/>
  <c r="I62" i="24"/>
  <c r="K8" i="55" s="1"/>
  <c r="H5" i="55"/>
  <c r="H5" i="31"/>
  <c r="G5" i="55"/>
  <c r="G5" i="31"/>
  <c r="F5" i="55"/>
  <c r="F5" i="31"/>
  <c r="M5" i="55"/>
  <c r="M5" i="31"/>
  <c r="E5" i="55"/>
  <c r="E5" i="31"/>
  <c r="K5" i="55"/>
  <c r="K5" i="31"/>
  <c r="L5" i="55"/>
  <c r="L5" i="31"/>
  <c r="J5" i="55"/>
  <c r="J5" i="31"/>
  <c r="I5" i="55"/>
  <c r="I5" i="31"/>
  <c r="D5" i="55"/>
  <c r="D5" i="31"/>
  <c r="M8" i="39"/>
  <c r="M5" i="37"/>
  <c r="M7" i="49"/>
  <c r="M7" i="33"/>
  <c r="M8" i="31"/>
  <c r="M8" i="13"/>
  <c r="E8" i="39"/>
  <c r="E7" i="53"/>
  <c r="E7" i="49"/>
  <c r="E5" i="37"/>
  <c r="E8" i="31"/>
  <c r="E8" i="13"/>
  <c r="E7" i="33"/>
  <c r="J8" i="39"/>
  <c r="J7" i="49"/>
  <c r="J5" i="37"/>
  <c r="J7" i="53"/>
  <c r="J7" i="33"/>
  <c r="J8" i="31"/>
  <c r="I8" i="39"/>
  <c r="I7" i="49"/>
  <c r="I5" i="37"/>
  <c r="I7" i="53"/>
  <c r="I8" i="13"/>
  <c r="I7" i="33"/>
  <c r="I8" i="31"/>
  <c r="L8" i="39"/>
  <c r="L7" i="49"/>
  <c r="L5" i="37"/>
  <c r="L7" i="53"/>
  <c r="L8" i="31"/>
  <c r="L7" i="33"/>
  <c r="L8" i="13"/>
  <c r="F8" i="39"/>
  <c r="F7" i="53"/>
  <c r="F5" i="37"/>
  <c r="F7" i="49"/>
  <c r="F8" i="31"/>
  <c r="F8" i="13"/>
  <c r="F7" i="33"/>
  <c r="G8" i="39"/>
  <c r="G7" i="49"/>
  <c r="G5" i="37"/>
  <c r="G8" i="31"/>
  <c r="G7" i="33"/>
  <c r="K8" i="39"/>
  <c r="K7" i="49"/>
  <c r="K5" i="37"/>
  <c r="K7" i="33"/>
  <c r="K8" i="31"/>
  <c r="K8" i="13"/>
  <c r="H8" i="39"/>
  <c r="H7" i="49"/>
  <c r="H5" i="37"/>
  <c r="H8" i="13"/>
  <c r="H7" i="33"/>
  <c r="H8" i="31"/>
  <c r="D8" i="39"/>
  <c r="D7" i="49"/>
  <c r="D5" i="37"/>
  <c r="D7" i="33"/>
  <c r="D8" i="31"/>
  <c r="G7" i="53" l="1"/>
  <c r="K7" i="53"/>
  <c r="H7" i="53"/>
  <c r="D8" i="47"/>
  <c r="M7" i="53"/>
  <c r="I8" i="47"/>
  <c r="G8" i="47"/>
  <c r="E8" i="55"/>
  <c r="J8" i="47"/>
  <c r="K8" i="47"/>
  <c r="H8" i="47"/>
  <c r="F8" i="47"/>
  <c r="M8" i="55"/>
  <c r="K10" i="57"/>
  <c r="K10" i="46"/>
  <c r="K47" i="46" s="1"/>
  <c r="O4" i="50" s="1"/>
  <c r="K8" i="54"/>
  <c r="K46" i="54" s="1"/>
  <c r="O4" i="58" s="1"/>
  <c r="K9" i="53"/>
  <c r="K9" i="56"/>
  <c r="K46" i="56" s="1"/>
  <c r="O6" i="58" s="1"/>
  <c r="K9" i="48"/>
  <c r="K47" i="48" s="1"/>
  <c r="O6" i="50" s="1"/>
  <c r="K8" i="49"/>
  <c r="H10" i="57"/>
  <c r="H9" i="56"/>
  <c r="H46" i="56" s="1"/>
  <c r="H9" i="48"/>
  <c r="H47" i="48" s="1"/>
  <c r="H10" i="46"/>
  <c r="H47" i="46" s="1"/>
  <c r="H9" i="53"/>
  <c r="H8" i="54"/>
  <c r="H46" i="54" s="1"/>
  <c r="H8" i="49"/>
  <c r="L8" i="47"/>
  <c r="F10" i="57"/>
  <c r="F8" i="54"/>
  <c r="F46" i="54" s="1"/>
  <c r="F9" i="48"/>
  <c r="F47" i="48" s="1"/>
  <c r="F8" i="49"/>
  <c r="F9" i="56"/>
  <c r="F46" i="56" s="1"/>
  <c r="F10" i="46"/>
  <c r="F47" i="46" s="1"/>
  <c r="F9" i="53"/>
  <c r="I10" i="57"/>
  <c r="I8" i="54"/>
  <c r="I46" i="54" s="1"/>
  <c r="M4" i="58" s="1"/>
  <c r="I10" i="46"/>
  <c r="I47" i="46" s="1"/>
  <c r="M4" i="50" s="1"/>
  <c r="I9" i="53"/>
  <c r="I9" i="48"/>
  <c r="I47" i="48" s="1"/>
  <c r="M6" i="50" s="1"/>
  <c r="I8" i="49"/>
  <c r="I9" i="56"/>
  <c r="I46" i="56" s="1"/>
  <c r="M6" i="58" s="1"/>
  <c r="E10" i="57"/>
  <c r="E9" i="48"/>
  <c r="E47" i="48" s="1"/>
  <c r="E8" i="54"/>
  <c r="E46" i="54" s="1"/>
  <c r="E8" i="49"/>
  <c r="E9" i="56"/>
  <c r="E46" i="56" s="1"/>
  <c r="E10" i="46"/>
  <c r="E47" i="46" s="1"/>
  <c r="E9" i="53"/>
  <c r="D10" i="57"/>
  <c r="D10" i="46"/>
  <c r="D47" i="46" s="1"/>
  <c r="D9" i="48"/>
  <c r="D47" i="48" s="1"/>
  <c r="D8" i="54"/>
  <c r="D46" i="54" s="1"/>
  <c r="D8" i="49"/>
  <c r="D9" i="56"/>
  <c r="D46" i="56" s="1"/>
  <c r="D9" i="53"/>
  <c r="J10" i="57"/>
  <c r="J10" i="46"/>
  <c r="J47" i="46" s="1"/>
  <c r="N4" i="50" s="1"/>
  <c r="J9" i="53"/>
  <c r="J9" i="48"/>
  <c r="J47" i="48" s="1"/>
  <c r="N6" i="50" s="1"/>
  <c r="J8" i="49"/>
  <c r="J8" i="54"/>
  <c r="J46" i="54" s="1"/>
  <c r="N4" i="58" s="1"/>
  <c r="J9" i="56"/>
  <c r="J46" i="56" s="1"/>
  <c r="N6" i="58" s="1"/>
  <c r="L10" i="57"/>
  <c r="L10" i="46"/>
  <c r="L47" i="46" s="1"/>
  <c r="P4" i="50" s="1"/>
  <c r="L9" i="53"/>
  <c r="L9" i="48"/>
  <c r="L47" i="48" s="1"/>
  <c r="P6" i="50" s="1"/>
  <c r="L8" i="49"/>
  <c r="L8" i="54"/>
  <c r="L46" i="54" s="1"/>
  <c r="P4" i="58" s="1"/>
  <c r="L9" i="56"/>
  <c r="L46" i="56" s="1"/>
  <c r="P6" i="58" s="1"/>
  <c r="M10" i="57"/>
  <c r="M10" i="46"/>
  <c r="M47" i="46" s="1"/>
  <c r="M4" i="51" s="1"/>
  <c r="M9" i="56"/>
  <c r="M46" i="56" s="1"/>
  <c r="M6" i="59" s="1"/>
  <c r="M9" i="53"/>
  <c r="M9" i="48"/>
  <c r="M47" i="48" s="1"/>
  <c r="M6" i="51" s="1"/>
  <c r="M8" i="54"/>
  <c r="M46" i="54" s="1"/>
  <c r="M4" i="59" s="1"/>
  <c r="M8" i="49"/>
  <c r="G10" i="57"/>
  <c r="G8" i="49"/>
  <c r="G9" i="56"/>
  <c r="G46" i="56" s="1"/>
  <c r="G9" i="53"/>
  <c r="G10" i="46"/>
  <c r="G47" i="46" s="1"/>
  <c r="G9" i="48"/>
  <c r="G47" i="48" s="1"/>
  <c r="G8" i="54"/>
  <c r="G46" i="54" s="1"/>
  <c r="G8" i="45"/>
  <c r="G9" i="41"/>
  <c r="G9" i="39"/>
  <c r="G10" i="38"/>
  <c r="G42" i="38" s="1"/>
  <c r="G7" i="40"/>
  <c r="G47" i="40" s="1"/>
  <c r="G10" i="37"/>
  <c r="G8" i="32"/>
  <c r="G45" i="32" s="1"/>
  <c r="G9" i="31"/>
  <c r="G8" i="33"/>
  <c r="G9" i="34"/>
  <c r="L10" i="38"/>
  <c r="L42" i="38" s="1"/>
  <c r="P4" i="42" s="1"/>
  <c r="L10" i="37"/>
  <c r="L7" i="40"/>
  <c r="L47" i="40" s="1"/>
  <c r="P6" i="42" s="1"/>
  <c r="L8" i="45"/>
  <c r="L9" i="39"/>
  <c r="L9" i="41"/>
  <c r="L9" i="31"/>
  <c r="L8" i="33"/>
  <c r="L9" i="34"/>
  <c r="L8" i="32"/>
  <c r="L45" i="32" s="1"/>
  <c r="P4" i="26" s="1"/>
  <c r="M10" i="37"/>
  <c r="M10" i="38"/>
  <c r="M42" i="38" s="1"/>
  <c r="M4" i="43" s="1"/>
  <c r="M8" i="45"/>
  <c r="M7" i="40"/>
  <c r="M47" i="40" s="1"/>
  <c r="M6" i="43" s="1"/>
  <c r="M9" i="41"/>
  <c r="M9" i="39"/>
  <c r="M9" i="31"/>
  <c r="M8" i="32"/>
  <c r="M45" i="32" s="1"/>
  <c r="M4" i="36" s="1"/>
  <c r="M9" i="34"/>
  <c r="M8" i="33"/>
  <c r="K7" i="40"/>
  <c r="K47" i="40" s="1"/>
  <c r="O6" i="42" s="1"/>
  <c r="K10" i="38"/>
  <c r="K42" i="38" s="1"/>
  <c r="O4" i="42" s="1"/>
  <c r="K9" i="39"/>
  <c r="K10" i="37"/>
  <c r="K8" i="45"/>
  <c r="K9" i="41"/>
  <c r="K8" i="33"/>
  <c r="K9" i="31"/>
  <c r="K9" i="34"/>
  <c r="K8" i="32"/>
  <c r="K45" i="32" s="1"/>
  <c r="O4" i="26" s="1"/>
  <c r="H8" i="45"/>
  <c r="H9" i="41"/>
  <c r="H9" i="39"/>
  <c r="H7" i="40"/>
  <c r="H47" i="40" s="1"/>
  <c r="H10" i="38"/>
  <c r="H42" i="38" s="1"/>
  <c r="H10" i="37"/>
  <c r="H9" i="31"/>
  <c r="H8" i="33"/>
  <c r="H8" i="32"/>
  <c r="H45" i="32" s="1"/>
  <c r="H9" i="34"/>
  <c r="F8" i="45"/>
  <c r="F9" i="39"/>
  <c r="F9" i="41"/>
  <c r="F7" i="40"/>
  <c r="F47" i="40" s="1"/>
  <c r="F10" i="37"/>
  <c r="F10" i="38"/>
  <c r="F42" i="38" s="1"/>
  <c r="F9" i="34"/>
  <c r="F8" i="32"/>
  <c r="F45" i="32" s="1"/>
  <c r="F9" i="31"/>
  <c r="F8" i="33"/>
  <c r="I9" i="41"/>
  <c r="I9" i="39"/>
  <c r="I7" i="40"/>
  <c r="I47" i="40" s="1"/>
  <c r="M6" i="42" s="1"/>
  <c r="I10" i="38"/>
  <c r="I42" i="38" s="1"/>
  <c r="M4" i="42" s="1"/>
  <c r="I10" i="37"/>
  <c r="I8" i="45"/>
  <c r="I8" i="33"/>
  <c r="I9" i="31"/>
  <c r="I8" i="32"/>
  <c r="I45" i="32" s="1"/>
  <c r="M4" i="26" s="1"/>
  <c r="I9" i="34"/>
  <c r="E10" i="38"/>
  <c r="E42" i="38" s="1"/>
  <c r="E10" i="37"/>
  <c r="E8" i="45"/>
  <c r="E9" i="41"/>
  <c r="E9" i="39"/>
  <c r="E7" i="40"/>
  <c r="E47" i="40" s="1"/>
  <c r="E9" i="34"/>
  <c r="E8" i="32"/>
  <c r="E45" i="32" s="1"/>
  <c r="E9" i="31"/>
  <c r="E8" i="33"/>
  <c r="D10" i="38"/>
  <c r="D42" i="38" s="1"/>
  <c r="D10" i="37"/>
  <c r="D8" i="45"/>
  <c r="D9" i="41"/>
  <c r="D9" i="39"/>
  <c r="D7" i="40"/>
  <c r="D47" i="40" s="1"/>
  <c r="D9" i="34"/>
  <c r="D8" i="32"/>
  <c r="D45" i="32" s="1"/>
  <c r="D9" i="31"/>
  <c r="D8" i="33"/>
  <c r="J7" i="40"/>
  <c r="J47" i="40" s="1"/>
  <c r="N6" i="42" s="1"/>
  <c r="J9" i="41"/>
  <c r="J10" i="38"/>
  <c r="J42" i="38" s="1"/>
  <c r="N4" i="42" s="1"/>
  <c r="J10" i="37"/>
  <c r="J9" i="39"/>
  <c r="J8" i="45"/>
  <c r="J8" i="32"/>
  <c r="J45" i="32" s="1"/>
  <c r="N4" i="26" s="1"/>
  <c r="J9" i="31"/>
  <c r="J8" i="33"/>
  <c r="J9" i="34"/>
  <c r="D6" i="41"/>
  <c r="D9" i="13"/>
  <c r="J6" i="13"/>
  <c r="J9" i="13"/>
  <c r="L7" i="47"/>
  <c r="L9" i="13"/>
  <c r="K6" i="37"/>
  <c r="K9" i="13"/>
  <c r="G6" i="57"/>
  <c r="G9" i="13"/>
  <c r="H6" i="45"/>
  <c r="H9" i="13"/>
  <c r="F7" i="55"/>
  <c r="F46" i="55" s="1"/>
  <c r="D5" i="59" s="1"/>
  <c r="E5" i="59" s="1"/>
  <c r="F9" i="13"/>
  <c r="M7" i="47"/>
  <c r="M44" i="47" s="1"/>
  <c r="M5" i="51" s="1"/>
  <c r="M9" i="13"/>
  <c r="I7" i="31"/>
  <c r="I9" i="13"/>
  <c r="E6" i="37"/>
  <c r="E9" i="13"/>
  <c r="G8" i="13"/>
  <c r="D8" i="13"/>
  <c r="J8" i="13"/>
  <c r="J7" i="39"/>
  <c r="D6" i="13"/>
  <c r="D6" i="57"/>
  <c r="D7" i="47"/>
  <c r="D44" i="47" s="1"/>
  <c r="C5" i="51" s="1"/>
  <c r="D6" i="45"/>
  <c r="D6" i="37"/>
  <c r="D7" i="55"/>
  <c r="D46" i="55" s="1"/>
  <c r="C5" i="59" s="1"/>
  <c r="M6" i="41"/>
  <c r="D6" i="49"/>
  <c r="D7" i="39"/>
  <c r="D6" i="33"/>
  <c r="D7" i="31"/>
  <c r="D6" i="53"/>
  <c r="H6" i="57"/>
  <c r="K6" i="53"/>
  <c r="H6" i="37"/>
  <c r="M6" i="49"/>
  <c r="H7" i="39"/>
  <c r="M6" i="53"/>
  <c r="H7" i="55"/>
  <c r="H46" i="55" s="1"/>
  <c r="J5" i="58" s="1"/>
  <c r="K5" i="58" s="1"/>
  <c r="M6" i="57"/>
  <c r="H6" i="33"/>
  <c r="M7" i="31"/>
  <c r="H6" i="13"/>
  <c r="M6" i="13"/>
  <c r="H7" i="31"/>
  <c r="M6" i="33"/>
  <c r="M27" i="33" s="1"/>
  <c r="M7" i="36" s="1"/>
  <c r="H7" i="47"/>
  <c r="M6" i="45"/>
  <c r="H6" i="49"/>
  <c r="M6" i="37"/>
  <c r="H6" i="53"/>
  <c r="M7" i="55"/>
  <c r="H6" i="41"/>
  <c r="M7" i="39"/>
  <c r="E6" i="13"/>
  <c r="E6" i="49"/>
  <c r="E6" i="53"/>
  <c r="E7" i="39"/>
  <c r="E7" i="55"/>
  <c r="K6" i="57"/>
  <c r="J7" i="55"/>
  <c r="J46" i="55" s="1"/>
  <c r="N5" i="58" s="1"/>
  <c r="K6" i="41"/>
  <c r="J7" i="47"/>
  <c r="K6" i="45"/>
  <c r="J6" i="53"/>
  <c r="K6" i="33"/>
  <c r="J6" i="57"/>
  <c r="K6" i="13"/>
  <c r="J6" i="49"/>
  <c r="K7" i="31"/>
  <c r="J6" i="41"/>
  <c r="K7" i="39"/>
  <c r="J6" i="45"/>
  <c r="K7" i="55"/>
  <c r="K46" i="55" s="1"/>
  <c r="O5" i="58" s="1"/>
  <c r="J6" i="37"/>
  <c r="K7" i="47"/>
  <c r="J7" i="31"/>
  <c r="K6" i="49"/>
  <c r="J6" i="33"/>
  <c r="L6" i="57"/>
  <c r="I7" i="39"/>
  <c r="G6" i="45"/>
  <c r="F6" i="13"/>
  <c r="I6" i="13"/>
  <c r="L6" i="49"/>
  <c r="I6" i="33"/>
  <c r="L6" i="53"/>
  <c r="L6" i="41"/>
  <c r="I7" i="47"/>
  <c r="I44" i="47" s="1"/>
  <c r="M5" i="50" s="1"/>
  <c r="L6" i="33"/>
  <c r="I6" i="49"/>
  <c r="L6" i="13"/>
  <c r="I6" i="57"/>
  <c r="L7" i="31"/>
  <c r="I7" i="55"/>
  <c r="I46" i="55" s="1"/>
  <c r="M5" i="58" s="1"/>
  <c r="I6" i="53"/>
  <c r="L7" i="39"/>
  <c r="I6" i="41"/>
  <c r="L7" i="55"/>
  <c r="L46" i="55" s="1"/>
  <c r="P5" i="58" s="1"/>
  <c r="I6" i="45"/>
  <c r="L6" i="37"/>
  <c r="I6" i="37"/>
  <c r="L6" i="45"/>
  <c r="F6" i="33"/>
  <c r="G6" i="41"/>
  <c r="F7" i="31"/>
  <c r="G6" i="37"/>
  <c r="F7" i="47"/>
  <c r="G7" i="39"/>
  <c r="F6" i="49"/>
  <c r="G7" i="55"/>
  <c r="G46" i="55" s="1"/>
  <c r="G5" i="59" s="1"/>
  <c r="H5" i="59" s="1"/>
  <c r="F6" i="53"/>
  <c r="G6" i="13"/>
  <c r="G6" i="33"/>
  <c r="F6" i="41"/>
  <c r="G7" i="31"/>
  <c r="F6" i="37"/>
  <c r="G7" i="47"/>
  <c r="F6" i="57"/>
  <c r="F6" i="45"/>
  <c r="G6" i="49"/>
  <c r="F7" i="39"/>
  <c r="G6" i="53"/>
  <c r="E6" i="33"/>
  <c r="E7" i="31"/>
  <c r="E7" i="47"/>
  <c r="E44" i="47" s="1"/>
  <c r="E6" i="57"/>
  <c r="E6" i="41"/>
  <c r="E6" i="45"/>
  <c r="G44" i="47" l="1"/>
  <c r="G5" i="50" s="1"/>
  <c r="H5" i="50" s="1"/>
  <c r="J44" i="47"/>
  <c r="N5" i="50" s="1"/>
  <c r="J27" i="33"/>
  <c r="N7" i="26" s="1"/>
  <c r="E46" i="55"/>
  <c r="G45" i="31"/>
  <c r="G5" i="36" s="1"/>
  <c r="H5" i="36" s="1"/>
  <c r="E46" i="49"/>
  <c r="H44" i="47"/>
  <c r="J5" i="51" s="1"/>
  <c r="K5" i="51" s="1"/>
  <c r="L5" i="51" s="1"/>
  <c r="M46" i="57"/>
  <c r="M7" i="59" s="1"/>
  <c r="H45" i="31"/>
  <c r="J5" i="26" s="1"/>
  <c r="K5" i="26" s="1"/>
  <c r="M46" i="55"/>
  <c r="M5" i="59" s="1"/>
  <c r="K44" i="47"/>
  <c r="O5" i="50" s="1"/>
  <c r="L46" i="57"/>
  <c r="P7" i="58" s="1"/>
  <c r="F44" i="47"/>
  <c r="D5" i="50" s="1"/>
  <c r="E5" i="50" s="1"/>
  <c r="H46" i="49"/>
  <c r="J7" i="51" s="1"/>
  <c r="K7" i="51" s="1"/>
  <c r="F45" i="45"/>
  <c r="D3" i="50" s="1"/>
  <c r="E3" i="50" s="1"/>
  <c r="F46" i="57"/>
  <c r="D7" i="58" s="1"/>
  <c r="E7" i="58" s="1"/>
  <c r="K45" i="45"/>
  <c r="O3" i="50" s="1"/>
  <c r="M45" i="45"/>
  <c r="M3" i="51" s="1"/>
  <c r="F45" i="31"/>
  <c r="D5" i="36" s="1"/>
  <c r="E5" i="36" s="1"/>
  <c r="L45" i="31"/>
  <c r="P5" i="26" s="1"/>
  <c r="D46" i="57"/>
  <c r="C7" i="59" s="1"/>
  <c r="L44" i="41"/>
  <c r="P7" i="42" s="1"/>
  <c r="L44" i="47"/>
  <c r="P5" i="50" s="1"/>
  <c r="K46" i="57"/>
  <c r="O7" i="58" s="1"/>
  <c r="G43" i="37"/>
  <c r="G3" i="43" s="1"/>
  <c r="H3" i="43" s="1"/>
  <c r="J44" i="41"/>
  <c r="N7" i="42" s="1"/>
  <c r="K46" i="49"/>
  <c r="O7" i="50" s="1"/>
  <c r="E27" i="33"/>
  <c r="F46" i="49"/>
  <c r="D7" i="51" s="1"/>
  <c r="E7" i="51" s="1"/>
  <c r="L46" i="49"/>
  <c r="P7" i="50" s="1"/>
  <c r="G45" i="45"/>
  <c r="G3" i="51" s="1"/>
  <c r="H3" i="51" s="1"/>
  <c r="E45" i="45"/>
  <c r="J46" i="49"/>
  <c r="N7" i="50" s="1"/>
  <c r="K27" i="33"/>
  <c r="O7" i="26" s="1"/>
  <c r="I44" i="41"/>
  <c r="M7" i="42" s="1"/>
  <c r="G46" i="49"/>
  <c r="G7" i="50" s="1"/>
  <c r="H7" i="50" s="1"/>
  <c r="G44" i="41"/>
  <c r="G7" i="42" s="1"/>
  <c r="H7" i="42" s="1"/>
  <c r="L45" i="45"/>
  <c r="P3" i="50" s="1"/>
  <c r="K43" i="37"/>
  <c r="O3" i="42" s="1"/>
  <c r="D45" i="45"/>
  <c r="C3" i="50" s="1"/>
  <c r="H46" i="57"/>
  <c r="J7" i="58" s="1"/>
  <c r="K7" i="58" s="1"/>
  <c r="M45" i="31"/>
  <c r="M5" i="36" s="1"/>
  <c r="M46" i="49"/>
  <c r="M7" i="51" s="1"/>
  <c r="F43" i="37"/>
  <c r="D3" i="42" s="1"/>
  <c r="E3" i="42" s="1"/>
  <c r="E46" i="57"/>
  <c r="F44" i="41"/>
  <c r="D7" i="43" s="1"/>
  <c r="E7" i="43" s="1"/>
  <c r="I46" i="49"/>
  <c r="M7" i="50" s="1"/>
  <c r="J46" i="57"/>
  <c r="N7" i="58" s="1"/>
  <c r="D45" i="31"/>
  <c r="C5" i="26" s="1"/>
  <c r="H45" i="45"/>
  <c r="J3" i="50" s="1"/>
  <c r="K3" i="50" s="1"/>
  <c r="G27" i="33"/>
  <c r="G7" i="36" s="1"/>
  <c r="H7" i="36" s="1"/>
  <c r="E45" i="31"/>
  <c r="D46" i="49"/>
  <c r="C7" i="50" s="1"/>
  <c r="L27" i="33"/>
  <c r="P7" i="26" s="1"/>
  <c r="I45" i="45"/>
  <c r="M3" i="50" s="1"/>
  <c r="I27" i="33"/>
  <c r="M7" i="26" s="1"/>
  <c r="M43" i="37"/>
  <c r="M3" i="43" s="1"/>
  <c r="I43" i="37"/>
  <c r="M3" i="42" s="1"/>
  <c r="H44" i="41"/>
  <c r="J7" i="43" s="1"/>
  <c r="K7" i="43" s="1"/>
  <c r="G46" i="57"/>
  <c r="J4" i="51"/>
  <c r="K4" i="51" s="1"/>
  <c r="J4" i="50"/>
  <c r="K4" i="50" s="1"/>
  <c r="J43" i="37"/>
  <c r="N3" i="42" s="1"/>
  <c r="M44" i="41"/>
  <c r="M7" i="43" s="1"/>
  <c r="G6" i="51"/>
  <c r="H6" i="51" s="1"/>
  <c r="G6" i="50"/>
  <c r="H6" i="50" s="1"/>
  <c r="J6" i="51"/>
  <c r="K6" i="51" s="1"/>
  <c r="J6" i="50"/>
  <c r="K6" i="50" s="1"/>
  <c r="D4" i="51"/>
  <c r="E4" i="51" s="1"/>
  <c r="D4" i="50"/>
  <c r="E4" i="50" s="1"/>
  <c r="J6" i="59"/>
  <c r="K6" i="59" s="1"/>
  <c r="J6" i="58"/>
  <c r="K6" i="58" s="1"/>
  <c r="D43" i="37"/>
  <c r="C3" i="43" s="1"/>
  <c r="D6" i="59"/>
  <c r="E6" i="59" s="1"/>
  <c r="D6" i="58"/>
  <c r="E6" i="58" s="1"/>
  <c r="G4" i="50"/>
  <c r="H4" i="50" s="1"/>
  <c r="G4" i="51"/>
  <c r="H4" i="51" s="1"/>
  <c r="I39" i="13"/>
  <c r="M3" i="26" s="1"/>
  <c r="G6" i="58"/>
  <c r="H6" i="58" s="1"/>
  <c r="G6" i="59"/>
  <c r="H6" i="59" s="1"/>
  <c r="H43" i="37"/>
  <c r="J3" i="42" s="1"/>
  <c r="K3" i="42" s="1"/>
  <c r="C6" i="58"/>
  <c r="C6" i="59"/>
  <c r="D6" i="50"/>
  <c r="E6" i="50" s="1"/>
  <c r="D6" i="51"/>
  <c r="E6" i="51" s="1"/>
  <c r="D4" i="58"/>
  <c r="E4" i="58" s="1"/>
  <c r="D4" i="59"/>
  <c r="E4" i="59" s="1"/>
  <c r="G4" i="59"/>
  <c r="H4" i="59" s="1"/>
  <c r="G4" i="58"/>
  <c r="H4" i="58" s="1"/>
  <c r="I46" i="57"/>
  <c r="M7" i="58" s="1"/>
  <c r="C4" i="59"/>
  <c r="C4" i="58"/>
  <c r="L39" i="13"/>
  <c r="P3" i="26" s="1"/>
  <c r="C6" i="50"/>
  <c r="C6" i="51"/>
  <c r="H39" i="13"/>
  <c r="J3" i="26" s="1"/>
  <c r="K3" i="26" s="1"/>
  <c r="C4" i="51"/>
  <c r="C4" i="50"/>
  <c r="J4" i="58"/>
  <c r="K4" i="58" s="1"/>
  <c r="J4" i="59"/>
  <c r="K4" i="59" s="1"/>
  <c r="F39" i="13"/>
  <c r="D3" i="36" s="1"/>
  <c r="E3" i="36" s="1"/>
  <c r="D27" i="33"/>
  <c r="C7" i="36" s="1"/>
  <c r="K45" i="31"/>
  <c r="O5" i="26" s="1"/>
  <c r="E44" i="41"/>
  <c r="J45" i="31"/>
  <c r="N5" i="26" s="1"/>
  <c r="L43" i="37"/>
  <c r="P3" i="42" s="1"/>
  <c r="E43" i="37"/>
  <c r="K44" i="41"/>
  <c r="O7" i="42" s="1"/>
  <c r="D4" i="36"/>
  <c r="E4" i="36" s="1"/>
  <c r="D4" i="26"/>
  <c r="E4" i="26" s="1"/>
  <c r="J45" i="45"/>
  <c r="N3" i="50" s="1"/>
  <c r="I45" i="31"/>
  <c r="M5" i="26" s="1"/>
  <c r="C4" i="43"/>
  <c r="C4" i="42"/>
  <c r="J4" i="42"/>
  <c r="K4" i="42" s="1"/>
  <c r="J4" i="43"/>
  <c r="K4" i="43" s="1"/>
  <c r="D4" i="43"/>
  <c r="E4" i="43" s="1"/>
  <c r="D4" i="42"/>
  <c r="E4" i="42" s="1"/>
  <c r="J6" i="43"/>
  <c r="K6" i="43" s="1"/>
  <c r="J6" i="42"/>
  <c r="K6" i="42" s="1"/>
  <c r="F27" i="33"/>
  <c r="D7" i="26" s="1"/>
  <c r="E7" i="26" s="1"/>
  <c r="G4" i="26"/>
  <c r="H4" i="26" s="1"/>
  <c r="G4" i="36"/>
  <c r="H4" i="36" s="1"/>
  <c r="D6" i="42"/>
  <c r="E6" i="42" s="1"/>
  <c r="D6" i="43"/>
  <c r="E6" i="43" s="1"/>
  <c r="D44" i="41"/>
  <c r="C7" i="42" s="1"/>
  <c r="G6" i="42"/>
  <c r="H6" i="42" s="1"/>
  <c r="G6" i="43"/>
  <c r="H6" i="43" s="1"/>
  <c r="K39" i="13"/>
  <c r="O3" i="26" s="1"/>
  <c r="M39" i="13"/>
  <c r="M3" i="36" s="1"/>
  <c r="C4" i="26"/>
  <c r="C4" i="36"/>
  <c r="G4" i="43"/>
  <c r="H4" i="43" s="1"/>
  <c r="G4" i="42"/>
  <c r="H4" i="42" s="1"/>
  <c r="E39" i="13"/>
  <c r="C6" i="42"/>
  <c r="C6" i="43"/>
  <c r="H27" i="33"/>
  <c r="J7" i="26" s="1"/>
  <c r="K7" i="26" s="1"/>
  <c r="J4" i="36"/>
  <c r="K4" i="36" s="1"/>
  <c r="J4" i="26"/>
  <c r="K4" i="26" s="1"/>
  <c r="J39" i="13"/>
  <c r="N3" i="26" s="1"/>
  <c r="G39" i="13"/>
  <c r="G3" i="36" s="1"/>
  <c r="H3" i="36" s="1"/>
  <c r="D39" i="13"/>
  <c r="C3" i="26" s="1"/>
  <c r="D5" i="58"/>
  <c r="E5" i="58" s="1"/>
  <c r="J5" i="59"/>
  <c r="K5" i="59" s="1"/>
  <c r="L5" i="59" s="1"/>
  <c r="C5" i="58"/>
  <c r="G5" i="26"/>
  <c r="H5" i="26" s="1"/>
  <c r="C5" i="50"/>
  <c r="G5" i="58"/>
  <c r="H5" i="58" s="1"/>
  <c r="G5" i="51"/>
  <c r="H5" i="51" s="1"/>
  <c r="I5" i="51" s="1"/>
  <c r="I5" i="59"/>
  <c r="F5" i="59"/>
  <c r="J5" i="50" l="1"/>
  <c r="K5" i="50" s="1"/>
  <c r="J5" i="36"/>
  <c r="K5" i="36" s="1"/>
  <c r="D3" i="51"/>
  <c r="E3" i="51" s="1"/>
  <c r="L5" i="26"/>
  <c r="D5" i="51"/>
  <c r="E5" i="51" s="1"/>
  <c r="F5" i="51" s="1"/>
  <c r="J7" i="50"/>
  <c r="K7" i="50" s="1"/>
  <c r="L7" i="50" s="1"/>
  <c r="D7" i="59"/>
  <c r="E7" i="59" s="1"/>
  <c r="F7" i="59" s="1"/>
  <c r="D7" i="50"/>
  <c r="E7" i="50" s="1"/>
  <c r="F7" i="50" s="1"/>
  <c r="C7" i="51"/>
  <c r="L7" i="51" s="1"/>
  <c r="D5" i="26"/>
  <c r="E5" i="26" s="1"/>
  <c r="F5" i="26" s="1"/>
  <c r="J3" i="51"/>
  <c r="J8" i="51" s="1"/>
  <c r="C7" i="58"/>
  <c r="L7" i="58" s="1"/>
  <c r="M8" i="51"/>
  <c r="O8" i="50"/>
  <c r="O13" i="50" s="1"/>
  <c r="J7" i="59"/>
  <c r="K7" i="59" s="1"/>
  <c r="L7" i="59" s="1"/>
  <c r="G3" i="42"/>
  <c r="H3" i="42" s="1"/>
  <c r="C3" i="51"/>
  <c r="I5" i="26"/>
  <c r="I7" i="50"/>
  <c r="P8" i="50"/>
  <c r="P17" i="50" s="1"/>
  <c r="G3" i="50"/>
  <c r="G8" i="50" s="1"/>
  <c r="G7" i="51"/>
  <c r="H7" i="51" s="1"/>
  <c r="N8" i="50"/>
  <c r="N14" i="50" s="1"/>
  <c r="D3" i="43"/>
  <c r="E3" i="43" s="1"/>
  <c r="F3" i="43" s="1"/>
  <c r="C3" i="42"/>
  <c r="L3" i="42" s="1"/>
  <c r="G7" i="43"/>
  <c r="H7" i="43" s="1"/>
  <c r="D7" i="42"/>
  <c r="E7" i="42" s="1"/>
  <c r="F7" i="42" s="1"/>
  <c r="I7" i="42"/>
  <c r="M8" i="50"/>
  <c r="M17" i="50" s="1"/>
  <c r="C8" i="50"/>
  <c r="L6" i="59"/>
  <c r="J7" i="42"/>
  <c r="K7" i="42" s="1"/>
  <c r="L7" i="42" s="1"/>
  <c r="I7" i="36"/>
  <c r="C5" i="36"/>
  <c r="F5" i="36" s="1"/>
  <c r="C7" i="26"/>
  <c r="F7" i="26" s="1"/>
  <c r="I6" i="59"/>
  <c r="G7" i="26"/>
  <c r="H7" i="26" s="1"/>
  <c r="J3" i="43"/>
  <c r="K3" i="43" s="1"/>
  <c r="L3" i="43" s="1"/>
  <c r="F4" i="51"/>
  <c r="I6" i="58"/>
  <c r="L4" i="58"/>
  <c r="F6" i="51"/>
  <c r="J7" i="36"/>
  <c r="K7" i="36" s="1"/>
  <c r="L7" i="36" s="1"/>
  <c r="J3" i="36"/>
  <c r="K3" i="36" s="1"/>
  <c r="I4" i="58"/>
  <c r="I4" i="50"/>
  <c r="F6" i="58"/>
  <c r="G7" i="59"/>
  <c r="H7" i="59" s="1"/>
  <c r="I7" i="59" s="1"/>
  <c r="G7" i="58"/>
  <c r="H7" i="58" s="1"/>
  <c r="L6" i="50"/>
  <c r="I4" i="59"/>
  <c r="L6" i="51"/>
  <c r="F4" i="59"/>
  <c r="I6" i="50"/>
  <c r="I4" i="51"/>
  <c r="I6" i="51"/>
  <c r="D3" i="26"/>
  <c r="E3" i="26" s="1"/>
  <c r="F3" i="26" s="1"/>
  <c r="F6" i="50"/>
  <c r="F6" i="59"/>
  <c r="F4" i="58"/>
  <c r="L6" i="58"/>
  <c r="L4" i="50"/>
  <c r="L4" i="59"/>
  <c r="F4" i="50"/>
  <c r="L4" i="51"/>
  <c r="I4" i="36"/>
  <c r="C3" i="36"/>
  <c r="L4" i="26"/>
  <c r="L4" i="36"/>
  <c r="D7" i="36"/>
  <c r="E7" i="36" s="1"/>
  <c r="F7" i="36" s="1"/>
  <c r="G3" i="26"/>
  <c r="H3" i="26" s="1"/>
  <c r="I3" i="26" s="1"/>
  <c r="L4" i="42"/>
  <c r="C7" i="43"/>
  <c r="L7" i="43" s="1"/>
  <c r="I4" i="42"/>
  <c r="F4" i="42"/>
  <c r="F4" i="43"/>
  <c r="I6" i="43"/>
  <c r="L4" i="43"/>
  <c r="I6" i="42"/>
  <c r="F6" i="43"/>
  <c r="F6" i="42"/>
  <c r="I4" i="26"/>
  <c r="F4" i="26"/>
  <c r="I4" i="43"/>
  <c r="F4" i="36"/>
  <c r="L6" i="42"/>
  <c r="L6" i="43"/>
  <c r="F5" i="58"/>
  <c r="D8" i="51"/>
  <c r="L5" i="58"/>
  <c r="I5" i="58"/>
  <c r="I5" i="50"/>
  <c r="L5" i="50"/>
  <c r="F5" i="50"/>
  <c r="L3" i="26"/>
  <c r="I3" i="43"/>
  <c r="L3" i="50"/>
  <c r="F3" i="50"/>
  <c r="E8" i="51"/>
  <c r="J8" i="50" l="1"/>
  <c r="K8" i="50"/>
  <c r="E8" i="50"/>
  <c r="D8" i="50"/>
  <c r="F7" i="51"/>
  <c r="I7" i="51"/>
  <c r="K3" i="51"/>
  <c r="L3" i="51" s="1"/>
  <c r="L8" i="51" s="1"/>
  <c r="I7" i="58"/>
  <c r="C8" i="51"/>
  <c r="F7" i="58"/>
  <c r="O14" i="50"/>
  <c r="F3" i="51"/>
  <c r="I3" i="51"/>
  <c r="O16" i="50"/>
  <c r="O17" i="50"/>
  <c r="H3" i="50"/>
  <c r="I3" i="50" s="1"/>
  <c r="I8" i="50" s="1"/>
  <c r="P13" i="50"/>
  <c r="P14" i="50"/>
  <c r="P16" i="50"/>
  <c r="H8" i="51"/>
  <c r="G8" i="51"/>
  <c r="N16" i="50"/>
  <c r="N17" i="50"/>
  <c r="F3" i="42"/>
  <c r="I3" i="42"/>
  <c r="L7" i="26"/>
  <c r="N13" i="50"/>
  <c r="M16" i="50"/>
  <c r="M14" i="50"/>
  <c r="M13" i="50"/>
  <c r="L3" i="36"/>
  <c r="L5" i="36"/>
  <c r="I5" i="36"/>
  <c r="I7" i="26"/>
  <c r="I3" i="36"/>
  <c r="F3" i="36"/>
  <c r="F7" i="43"/>
  <c r="I7" i="43"/>
  <c r="L8" i="50"/>
  <c r="F8" i="50"/>
  <c r="H418" i="11"/>
  <c r="C255" i="24" s="1"/>
  <c r="E8" i="53" s="1"/>
  <c r="E45" i="53" s="1"/>
  <c r="G418" i="11"/>
  <c r="B255" i="24" s="1"/>
  <c r="D8" i="53" s="1"/>
  <c r="D45" i="53" s="1"/>
  <c r="K418" i="11"/>
  <c r="F255" i="24" s="1"/>
  <c r="H8" i="53" s="1"/>
  <c r="H45" i="53" s="1"/>
  <c r="P418" i="11"/>
  <c r="K255" i="24" s="1"/>
  <c r="M8" i="53" s="1"/>
  <c r="M45" i="53" s="1"/>
  <c r="M3" i="59" s="1"/>
  <c r="M8" i="59" s="1"/>
  <c r="M418" i="11"/>
  <c r="H255" i="24" s="1"/>
  <c r="J8" i="53" s="1"/>
  <c r="J45" i="53" s="1"/>
  <c r="N3" i="58" s="1"/>
  <c r="N8" i="58" s="1"/>
  <c r="N418" i="11"/>
  <c r="I255" i="24" s="1"/>
  <c r="K8" i="53" s="1"/>
  <c r="K45" i="53" s="1"/>
  <c r="O3" i="58" s="1"/>
  <c r="O8" i="58" s="1"/>
  <c r="O418" i="11"/>
  <c r="J255" i="24" s="1"/>
  <c r="L8" i="53" s="1"/>
  <c r="L45" i="53" s="1"/>
  <c r="P3" i="58" s="1"/>
  <c r="P8" i="58" s="1"/>
  <c r="I418" i="11"/>
  <c r="D255" i="24" s="1"/>
  <c r="F8" i="53" s="1"/>
  <c r="F45" i="53" s="1"/>
  <c r="J418" i="11"/>
  <c r="E255" i="24" s="1"/>
  <c r="G8" i="53" s="1"/>
  <c r="G45" i="53" s="1"/>
  <c r="L418" i="11"/>
  <c r="G255" i="24" s="1"/>
  <c r="I8" i="53" s="1"/>
  <c r="I45" i="53" s="1"/>
  <c r="M3" i="58" s="1"/>
  <c r="M8" i="58" s="1"/>
  <c r="I8" i="51" l="1"/>
  <c r="F8" i="51"/>
  <c r="K8" i="51"/>
  <c r="H8" i="50"/>
  <c r="M17" i="58"/>
  <c r="M16" i="58"/>
  <c r="M14" i="58"/>
  <c r="M13" i="58"/>
  <c r="D3" i="58"/>
  <c r="D3" i="59"/>
  <c r="P16" i="58"/>
  <c r="P13" i="58"/>
  <c r="P17" i="58"/>
  <c r="P14" i="58"/>
  <c r="O13" i="58"/>
  <c r="O17" i="58"/>
  <c r="O14" i="58"/>
  <c r="O16" i="58"/>
  <c r="N14" i="58"/>
  <c r="N16" i="58"/>
  <c r="N17" i="58"/>
  <c r="N13" i="58"/>
  <c r="J3" i="58"/>
  <c r="J3" i="59"/>
  <c r="G3" i="58"/>
  <c r="G3" i="59"/>
  <c r="C3" i="58"/>
  <c r="C8" i="58" s="1"/>
  <c r="C3" i="59"/>
  <c r="C8" i="59" s="1"/>
  <c r="L6" i="39"/>
  <c r="L45" i="39" s="1"/>
  <c r="P5" i="42" s="1"/>
  <c r="P8" i="42" s="1"/>
  <c r="P17" i="42" s="1"/>
  <c r="L8" i="34"/>
  <c r="L43" i="34" s="1"/>
  <c r="P6" i="26" s="1"/>
  <c r="P8" i="26" s="1"/>
  <c r="J6" i="39"/>
  <c r="J45" i="39" s="1"/>
  <c r="N5" i="42" s="1"/>
  <c r="N8" i="42" s="1"/>
  <c r="N13" i="42" s="1"/>
  <c r="J8" i="34"/>
  <c r="J43" i="34" s="1"/>
  <c r="N6" i="26" s="1"/>
  <c r="N8" i="26" s="1"/>
  <c r="K6" i="39"/>
  <c r="K45" i="39" s="1"/>
  <c r="O5" i="42" s="1"/>
  <c r="O8" i="42" s="1"/>
  <c r="O17" i="42" s="1"/>
  <c r="K8" i="34"/>
  <c r="K43" i="34" s="1"/>
  <c r="O6" i="26" s="1"/>
  <c r="O8" i="26" s="1"/>
  <c r="D6" i="39"/>
  <c r="D45" i="39" s="1"/>
  <c r="C5" i="43" s="1"/>
  <c r="C8" i="43" s="1"/>
  <c r="D8" i="34"/>
  <c r="D43" i="34" s="1"/>
  <c r="E6" i="39"/>
  <c r="E45" i="39" s="1"/>
  <c r="E8" i="34"/>
  <c r="E43" i="34" s="1"/>
  <c r="M6" i="39"/>
  <c r="M45" i="39" s="1"/>
  <c r="M5" i="43" s="1"/>
  <c r="M8" i="43" s="1"/>
  <c r="M8" i="34"/>
  <c r="M43" i="34" s="1"/>
  <c r="M6" i="36" s="1"/>
  <c r="M8" i="36" s="1"/>
  <c r="H6" i="39"/>
  <c r="H45" i="39" s="1"/>
  <c r="J5" i="43" s="1"/>
  <c r="H8" i="34"/>
  <c r="H43" i="34" s="1"/>
  <c r="I6" i="39"/>
  <c r="I45" i="39" s="1"/>
  <c r="M5" i="42" s="1"/>
  <c r="M8" i="42" s="1"/>
  <c r="M13" i="42" s="1"/>
  <c r="I8" i="34"/>
  <c r="I43" i="34" s="1"/>
  <c r="M6" i="26" s="1"/>
  <c r="M8" i="26" s="1"/>
  <c r="G6" i="39"/>
  <c r="G45" i="39" s="1"/>
  <c r="G5" i="42" s="1"/>
  <c r="G8" i="34"/>
  <c r="G43" i="34" s="1"/>
  <c r="F6" i="39"/>
  <c r="F45" i="39" s="1"/>
  <c r="D5" i="43" s="1"/>
  <c r="F8" i="34"/>
  <c r="F43" i="34" s="1"/>
  <c r="P14" i="42" l="1"/>
  <c r="C5" i="42"/>
  <c r="C8" i="42" s="1"/>
  <c r="D5" i="42"/>
  <c r="H3" i="58"/>
  <c r="G8" i="58"/>
  <c r="K3" i="59"/>
  <c r="J8" i="59"/>
  <c r="K3" i="58"/>
  <c r="J8" i="58"/>
  <c r="G8" i="59"/>
  <c r="H3" i="59"/>
  <c r="E3" i="59"/>
  <c r="D8" i="59"/>
  <c r="E3" i="58"/>
  <c r="D8" i="58"/>
  <c r="N14" i="42"/>
  <c r="N16" i="42"/>
  <c r="P16" i="42"/>
  <c r="N17" i="42"/>
  <c r="P13" i="42"/>
  <c r="J5" i="42"/>
  <c r="K5" i="42" s="1"/>
  <c r="O14" i="42"/>
  <c r="O16" i="42"/>
  <c r="O13" i="42"/>
  <c r="G5" i="43"/>
  <c r="H5" i="43" s="1"/>
  <c r="D6" i="26"/>
  <c r="D6" i="36"/>
  <c r="C6" i="26"/>
  <c r="C8" i="26" s="1"/>
  <c r="C6" i="36"/>
  <c r="C8" i="36" s="1"/>
  <c r="M17" i="42"/>
  <c r="G6" i="26"/>
  <c r="G6" i="36"/>
  <c r="O13" i="26"/>
  <c r="O17" i="26"/>
  <c r="O14" i="26"/>
  <c r="O16" i="26"/>
  <c r="M16" i="42"/>
  <c r="M14" i="42"/>
  <c r="M16" i="26"/>
  <c r="M13" i="26"/>
  <c r="M17" i="26"/>
  <c r="M14" i="26"/>
  <c r="N13" i="26"/>
  <c r="N16" i="26"/>
  <c r="N14" i="26"/>
  <c r="N17" i="26"/>
  <c r="J6" i="26"/>
  <c r="J6" i="36"/>
  <c r="P17" i="26"/>
  <c r="P14" i="26"/>
  <c r="P13" i="26"/>
  <c r="P16" i="26"/>
  <c r="E5" i="43"/>
  <c r="D8" i="43"/>
  <c r="J8" i="43"/>
  <c r="K5" i="43"/>
  <c r="E5" i="42"/>
  <c r="D8" i="42"/>
  <c r="H5" i="42"/>
  <c r="G8" i="42"/>
  <c r="J8" i="42" l="1"/>
  <c r="G8" i="43"/>
  <c r="E8" i="58"/>
  <c r="F3" i="58"/>
  <c r="F8" i="58" s="1"/>
  <c r="F3" i="59"/>
  <c r="F8" i="59" s="1"/>
  <c r="E8" i="59"/>
  <c r="H8" i="59"/>
  <c r="I3" i="59"/>
  <c r="I8" i="59" s="1"/>
  <c r="L3" i="58"/>
  <c r="L8" i="58" s="1"/>
  <c r="K8" i="58"/>
  <c r="K8" i="59"/>
  <c r="L3" i="59"/>
  <c r="L8" i="59" s="1"/>
  <c r="I3" i="58"/>
  <c r="I8" i="58" s="1"/>
  <c r="H8" i="58"/>
  <c r="H6" i="36"/>
  <c r="G8" i="36"/>
  <c r="H6" i="26"/>
  <c r="G8" i="26"/>
  <c r="K6" i="26"/>
  <c r="J8" i="26"/>
  <c r="K6" i="36"/>
  <c r="J8" i="36"/>
  <c r="E6" i="36"/>
  <c r="D8" i="36"/>
  <c r="E6" i="26"/>
  <c r="D8" i="26"/>
  <c r="H8" i="43"/>
  <c r="I5" i="43"/>
  <c r="I8" i="43" s="1"/>
  <c r="K8" i="42"/>
  <c r="L5" i="42"/>
  <c r="L8" i="42" s="1"/>
  <c r="H8" i="42"/>
  <c r="I5" i="42"/>
  <c r="I8" i="42" s="1"/>
  <c r="E8" i="42"/>
  <c r="F5" i="42"/>
  <c r="F8" i="42" s="1"/>
  <c r="L5" i="43"/>
  <c r="L8" i="43" s="1"/>
  <c r="K8" i="43"/>
  <c r="E8" i="43"/>
  <c r="F5" i="43"/>
  <c r="F8" i="43" s="1"/>
  <c r="F6" i="36" l="1"/>
  <c r="F8" i="36" s="1"/>
  <c r="E8" i="36"/>
  <c r="L6" i="26"/>
  <c r="L8" i="26" s="1"/>
  <c r="K8" i="26"/>
  <c r="I6" i="26"/>
  <c r="I8" i="26" s="1"/>
  <c r="H8" i="26"/>
  <c r="L6" i="36"/>
  <c r="L8" i="36" s="1"/>
  <c r="K8" i="36"/>
  <c r="F6" i="26"/>
  <c r="F8" i="26" s="1"/>
  <c r="E8" i="26"/>
  <c r="I6" i="36"/>
  <c r="I8" i="36" s="1"/>
  <c r="H8" i="36"/>
</calcChain>
</file>

<file path=xl/sharedStrings.xml><?xml version="1.0" encoding="utf-8"?>
<sst xmlns="http://schemas.openxmlformats.org/spreadsheetml/2006/main" count="9160" uniqueCount="1670">
  <si>
    <t>Apresuntado</t>
  </si>
  <si>
    <t>Creme de Leite</t>
  </si>
  <si>
    <t>Maria mole</t>
  </si>
  <si>
    <t>Marmelada</t>
  </si>
  <si>
    <t>Quindim</t>
  </si>
  <si>
    <t>Rapadura</t>
  </si>
  <si>
    <t>Salame</t>
  </si>
  <si>
    <t>Proteína</t>
  </si>
  <si>
    <t>Cálcio</t>
  </si>
  <si>
    <t>Ferro</t>
  </si>
  <si>
    <t>Retinol</t>
  </si>
  <si>
    <t>Açúcar, mascavo</t>
  </si>
  <si>
    <t>Alface, roxa, crua</t>
  </si>
  <si>
    <t>Alho-poró, cru</t>
  </si>
  <si>
    <t>Doce, de leite, cremoso</t>
  </si>
  <si>
    <t>Dourada de água doce, fresca</t>
  </si>
  <si>
    <t>Farinha, de mesocarpo de babaçu, crua</t>
  </si>
  <si>
    <t>Farinha, de puba</t>
  </si>
  <si>
    <t>Manga, Palmer, crua</t>
  </si>
  <si>
    <t>Mortadela</t>
  </si>
  <si>
    <t>Porco, bisteca, crua</t>
  </si>
  <si>
    <t>Maria mole, coco queimado</t>
  </si>
  <si>
    <t>Abacaxi, polpa, congelada</t>
  </si>
  <si>
    <t>Açaí, polpa, congelada</t>
  </si>
  <si>
    <t>Cajá, polpa, congelada</t>
  </si>
  <si>
    <t>Pitanga, polpa, congelada</t>
  </si>
  <si>
    <t>Queijo, minas, meia cura</t>
  </si>
  <si>
    <t>Queijo, prato</t>
  </si>
  <si>
    <t>Quiabo, cru</t>
  </si>
  <si>
    <t>Repolho, roxo, cru</t>
  </si>
  <si>
    <t>Rúcula, crua</t>
  </si>
  <si>
    <t>Energia</t>
  </si>
  <si>
    <t>Lipídeos</t>
  </si>
  <si>
    <t>Descrição dos alimentos</t>
  </si>
  <si>
    <t>(kcal)</t>
  </si>
  <si>
    <t>(kJ)</t>
  </si>
  <si>
    <t>(g)</t>
  </si>
  <si>
    <t>(mg)</t>
  </si>
  <si>
    <t>(mcg)</t>
  </si>
  <si>
    <t>Arroz, integral, cru</t>
  </si>
  <si>
    <t>Arroz, tipo 1, cru</t>
  </si>
  <si>
    <t>Arroz, tipo 2, cru</t>
  </si>
  <si>
    <t>Aveia, flocos, crua</t>
  </si>
  <si>
    <t>Biscoito, doce, maisena</t>
  </si>
  <si>
    <t>Biscoito, doce, recheado com chocolate</t>
  </si>
  <si>
    <t>Biscoito, doce, recheado com morango</t>
  </si>
  <si>
    <t>Biscoito, doce, wafer, recheado de chocolate</t>
  </si>
  <si>
    <t>Biscoito, doce, wafer, recheado de morango</t>
  </si>
  <si>
    <t>Biscoito, salgado, cream cracker</t>
  </si>
  <si>
    <t>Canjica, branca, crua</t>
  </si>
  <si>
    <t>Cereais, milho, flocos, com sal</t>
  </si>
  <si>
    <t>Cereais, milho, flocos, sem sal</t>
  </si>
  <si>
    <t>Cereais, mistura para vitamina, trigo, cevada e aveia</t>
  </si>
  <si>
    <t>Cereal matinal, milho</t>
  </si>
  <si>
    <t>Cereal matinal, milho, açúcar</t>
  </si>
  <si>
    <t>Creme de arroz, pó</t>
  </si>
  <si>
    <t>Creme de milho, pó</t>
  </si>
  <si>
    <t>Farinha, de arroz, enriquecida</t>
  </si>
  <si>
    <t>Farinha, de centeio, integral</t>
  </si>
  <si>
    <t>Farinha, de milho, amarela</t>
  </si>
  <si>
    <t>Farinha, de rosca</t>
  </si>
  <si>
    <t>Farinha, de trigo</t>
  </si>
  <si>
    <t>Farinha, láctea, de cereais</t>
  </si>
  <si>
    <t>Lasanha, massa fresca, cozida</t>
  </si>
  <si>
    <t>Lasanha, massa fresca, crua</t>
  </si>
  <si>
    <t>Macarrão, trigo, cru</t>
  </si>
  <si>
    <t>Macarrão, trigo, cru, com ovos</t>
  </si>
  <si>
    <t>Milho, amido, cru</t>
  </si>
  <si>
    <t>Milho, fubá, cru</t>
  </si>
  <si>
    <t>Milho, verde, cru</t>
  </si>
  <si>
    <t>Milho, verde, enlatado, drenado</t>
  </si>
  <si>
    <t>Mingau tradicional, pó</t>
  </si>
  <si>
    <t>Pão, aveia, forma</t>
  </si>
  <si>
    <t>Pão, de soja</t>
  </si>
  <si>
    <t>Pão, glúten, forma</t>
  </si>
  <si>
    <t>Pão, milho, forma</t>
  </si>
  <si>
    <t>Pão, trigo, forma, integral</t>
  </si>
  <si>
    <t>Pão, trigo, francês</t>
  </si>
  <si>
    <t>Pão, trigo, sovado</t>
  </si>
  <si>
    <t>Abóbora, cabotian, crua</t>
  </si>
  <si>
    <t>Abóbora, moranga, crua</t>
  </si>
  <si>
    <t>Abobrinha, italiana, crua</t>
  </si>
  <si>
    <t>Abobrinha, paulista, crua</t>
  </si>
  <si>
    <t>Acelga, crua</t>
  </si>
  <si>
    <t>Agrião, cru</t>
  </si>
  <si>
    <t>Aipo, cru</t>
  </si>
  <si>
    <t>Alface, americana, crua</t>
  </si>
  <si>
    <t>Alface, crespa, crua</t>
  </si>
  <si>
    <t>Alface, lisa, crua</t>
  </si>
  <si>
    <t>Alfavaca, crua</t>
  </si>
  <si>
    <t>Alho, cru</t>
  </si>
  <si>
    <t>Almeirão, cru</t>
  </si>
  <si>
    <t>Batata, baroa, crua</t>
  </si>
  <si>
    <t>Batata, doce, crua</t>
  </si>
  <si>
    <t>Batata, inglesa, crua</t>
  </si>
  <si>
    <t>Berinjela, crua</t>
  </si>
  <si>
    <t>Beterraba, crua</t>
  </si>
  <si>
    <t>Brócolis, cru</t>
  </si>
  <si>
    <t>Cará, cru</t>
  </si>
  <si>
    <t>Caruru, cru</t>
  </si>
  <si>
    <t>Catalonha, crua</t>
  </si>
  <si>
    <t>Cebola, crua</t>
  </si>
  <si>
    <t>Cebolinha, crua</t>
  </si>
  <si>
    <t>Cenoura, crua</t>
  </si>
  <si>
    <t>Chicória, crua</t>
  </si>
  <si>
    <t>Chuchu, cru</t>
  </si>
  <si>
    <t>Coentro, folhas desidratadas</t>
  </si>
  <si>
    <t>Couve, manteiga, crua</t>
  </si>
  <si>
    <t>Couve-flor, crua</t>
  </si>
  <si>
    <t>Farinha, de mandioca, crua</t>
  </si>
  <si>
    <t>Farinha, de mandioca, torrada</t>
  </si>
  <si>
    <t>Fécula, de mandioca</t>
  </si>
  <si>
    <t>Feijão, broto, cru</t>
  </si>
  <si>
    <t>Inhame, cru</t>
  </si>
  <si>
    <t>Jiló, cru</t>
  </si>
  <si>
    <t>Jurubeba, crua</t>
  </si>
  <si>
    <t>Mandioca, crua</t>
  </si>
  <si>
    <t>Mandioca, farofa, temperada</t>
  </si>
  <si>
    <t>Manjericão, cru</t>
  </si>
  <si>
    <t>Maxixe, cru</t>
  </si>
  <si>
    <t>Mostarda, folha, crua</t>
  </si>
  <si>
    <t>Nabo, cru</t>
  </si>
  <si>
    <t>Pepino, cru</t>
  </si>
  <si>
    <t>Pimentão, amarelo, cru</t>
  </si>
  <si>
    <t>Pimentão, verde, cru</t>
  </si>
  <si>
    <t>Pimentão, vermelho, cru</t>
  </si>
  <si>
    <t>Polvilho, doce</t>
  </si>
  <si>
    <t>Rabanete, cru</t>
  </si>
  <si>
    <t>Repolho, branco, cru</t>
  </si>
  <si>
    <t>Salsa, crua</t>
  </si>
  <si>
    <t>Seleta de legumes, enlatada</t>
  </si>
  <si>
    <t>Serralha, crua</t>
  </si>
  <si>
    <t>Taioba, crua</t>
  </si>
  <si>
    <t>Tomate, com semente, cru</t>
  </si>
  <si>
    <t>Tomate, extrato</t>
  </si>
  <si>
    <t>Tomate, molho industrializado</t>
  </si>
  <si>
    <t>Tomate, purê</t>
  </si>
  <si>
    <t>Tomate, salada</t>
  </si>
  <si>
    <t>Tremoço, cru</t>
  </si>
  <si>
    <t>Tremoço, em conserva</t>
  </si>
  <si>
    <t>Vagem, crua</t>
  </si>
  <si>
    <t>Abacate, cru</t>
  </si>
  <si>
    <t>Abacaxi, cru</t>
  </si>
  <si>
    <t>Abiu, cru</t>
  </si>
  <si>
    <t>Acerola, crua</t>
  </si>
  <si>
    <t>Acerola, polpa, congelada</t>
  </si>
  <si>
    <t xml:space="preserve">Ameixa, calda, enlatada </t>
  </si>
  <si>
    <t>Ameixa, crua</t>
  </si>
  <si>
    <t xml:space="preserve">Ameixa, em calda, enlatada, drenada </t>
  </si>
  <si>
    <t>Atemóia, crua</t>
  </si>
  <si>
    <t>Banana, da terra, crua</t>
  </si>
  <si>
    <t>Banana, figo, crua</t>
  </si>
  <si>
    <t>Banana, maçã, crua</t>
  </si>
  <si>
    <t>Banana, nanica, crua</t>
  </si>
  <si>
    <t>Banana, ouro, crua</t>
  </si>
  <si>
    <t>Banana, pacova, crua</t>
  </si>
  <si>
    <t>Banana, prata, crua</t>
  </si>
  <si>
    <t>Cacau, cru</t>
  </si>
  <si>
    <t>Cajá-Manga, cru</t>
  </si>
  <si>
    <t>Caju, cru</t>
  </si>
  <si>
    <t>Caju, polpa, congelada</t>
  </si>
  <si>
    <t>Caju, suco concentrado, envasado</t>
  </si>
  <si>
    <t>Caqui, chocolate, cru</t>
  </si>
  <si>
    <t>Carambola, crua</t>
  </si>
  <si>
    <t>Ciriguela, crua</t>
  </si>
  <si>
    <t>Cupuaçu, cru</t>
  </si>
  <si>
    <t>Cupuaçu, polpa, congelada</t>
  </si>
  <si>
    <t>Figo, cru</t>
  </si>
  <si>
    <t>Figo, enlatado, em calda</t>
  </si>
  <si>
    <t>Fruta-pão, crua</t>
  </si>
  <si>
    <t>Goiaba, doce em pasta</t>
  </si>
  <si>
    <t>Graviola, crua</t>
  </si>
  <si>
    <t>Graviola, polpa, congelada</t>
  </si>
  <si>
    <t>Jabuticaba, crua</t>
  </si>
  <si>
    <t>Jaca, crua</t>
  </si>
  <si>
    <t>Jambo, cru</t>
  </si>
  <si>
    <t>Kiwi, cru</t>
  </si>
  <si>
    <t>Laranja, baía, crua</t>
  </si>
  <si>
    <t>Laranja, baía, suco</t>
  </si>
  <si>
    <t>Laranja, da terra, crua</t>
  </si>
  <si>
    <t>Laranja, da terra, suco</t>
  </si>
  <si>
    <t>Laranja, lima, crua</t>
  </si>
  <si>
    <t>Laranja, lima, suco</t>
  </si>
  <si>
    <t>Laranja, pêra, crua</t>
  </si>
  <si>
    <t>Laranja, pêra, suco</t>
  </si>
  <si>
    <t>Laranja, valência, crua</t>
  </si>
  <si>
    <t>Laranja, valência, suco</t>
  </si>
  <si>
    <t>Limão, galego, suco</t>
  </si>
  <si>
    <t>Limão, tahiti, cru</t>
  </si>
  <si>
    <t>Macaúba, crua</t>
  </si>
  <si>
    <t>Manga, Haden, crua</t>
  </si>
  <si>
    <t>Manga, polpa, congelada</t>
  </si>
  <si>
    <t>Maracujá, cru</t>
  </si>
  <si>
    <t>Maracujá, polpa, congelada</t>
  </si>
  <si>
    <t>Maracujá, suco concentrado, envasado</t>
  </si>
  <si>
    <t>Melancia, crua</t>
  </si>
  <si>
    <t>Melão, cru</t>
  </si>
  <si>
    <t>Mexerica, Murcote, crua</t>
  </si>
  <si>
    <t>Mexerica, Rio, crua</t>
  </si>
  <si>
    <t>Morango, cru</t>
  </si>
  <si>
    <t>Nêspera, crua</t>
  </si>
  <si>
    <t>Pequi, cru</t>
  </si>
  <si>
    <t>Pêra, Park, crua</t>
  </si>
  <si>
    <t>Pêra, Williams, crua</t>
  </si>
  <si>
    <t>Pêssego, Aurora, cru</t>
  </si>
  <si>
    <t>Pêssego, enlatado, em calda</t>
  </si>
  <si>
    <t>Pinha, crua</t>
  </si>
  <si>
    <t>Pitanga, crua</t>
  </si>
  <si>
    <t>Romã, crua</t>
  </si>
  <si>
    <t>Tamarindo, cru</t>
  </si>
  <si>
    <t>Umbu, cru</t>
  </si>
  <si>
    <t>Umbu, polpa, congelada</t>
  </si>
  <si>
    <t>Uva, Itália, crua</t>
  </si>
  <si>
    <t>Uva, Rubi, crua</t>
  </si>
  <si>
    <t>Uva, suco concentrado, envasado</t>
  </si>
  <si>
    <t>Azeite, de dendê</t>
  </si>
  <si>
    <t>Azeite, de oliva, extra virgem</t>
  </si>
  <si>
    <t>Manteiga, com sal</t>
  </si>
  <si>
    <t>Manteiga, sem sal</t>
  </si>
  <si>
    <t>Margarina, com óleo interesterificado, com sal (65%de lipídeos)</t>
  </si>
  <si>
    <t>Margarina, com óleo interesterificado, sem sal (65% de lipídeos)</t>
  </si>
  <si>
    <t>Óleo, de babaçu</t>
  </si>
  <si>
    <t>Óleo, de canola</t>
  </si>
  <si>
    <t>Óleo, de girassol</t>
  </si>
  <si>
    <t>Óleo, de milho</t>
  </si>
  <si>
    <t>Óleo, de pequi</t>
  </si>
  <si>
    <t>Óleo, de soja</t>
  </si>
  <si>
    <t>Abadejo, filé, congelado, cru</t>
  </si>
  <si>
    <t>Atum, conserva em óleo</t>
  </si>
  <si>
    <t>Atum, fresco, cru</t>
  </si>
  <si>
    <t>Bacalhau, salgado, cru</t>
  </si>
  <si>
    <t>Cação, posta, crua</t>
  </si>
  <si>
    <t>Caranguejo, cozido</t>
  </si>
  <si>
    <t>Corimba, cru</t>
  </si>
  <si>
    <t>Corvina de água doce, crua</t>
  </si>
  <si>
    <t>Corvina do mar, crua</t>
  </si>
  <si>
    <t>Lambari, congelado, cru</t>
  </si>
  <si>
    <t>Merluza, filé, cru</t>
  </si>
  <si>
    <t>Pescada, branca, crua</t>
  </si>
  <si>
    <t>Pescada, filé, cru</t>
  </si>
  <si>
    <t>Pescadinha, crua</t>
  </si>
  <si>
    <t>Pintado, assado</t>
  </si>
  <si>
    <t>Pintado, cru</t>
  </si>
  <si>
    <t>Porquinho, cru</t>
  </si>
  <si>
    <t>Sardinha, conserva em óleo</t>
  </si>
  <si>
    <t>Sardinha, inteira, crua</t>
  </si>
  <si>
    <t>Tucunaré, filé, congelado, cru</t>
  </si>
  <si>
    <t>Carne, bovina, acém, sem gordura, cru</t>
  </si>
  <si>
    <t>Carne, bovina, bucho, cru</t>
  </si>
  <si>
    <t>Carne, bovina, capa de contra-filé, com gordura, crua</t>
  </si>
  <si>
    <t>Carne, bovina, capa de contra-filé, sem gordura, crua</t>
  </si>
  <si>
    <t>Carne, bovina, charque, cru</t>
  </si>
  <si>
    <t>Carne, bovina, contra-filé de costela, cru</t>
  </si>
  <si>
    <t>Carne, bovina, contra-filé, com gordura, cru</t>
  </si>
  <si>
    <t>Carne, bovina, contra-filé, sem gordura, cru</t>
  </si>
  <si>
    <t>Carne, bovina, costela, crua</t>
  </si>
  <si>
    <t>Carne, bovina, coxão duro, sem gordura, cru</t>
  </si>
  <si>
    <t>Carne, bovina, coxão mole, sem gordura, cru</t>
  </si>
  <si>
    <t>Carne, bovina, cupim, cru</t>
  </si>
  <si>
    <t>Carne, bovina, fígado, cru</t>
  </si>
  <si>
    <t>Carne, bovina, filé mingnon, sem gordura, cru</t>
  </si>
  <si>
    <t>Carne, bovina, flanco, sem gordura, cru</t>
  </si>
  <si>
    <t>Carne, bovina, lagarto, cru</t>
  </si>
  <si>
    <t>Carne, bovina, língua, crua</t>
  </si>
  <si>
    <t>Carne, bovina, maminha, crua</t>
  </si>
  <si>
    <t>Carne, bovina, miolo de alcatra, sem gordura, cru</t>
  </si>
  <si>
    <t>Carne, bovina, músculo, sem gordura, cru</t>
  </si>
  <si>
    <t>Carne, bovina, paleta, com gordura, crua</t>
  </si>
  <si>
    <t>Carne, bovina, paleta, sem gordura, crua</t>
  </si>
  <si>
    <t>Carne, bovina, patinho, sem gordura, cru</t>
  </si>
  <si>
    <t>Carne, bovina, peito, sem gordura, cru</t>
  </si>
  <si>
    <t>Carne, bovina, picanha, com gordura, crua</t>
  </si>
  <si>
    <t>Carne, bovina, picanha, sem gordura, crua</t>
  </si>
  <si>
    <t>Carne, bovina, seca, crua</t>
  </si>
  <si>
    <t>Frango, asa, com pele, crua</t>
  </si>
  <si>
    <t>Frango, coração, cru</t>
  </si>
  <si>
    <t>Frango, coxa, com pele, crua</t>
  </si>
  <si>
    <t>Frango, coxa, sem pele, crua</t>
  </si>
  <si>
    <t>Frango, fígado, cru</t>
  </si>
  <si>
    <t>Frango, inteiro, com pele, cru</t>
  </si>
  <si>
    <t>Frango, inteiro, sem pele, cru</t>
  </si>
  <si>
    <t>Frango, peito, com pele, cru</t>
  </si>
  <si>
    <t>Frango, peito, sem pele, cru</t>
  </si>
  <si>
    <t>Frango, sobrecoxa, com pele, crua</t>
  </si>
  <si>
    <t>Frango, sobrecoxa, sem pele, crua</t>
  </si>
  <si>
    <t>Hambúrguer, bovino, cru</t>
  </si>
  <si>
    <t>Lingüiça, frango, crua</t>
  </si>
  <si>
    <t>Lingüiça, porco, crua</t>
  </si>
  <si>
    <t>Peru, congelado, cru</t>
  </si>
  <si>
    <t>Porco, costela, crua</t>
  </si>
  <si>
    <t>Porco, lombo, cru</t>
  </si>
  <si>
    <t>Porco, orelha, salgada, crua</t>
  </si>
  <si>
    <t>Porco, pernil, cru</t>
  </si>
  <si>
    <t>Porco, rabo, salgado, cru</t>
  </si>
  <si>
    <t>Toucinho, cru</t>
  </si>
  <si>
    <t>Bebida láctea, pêssego</t>
  </si>
  <si>
    <t>Iogurte, natural</t>
  </si>
  <si>
    <t>Iogurte, natural, desnatado</t>
  </si>
  <si>
    <t>Iogurte, sabor morango</t>
  </si>
  <si>
    <t>Iogurte, sabor pêssego</t>
  </si>
  <si>
    <t>Leite, fermentado</t>
  </si>
  <si>
    <t>Leite, condensado</t>
  </si>
  <si>
    <t>Leite, de cabra</t>
  </si>
  <si>
    <t>Leite, de vaca, achocolatado</t>
  </si>
  <si>
    <t>Leite, de vaca, desnatado, pó</t>
  </si>
  <si>
    <t>Leite, de vaca, desnatado, UHT</t>
  </si>
  <si>
    <t>Leite, de vaca, integral</t>
  </si>
  <si>
    <t>Leite, de vaca, integral, pó</t>
  </si>
  <si>
    <t>Queijo, parmesão</t>
  </si>
  <si>
    <t>Queijo, pasteurizado</t>
  </si>
  <si>
    <t>Queijo, requeijão, cremoso</t>
  </si>
  <si>
    <t>Queijo, ricota</t>
  </si>
  <si>
    <t>Ovo, de codorna, inteiro, cru</t>
  </si>
  <si>
    <t>Ovo, de galinha, inteiro, cru</t>
  </si>
  <si>
    <t>Achocolatado, pó</t>
  </si>
  <si>
    <t>Açúcar, cristal</t>
  </si>
  <si>
    <t>Açúcar, refinado</t>
  </si>
  <si>
    <t>Chocolate, ao leite</t>
  </si>
  <si>
    <t>Chocolate, ao leite, com castanha do Pará</t>
  </si>
  <si>
    <t>Chocolate, ao leite, dietético</t>
  </si>
  <si>
    <t>Chocolate, meio amargo</t>
  </si>
  <si>
    <t>Cocada branca</t>
  </si>
  <si>
    <t>Geléia, mocotó, natural</t>
  </si>
  <si>
    <t>Glicose de milho</t>
  </si>
  <si>
    <t>Mel, de abelha</t>
  </si>
  <si>
    <t>Melado</t>
  </si>
  <si>
    <t>Fermento em pó, químico</t>
  </si>
  <si>
    <t>Fermento, biológico, levedura, tablete</t>
  </si>
  <si>
    <t>Gelatina, sabores variados, pó</t>
  </si>
  <si>
    <t>Sal, dietético</t>
  </si>
  <si>
    <t>Sal, grosso</t>
  </si>
  <si>
    <t>Shoyu</t>
  </si>
  <si>
    <t>Azeitona, preta, conserva</t>
  </si>
  <si>
    <t>Azeitona, verde, conserva</t>
  </si>
  <si>
    <t>Amendoim, grão, cru</t>
  </si>
  <si>
    <t>Ervilha, em vagem</t>
  </si>
  <si>
    <t>Ervilha, enlatada, drenada</t>
  </si>
  <si>
    <t>Feijão, carioca, cru</t>
  </si>
  <si>
    <t>Feijão, fradinho, cru</t>
  </si>
  <si>
    <t>Feijão, jalo, cru</t>
  </si>
  <si>
    <t>Feijão, preto, cru</t>
  </si>
  <si>
    <t>Feijão, rajado, cru</t>
  </si>
  <si>
    <t>Feijão, rosinha, cru</t>
  </si>
  <si>
    <t>Feijão, roxo, cru</t>
  </si>
  <si>
    <t>Grão-de-bico, cru</t>
  </si>
  <si>
    <t>Guandu, cru</t>
  </si>
  <si>
    <t>Lentilha, crua</t>
  </si>
  <si>
    <t>Paçoca, amendoim</t>
  </si>
  <si>
    <t>Soja, farinha</t>
  </si>
  <si>
    <t>Soja, extrato solúvel, natural, fluido</t>
  </si>
  <si>
    <t>Soja, extrato solúvel, pó</t>
  </si>
  <si>
    <t>Castanha-do-Brasil, crua</t>
  </si>
  <si>
    <t>Gergelim, semente</t>
  </si>
  <si>
    <t>Linhaça, semente</t>
  </si>
  <si>
    <t>Noz, crua</t>
  </si>
  <si>
    <t>Limão, cravo, suco</t>
  </si>
  <si>
    <t>Salmão, sem pele, fresco, cru</t>
  </si>
  <si>
    <t>Porco, bisteca, frita</t>
  </si>
  <si>
    <t>Goiaba, doce, cascão</t>
  </si>
  <si>
    <t>Lambari, fresco, cru</t>
  </si>
  <si>
    <t>Jamelão, cru</t>
  </si>
  <si>
    <t>Banana, doce em barra</t>
  </si>
  <si>
    <t>Presunto, com capa de gordura</t>
  </si>
  <si>
    <t>Presunto, sem capa de gordura</t>
  </si>
  <si>
    <t>Queijo, mozarela</t>
  </si>
  <si>
    <t>Palmito, juçara, em conserva</t>
  </si>
  <si>
    <t>Palmito, pupunha, em conserva</t>
  </si>
  <si>
    <t>Goiaba, branca, com casca, crua</t>
  </si>
  <si>
    <t>Goiaba, vermelha, com casca, crua</t>
  </si>
  <si>
    <t>Maçã, Argentina, com casca, crua</t>
  </si>
  <si>
    <t>Maçã, Fuji, com casca, crua</t>
  </si>
  <si>
    <t>Mamão, Formosa, cru</t>
  </si>
  <si>
    <t>Mamão, Papaia, cru</t>
  </si>
  <si>
    <t>Manga, Tommy Atkins, crua</t>
  </si>
  <si>
    <t>Tangerina, Poncã, crua</t>
  </si>
  <si>
    <t>Tangerina, Poncã, suco</t>
  </si>
  <si>
    <t>Tucumã, cru</t>
  </si>
  <si>
    <t>Carne, bovina, acém, moído, cru</t>
  </si>
  <si>
    <t>Carne, bovina, fraldinha, com gordura, crua</t>
  </si>
  <si>
    <t>Queijo, minas, frescal</t>
  </si>
  <si>
    <t>Doce, de abóbora, cremoso</t>
  </si>
  <si>
    <t>Maionese, tradicional com ovos</t>
  </si>
  <si>
    <t>Leite, de coco</t>
  </si>
  <si>
    <t>Pé-de-moleque, amendoim</t>
  </si>
  <si>
    <t>Soja, queijo (tofu)</t>
  </si>
  <si>
    <t>Amêndoa, torrada, salgada</t>
  </si>
  <si>
    <t>Castanha-de-caju, torrada, salgada</t>
  </si>
  <si>
    <t>Coco, cru</t>
  </si>
  <si>
    <t>Camarão, Rio Grande, grande, cozido</t>
  </si>
  <si>
    <t>Camarão, Rio Grande, grande, cru</t>
  </si>
  <si>
    <t>Camarão, Sete Barbas, sem cabeça, com casca, frito</t>
  </si>
  <si>
    <t>Espinafre, Nova Zelândia, cru</t>
  </si>
  <si>
    <t>Abóbora, pescoço, crua</t>
  </si>
  <si>
    <t>Ingredientes</t>
  </si>
  <si>
    <t xml:space="preserve">Fator de correção </t>
  </si>
  <si>
    <t>Total</t>
  </si>
  <si>
    <t>Vit. C</t>
  </si>
  <si>
    <t>Cereais, mingau, milho, infantil</t>
  </si>
  <si>
    <t>TOTAL</t>
  </si>
  <si>
    <t>Valores de referência para:</t>
  </si>
  <si>
    <t>20% das necessidades nutricioniais/dia</t>
  </si>
  <si>
    <t>30% das necessidades nutricioniais/dia</t>
  </si>
  <si>
    <t>70% das necessidades nutricioniais/dia</t>
  </si>
  <si>
    <t>Carboidratos</t>
  </si>
  <si>
    <t>Nº ref.</t>
  </si>
  <si>
    <t>1 refeição</t>
  </si>
  <si>
    <t>2 refeições</t>
  </si>
  <si>
    <t>3 refeições</t>
  </si>
  <si>
    <t>Ca (mg)</t>
  </si>
  <si>
    <t>Fe (mg)</t>
  </si>
  <si>
    <r>
      <t>Vit A (</t>
    </r>
    <r>
      <rPr>
        <b/>
        <sz val="10"/>
        <color indexed="8"/>
        <rFont val="Calibri"/>
        <family val="2"/>
      </rPr>
      <t>µ</t>
    </r>
    <r>
      <rPr>
        <b/>
        <sz val="10"/>
        <color indexed="8"/>
        <rFont val="Arial"/>
        <family val="2"/>
      </rPr>
      <t>g)</t>
    </r>
  </si>
  <si>
    <t>Vit. C (mg)</t>
  </si>
  <si>
    <t>Na (mg)</t>
  </si>
  <si>
    <t>Mamão, doce em calda, drenado</t>
  </si>
  <si>
    <t>Mamão verde, doce em calda, drenado</t>
  </si>
  <si>
    <t>Aspargo, cru</t>
  </si>
  <si>
    <t>Arroz, farelo</t>
  </si>
  <si>
    <t>Massa, fresca, crua</t>
  </si>
  <si>
    <t>Milho, pipoca, grãos cru</t>
  </si>
  <si>
    <t>Torrada, trigo, tradicional</t>
  </si>
  <si>
    <t xml:space="preserve">Torrada, pão francês </t>
  </si>
  <si>
    <t>Quinoa, crua</t>
  </si>
  <si>
    <t>Trigo, farelo</t>
  </si>
  <si>
    <t>Segunda</t>
  </si>
  <si>
    <t>Quarta</t>
  </si>
  <si>
    <t>Quinta</t>
  </si>
  <si>
    <t>Sexta</t>
  </si>
  <si>
    <t>DIAS DA SEMANA</t>
  </si>
  <si>
    <t>Terça</t>
  </si>
  <si>
    <t xml:space="preserve">Média semanal </t>
  </si>
  <si>
    <t>Creche (7-11 meses)</t>
  </si>
  <si>
    <t>Creche (1-3 anos)</t>
  </si>
  <si>
    <t>Ensino Médio</t>
  </si>
  <si>
    <t>VALORES DE REFERÊNCIA</t>
  </si>
  <si>
    <t>Palma</t>
  </si>
  <si>
    <t>Tortas salgadas de qualquer sabor</t>
  </si>
  <si>
    <t>Sopa desidratada (média diferentes sabores)</t>
  </si>
  <si>
    <t>Chips (salgadinho)</t>
  </si>
  <si>
    <t>Quirera não especificada</t>
  </si>
  <si>
    <t>Pão de queijo pronto para o consumo</t>
  </si>
  <si>
    <t>Pimenta em pó</t>
  </si>
  <si>
    <t>Pipoca doce ou salgada</t>
  </si>
  <si>
    <t>Pamonha</t>
  </si>
  <si>
    <t>Farofa pronta</t>
  </si>
  <si>
    <t>Curau, milho verde, mistura para</t>
  </si>
  <si>
    <t>Bolo, mistura para</t>
  </si>
  <si>
    <t>Barra de cereais</t>
  </si>
  <si>
    <t>Barra de cereais salgada</t>
  </si>
  <si>
    <t>Barra de cereais doce</t>
  </si>
  <si>
    <t>Salsicha em conserva</t>
  </si>
  <si>
    <t>Salsicha no varejo crua</t>
  </si>
  <si>
    <t>Carne de pato</t>
  </si>
  <si>
    <t>Nuggets de frango</t>
  </si>
  <si>
    <t>Carne de caprino</t>
  </si>
  <si>
    <t>Víscera bovina</t>
  </si>
  <si>
    <t>Almôndega ao molho em conserva</t>
  </si>
  <si>
    <t>Leite achocolatado diet</t>
  </si>
  <si>
    <t>Geléia de frutas, diversos sabores</t>
  </si>
  <si>
    <t>Doce de frutas cristalizado de qualquer sabor</t>
  </si>
  <si>
    <t>Doce de frutas em pasta de qualquer sabor</t>
  </si>
  <si>
    <t>Achocolatado em pó diet</t>
  </si>
  <si>
    <t>Cana-de-açúcar</t>
  </si>
  <si>
    <t>Caldo de carne, tablete</t>
  </si>
  <si>
    <t>Caldo de galinha, tablete</t>
  </si>
  <si>
    <t>Iogurte desnatado</t>
  </si>
  <si>
    <t>Milho (em grão) cru</t>
  </si>
  <si>
    <t xml:space="preserve">Palmito in natura cru </t>
  </si>
  <si>
    <t>Chocolate em pó de qualquer marca</t>
  </si>
  <si>
    <t>Cogumelo/champignon em conserva</t>
  </si>
  <si>
    <t>Sorvete de qualquer sabor industrializado</t>
  </si>
  <si>
    <t>Bebida Isotônica, sabores variados</t>
  </si>
  <si>
    <t>Farinha de tapioca/beiju</t>
  </si>
  <si>
    <t>Ervilha em grão</t>
  </si>
  <si>
    <t>Patê (fígado, calabresa, frango, presunto, etc.)</t>
  </si>
  <si>
    <t>Filé de frango</t>
  </si>
  <si>
    <t>Leite de soja em pó</t>
  </si>
  <si>
    <t>Fava (em grão)</t>
  </si>
  <si>
    <t>Bisteca bovina (crua)</t>
  </si>
  <si>
    <t>Sonho</t>
  </si>
  <si>
    <t xml:space="preserve">Hortelã </t>
  </si>
  <si>
    <t>Chambaril</t>
  </si>
  <si>
    <t>Banha suína</t>
  </si>
  <si>
    <t xml:space="preserve">Pão de hambúrguer </t>
  </si>
  <si>
    <t>Mini pizza semi pronta (crua)</t>
  </si>
  <si>
    <t>Moela de galinha ou frango</t>
  </si>
  <si>
    <t>Linguiça (suína, bovina, mista, etc.) (crua)</t>
  </si>
  <si>
    <t>Pastel (queijo, carne, palmito, etc.)</t>
  </si>
  <si>
    <t>Fibra de trigo</t>
  </si>
  <si>
    <t>Doce de frutas em calda de qualquer sabor</t>
  </si>
  <si>
    <t>Iogurte de qualquer sabor light</t>
  </si>
  <si>
    <t>Açafrão</t>
  </si>
  <si>
    <t>Xérem de milho</t>
  </si>
  <si>
    <t>Tempero a base de sal</t>
  </si>
  <si>
    <t>Orégano</t>
  </si>
  <si>
    <t>Batata palha</t>
  </si>
  <si>
    <t>Pirulito</t>
  </si>
  <si>
    <t>Adoçante artificial</t>
  </si>
  <si>
    <t>Chá (preto, camomila, erva-cidreira, capim-limão, etc.)</t>
  </si>
  <si>
    <t>Chá mate orgânico</t>
  </si>
  <si>
    <t>Cajuína</t>
  </si>
  <si>
    <t>Café</t>
  </si>
  <si>
    <t xml:space="preserve">Café solúvel capuccino </t>
  </si>
  <si>
    <t>Água de coco</t>
  </si>
  <si>
    <t>Pinhão</t>
  </si>
  <si>
    <t>Feijão (preto, mulatinho, roxo, rosinha, etc.)</t>
  </si>
  <si>
    <t>Feijão-verde</t>
  </si>
  <si>
    <t>Amendoim, torrado, salgado</t>
  </si>
  <si>
    <t>Queijo, petit suisse, morango</t>
  </si>
  <si>
    <t>Queijo ralado</t>
  </si>
  <si>
    <t>Queijo colonial</t>
  </si>
  <si>
    <t>Queijo de coalho</t>
  </si>
  <si>
    <t>Nata</t>
  </si>
  <si>
    <t xml:space="preserve">Iogurte de qualquer sabor </t>
  </si>
  <si>
    <t>Iogurte, sabor abacaxi</t>
  </si>
  <si>
    <t>Iogurte natural</t>
  </si>
  <si>
    <t>Chantilly</t>
  </si>
  <si>
    <t>Bebida láctea</t>
  </si>
  <si>
    <t>Carne moída</t>
  </si>
  <si>
    <t>Carne de sol</t>
  </si>
  <si>
    <t>Carne de ovelha</t>
  </si>
  <si>
    <t>Carne de bode/caprino</t>
  </si>
  <si>
    <t>Carne, bovina, almôndegas, cruas</t>
  </si>
  <si>
    <t>Margarina, com óleo hidrogenado, sem sal (80% de lipídeos)</t>
  </si>
  <si>
    <t>Margarina com óleo hidrogenado, com sal (65% de lipídeos)</t>
  </si>
  <si>
    <t>Uva passa</t>
  </si>
  <si>
    <t>Taperebá</t>
  </si>
  <si>
    <t>Sapoti</t>
  </si>
  <si>
    <t>Butiá</t>
  </si>
  <si>
    <t>Nectarina</t>
  </si>
  <si>
    <t>Mangaba</t>
  </si>
  <si>
    <t>Jenipapo</t>
  </si>
  <si>
    <t>Bacuri</t>
  </si>
  <si>
    <t>Açaí, polpa, com xarope de guaraná e glucose</t>
  </si>
  <si>
    <t>Tomate seco</t>
  </si>
  <si>
    <t>Coentro</t>
  </si>
  <si>
    <t>Broto de alfafa</t>
  </si>
  <si>
    <t>Polenta, pré-cozida</t>
  </si>
  <si>
    <t>Pastel, massa crua</t>
  </si>
  <si>
    <t>Pão doce</t>
  </si>
  <si>
    <t>Pão, de queijo, assado</t>
  </si>
  <si>
    <t>Pamonha, barra para cozimento, pré-cozida</t>
  </si>
  <si>
    <t>Biscoito salgado</t>
  </si>
  <si>
    <t>Biscoito recheado</t>
  </si>
  <si>
    <t>Biscoito de polvilho doce</t>
  </si>
  <si>
    <t xml:space="preserve">Biscoito de polvilho </t>
  </si>
  <si>
    <t>Vinagre, maçã</t>
  </si>
  <si>
    <t>Molho, soja, shoyu</t>
  </si>
  <si>
    <t>Molho, mostarda</t>
  </si>
  <si>
    <t>Catchup, tomate, molho</t>
  </si>
  <si>
    <t>Molho, p/ salada, c/ salsa, suco de limão, azeite de oliva, c/ sal</t>
  </si>
  <si>
    <t>Molho, p/ salada, c/ salsa, vinagre de maçã, azeite de oliva, c/ sal</t>
  </si>
  <si>
    <t>Bolo, industrializado (média diferentes sabores)</t>
  </si>
  <si>
    <t>Carne, avestruz, crua (média de diferentes cortes)</t>
  </si>
  <si>
    <t>Almôndega, frango, crua</t>
  </si>
  <si>
    <t>Abacaxi, suco natural (néctar), s/ açúcar</t>
  </si>
  <si>
    <t>Abacaxi, suco natural (néctar), c/ açúcar refinado </t>
  </si>
  <si>
    <t>Abacaxi, maracujá e caju, suco natural (néctar), c/ açúcar refinado</t>
  </si>
  <si>
    <t>Abacaxi, melão e maracujá, suco natural (néctar), s/ açúcar</t>
  </si>
  <si>
    <t>Abacaxi, melão e maracujá, suco natural (néctar), c/ açúcar refinado</t>
  </si>
  <si>
    <t>Melancia e acerola, suco natural (nectar), s/ açúcar </t>
  </si>
  <si>
    <t>Melancia e acerola, suco natural (néctar), c/ açúcar refinado</t>
  </si>
  <si>
    <t>Abacaxi, banana e cenoura, suco natural (néctar), s/ açúcar</t>
  </si>
  <si>
    <t xml:space="preserve">Abacaxi, banana e cenoura, suco natural (néctar), c/ açúcar refinado </t>
  </si>
  <si>
    <t>Goiaba, vermelha, suco natural (néctar), s/ açúcar</t>
  </si>
  <si>
    <t>Goiaba, vermelha, suco natural (néctar), c/ açúcar refinado </t>
  </si>
  <si>
    <t xml:space="preserve">Laranja e acerola, suco natural (néctar), s/ açúcar </t>
  </si>
  <si>
    <t>Laranja e acerola, suco natural (néctar), c/ açúcar refinado</t>
  </si>
  <si>
    <t xml:space="preserve">Laranja e mamão, suco natural (néctar), s/ açúcar </t>
  </si>
  <si>
    <t>Laranja e mamão, suco natural (néctar), c/ açúcar refinado</t>
  </si>
  <si>
    <t>Laranja, mamão, pêra e maçã, suco natural (néctar), s/ açúcar</t>
  </si>
  <si>
    <t>Laranja, mamão, pêra e maçã, suco natural (néctar), c/ açúcar refinado</t>
  </si>
  <si>
    <t>Mamão, suco natural (néctar), s/ açúcar</t>
  </si>
  <si>
    <t xml:space="preserve">Mamão, suco natural (néctar), c/ açúcar refinado </t>
  </si>
  <si>
    <t>Manga, suco natural (néctar), s/ açúcar</t>
  </si>
  <si>
    <t xml:space="preserve">Manga, suco natural (néctar), c/ açúcar refinado </t>
  </si>
  <si>
    <t>Melão, suco natural (néctar), s/ açúcar</t>
  </si>
  <si>
    <t>Melão, suco natural (néctar), c/ açúcar refinado</t>
  </si>
  <si>
    <t xml:space="preserve">Morango, suco natural (néctar), s/ açúcar </t>
  </si>
  <si>
    <t xml:space="preserve">Morango, suco natural (néctar), c/ açúcar refinado </t>
  </si>
  <si>
    <t xml:space="preserve">Acerola, suco natural (néctar), s/ açúcar </t>
  </si>
  <si>
    <t>Acerola, suco natural (néctar), c/ açúcar refinado</t>
  </si>
  <si>
    <t>Pudim, pó, mistura p/, (média diferentes sabores)</t>
  </si>
  <si>
    <t>Pudim, mistura p/, diet (média diferentes sabores)</t>
  </si>
  <si>
    <t>Gelatina, pó p/, diet (média diferentes sabores)</t>
  </si>
  <si>
    <t>Iogurte, soja (média de diferentes amostras)</t>
  </si>
  <si>
    <t>Carne, frango, caipira, inteiro, c/ pele, cozida, Gallus gallus</t>
  </si>
  <si>
    <t xml:space="preserve">Carne, frango, caipira, inteiro, s/ pele, cozida, Gallus gallus </t>
  </si>
  <si>
    <t xml:space="preserve">Sopa, desidratada, (média diferentes sabores) </t>
  </si>
  <si>
    <t>Cereais, mistura p/ mingau, (média diferentes sabores)</t>
  </si>
  <si>
    <t>Araçá</t>
  </si>
  <si>
    <t>Caju, polpa, congelado</t>
  </si>
  <si>
    <t xml:space="preserve">Abacaxi, polpa, congelada </t>
  </si>
  <si>
    <t>Tabela de composição em 100g de alimento</t>
  </si>
  <si>
    <t xml:space="preserve">Cajá, polpa, congelada </t>
  </si>
  <si>
    <t xml:space="preserve">Graviola, polpa, congelada </t>
  </si>
  <si>
    <t xml:space="preserve">Pitanga, polpa, congelada </t>
  </si>
  <si>
    <t>Trigo para quibe, cru, Triticum spp.</t>
  </si>
  <si>
    <t>Pão, trigo/centeio, preto, forma</t>
  </si>
  <si>
    <t>Linguiça, calabresa, fininha, crua</t>
  </si>
  <si>
    <t>Peixe, água doce, tilápia, filé, cru, Oreochromis niloticus</t>
  </si>
  <si>
    <t>Laranja, Seleta, in natura, Citrus aurantium L.</t>
  </si>
  <si>
    <t>Cheiro verde (50% cebolinha verde, 50% salsa), cru</t>
  </si>
  <si>
    <t>Café, pó, torrado</t>
  </si>
  <si>
    <t xml:space="preserve">Sagu, mistura p/, preparada, (média diferentes sabores) </t>
  </si>
  <si>
    <t xml:space="preserve">Geleias, (média diferentes amostras) </t>
  </si>
  <si>
    <t>Doce, leite, cremoso, (média diferentes amostras)</t>
  </si>
  <si>
    <t>Ovo, galinha, integral, desidratada, pasteurizada</t>
  </si>
  <si>
    <t>Ovo, galinha, clara, desidratada, pasteurizada</t>
  </si>
  <si>
    <t>Ovo, galinha, gema, desidratada, pasteurizada</t>
  </si>
  <si>
    <t>Canela em pó</t>
  </si>
  <si>
    <t>Coco fresco ralado</t>
  </si>
  <si>
    <t>Coco seco ralado</t>
  </si>
  <si>
    <t>Salsinha</t>
  </si>
  <si>
    <t>Salsinha seca</t>
  </si>
  <si>
    <t>Iogurte, integral, coco</t>
  </si>
  <si>
    <t>Iogurte, integral (média de diferentes sabores)</t>
  </si>
  <si>
    <t>Bebida láctea (média de diferentes sabores)</t>
  </si>
  <si>
    <t xml:space="preserve">Peixe, água salgada, sardinha, conserva, c/ molho de tomate </t>
  </si>
  <si>
    <t>Óleo, algodão, Gossypium ssp</t>
  </si>
  <si>
    <t>Gordura, vegetal, hidrogenada</t>
  </si>
  <si>
    <t xml:space="preserve">Torrada, trigo, tradicional </t>
  </si>
  <si>
    <t>Medida caseira</t>
  </si>
  <si>
    <t>ADEQUAÇÃO (%)</t>
  </si>
  <si>
    <t xml:space="preserve">Sódio </t>
  </si>
  <si>
    <t xml:space="preserve"> (mg)</t>
  </si>
  <si>
    <t>Sódio</t>
  </si>
  <si>
    <t>Alimento</t>
  </si>
  <si>
    <t>Custo Unitário (R$)</t>
  </si>
  <si>
    <t>Quantidade de alunos</t>
  </si>
  <si>
    <t>PB (g)
(1 aluno)</t>
  </si>
  <si>
    <t>Nome preparação:</t>
  </si>
  <si>
    <t>Custo total (R$)</t>
  </si>
  <si>
    <t>Quantidade de vezes que a preparação foi servida no mês</t>
  </si>
  <si>
    <t>Custo mensal (R$)</t>
  </si>
  <si>
    <r>
      <t xml:space="preserve">CARDÁPIO ETAPA/MODALIDADE DE ENSINO (FAIXA ETÁRIA) 
</t>
    </r>
    <r>
      <rPr>
        <sz val="12"/>
        <color indexed="8"/>
        <rFont val="Arial"/>
        <family val="2"/>
      </rPr>
      <t>MÊS/ ANO</t>
    </r>
  </si>
  <si>
    <t>SECRETARIA (MUNICIPAL/ ESTADUAL) DE EDUCAÇÃO DO (MUNICÍPIO/ ESTADO)
PROGRAMA NACIONAL DE ALIMENTAÇÃO ESCOLAR - PNAE</t>
  </si>
  <si>
    <t>Refeição/ 
Horário</t>
  </si>
  <si>
    <t>Nome do alimento/ 
preparação</t>
  </si>
  <si>
    <t>Nome, número do CRN e assinatura do nutricionista.</t>
  </si>
  <si>
    <t>Vitamina C</t>
  </si>
  <si>
    <t>Carboi-dratos</t>
  </si>
  <si>
    <t>CUSTOS DA PREPARAÇÃO</t>
  </si>
  <si>
    <t>Quanti-
dade (g)</t>
  </si>
  <si>
    <t>Unidade para compra 
(Kg/ L)</t>
  </si>
  <si>
    <t>Per capita (bruto)</t>
  </si>
  <si>
    <t>Per capita (liquído)</t>
  </si>
  <si>
    <t>Dia da semana:</t>
  </si>
  <si>
    <t>Kcal</t>
  </si>
  <si>
    <t>% das necessidades nutricionais/dia</t>
  </si>
  <si>
    <t>Energia (kcal)</t>
  </si>
  <si>
    <t>PROTEÍNAS (g)</t>
  </si>
  <si>
    <t>LIPÍDIOS (g)</t>
  </si>
  <si>
    <t>CARBOIDRATOS (g)</t>
  </si>
  <si>
    <t>10% do VET</t>
  </si>
  <si>
    <t>15% do VET</t>
  </si>
  <si>
    <t xml:space="preserve"> 15% do VET</t>
  </si>
  <si>
    <t>30% do VET</t>
  </si>
  <si>
    <t>55% do VET</t>
  </si>
  <si>
    <t>65 % VET</t>
  </si>
  <si>
    <t>a</t>
  </si>
  <si>
    <t>Ensino Fundamental (6 a 10 anos)</t>
  </si>
  <si>
    <t>Pré-escola</t>
  </si>
  <si>
    <t>Ensino Fundamental (11 a 15 anos)</t>
  </si>
  <si>
    <t>Educação de Jovens e Adultos (19 a 30 anos)</t>
  </si>
  <si>
    <t>Educação de Jovens e Adultos (31 a 60 anos)</t>
  </si>
  <si>
    <t xml:space="preserve">Abóbora, menina brasileira, crua </t>
  </si>
  <si>
    <t>Fonte: Resolução CD/FNDE nº 06/2020</t>
  </si>
  <si>
    <t>Legenda:</t>
  </si>
  <si>
    <t xml:space="preserve"> Oferta limitada para todas as idades</t>
  </si>
  <si>
    <r>
      <t xml:space="preserve">Oferta limitada para &gt; 3 anos e proibida para </t>
    </r>
    <r>
      <rPr>
        <sz val="10"/>
        <color indexed="8"/>
        <rFont val="Calibri"/>
        <family val="2"/>
      </rPr>
      <t>≤</t>
    </r>
    <r>
      <rPr>
        <sz val="10"/>
        <color indexed="8"/>
        <rFont val="Arial"/>
        <family val="2"/>
      </rPr>
      <t xml:space="preserve"> 3 anos de idade</t>
    </r>
  </si>
  <si>
    <t>Aquisição proibida</t>
  </si>
  <si>
    <t>% VET</t>
  </si>
  <si>
    <t xml:space="preserve"> 25% do VET</t>
  </si>
  <si>
    <t>35% do VET</t>
  </si>
  <si>
    <t>ARROZ</t>
  </si>
  <si>
    <t>Ficha Técnica</t>
  </si>
  <si>
    <t xml:space="preserve"> FEIJÃO</t>
  </si>
  <si>
    <t>BOBÓ DE FRANGO</t>
  </si>
  <si>
    <t>ABÓBORA COZIDA COM CHEIRO VERDE</t>
  </si>
  <si>
    <t>TORTA DE PEIXE GRATINADA</t>
  </si>
  <si>
    <t>FRANGO EM CUBOS ENSOPADO</t>
  </si>
  <si>
    <t>COUVE REFOGADA</t>
  </si>
  <si>
    <t>ALMÔNDEGA AO SUGO</t>
  </si>
  <si>
    <t>MACARRÃO ALHO E ÓLEO</t>
  </si>
  <si>
    <t>ISCA DE FRANGO ACEBOLADA</t>
  </si>
  <si>
    <t xml:space="preserve">CARNE BOVINA EM CUBOS AO MOLHO DE TOMATE </t>
  </si>
  <si>
    <t>ABOBRINHA REFOGADA</t>
  </si>
  <si>
    <t>FRANGO GRATINADO</t>
  </si>
  <si>
    <t>CARNE MOÍDA COM BATATA</t>
  </si>
  <si>
    <t>YAKISOBA</t>
  </si>
  <si>
    <t>SOBRECOXA DE FRANGO DOSOSSADA ASSADA</t>
  </si>
  <si>
    <t>FEIJÃO TROPEIRO</t>
  </si>
  <si>
    <t>PICADINHO DE FRANGO COM LEGUMES</t>
  </si>
  <si>
    <t>OVOS MEXIDOS</t>
  </si>
  <si>
    <t>PERNIL SUÍNO ACEBOLADO</t>
  </si>
  <si>
    <t>CARNE BOVINA ENSOPADA</t>
  </si>
  <si>
    <t>CARNE MOÍDA ENSOPADA COM CENOURA</t>
  </si>
  <si>
    <t>ISCA DE CARNE BOVINA PRIMAVERA</t>
  </si>
  <si>
    <t xml:space="preserve">ISCA BOVINA ACEBOLADA </t>
  </si>
  <si>
    <t>OMELETE DE FORNO COM CENOURA E QUEIJO</t>
  </si>
  <si>
    <t>FRANGO EM CUBOS ACEBOLADO</t>
  </si>
  <si>
    <t>PÃO DE MILHO COM REQUEIJÃO</t>
  </si>
  <si>
    <t>PIZZA</t>
  </si>
  <si>
    <t>POLENTA</t>
  </si>
  <si>
    <t>SANDUÍCHE NATURAL</t>
  </si>
  <si>
    <t>BOLO DE CENOURA</t>
  </si>
  <si>
    <t>QUIBE ASSADO</t>
  </si>
  <si>
    <t>BOLO DE FUBÁ</t>
  </si>
  <si>
    <t>PÃO HOT DOG COM CARNE MOÍDA</t>
  </si>
  <si>
    <t>PÃO DE BATATA COM QUEIJO</t>
  </si>
  <si>
    <t>PÃO CASEIRO COM REQUEIJÃO</t>
  </si>
  <si>
    <t>PÃO DE BATATA COM MARGARINA</t>
  </si>
  <si>
    <t>PÃO DE FORMA COM QUEIJO</t>
  </si>
  <si>
    <t>PÃO HOT DOG COM MOLHO DE FRANGO DESFIADO</t>
  </si>
  <si>
    <t>FRANGO COM LEGUMES (BATATA E CENOURA)</t>
  </si>
  <si>
    <t>BOLO DE CHOCOLATE</t>
  </si>
  <si>
    <t>PÃO DE MILHO COM OVOS MEXIDOS</t>
  </si>
  <si>
    <t>BOLO SIMPLES</t>
  </si>
  <si>
    <t>TORTINHA DE CARNE MOÍDA</t>
  </si>
  <si>
    <t>FRICASSÊ DE FRANGO</t>
  </si>
  <si>
    <t>CARNE BOVINA DESFIADA</t>
  </si>
  <si>
    <t>LEITE COM CAFÉ</t>
  </si>
  <si>
    <t>MACARRÃO COM MOLHO BRANCO E FRANGO DESFIADO</t>
  </si>
  <si>
    <t>VINAGRETE</t>
  </si>
  <si>
    <t>PURÊ DE AIPIM</t>
  </si>
  <si>
    <t>ESTROGONOFF DE FRANGO</t>
  </si>
  <si>
    <t>BATATA SAUTÉ</t>
  </si>
  <si>
    <t>TORTINHA DE FRANGO DESFIADO COM CENOURA E MILHO</t>
  </si>
  <si>
    <t>PÃO DE BATATA COM OVOS MEXIDOS</t>
  </si>
  <si>
    <t>TORTA DE PÃO</t>
  </si>
  <si>
    <t>VITAMINA DE GOIABA</t>
  </si>
  <si>
    <t>SALPICÃO DE FRANGO</t>
  </si>
  <si>
    <t>PURÊ DE BATATA</t>
  </si>
  <si>
    <t>FAROFA DE CENOURA</t>
  </si>
  <si>
    <t>ENSOPADINHO DE INHAME</t>
  </si>
  <si>
    <t>HAMBÚRGUER SAUDÁVEL</t>
  </si>
  <si>
    <t>SALADA DE COUVE</t>
  </si>
  <si>
    <t>SUCO DE ABACAXI</t>
  </si>
  <si>
    <t>SALADA DE TOMATE</t>
  </si>
  <si>
    <t>SUCO DE CAJÚ</t>
  </si>
  <si>
    <t>SUCO DE GOIABA</t>
  </si>
  <si>
    <t>SUCO DE MANGA</t>
  </si>
  <si>
    <t>SUCO DE ACEROLA</t>
  </si>
  <si>
    <t>Peixe ao Molho Branco</t>
  </si>
  <si>
    <t>CARNE BOVINA ENSOPADA COM AIPIM</t>
  </si>
  <si>
    <t>CARNE BOVINA ENSOPADA COM CHUCHU</t>
  </si>
  <si>
    <t>ABÓBORA REFOGADA</t>
  </si>
  <si>
    <t>PÃO DE MILHO COM QUEIJO</t>
  </si>
  <si>
    <t>ESTROGONOFF DE CARNE BOVINA</t>
  </si>
  <si>
    <t>SALADA DE REPOLHO REFOGADA</t>
  </si>
  <si>
    <t>MACARRÃO COM MOLHO DE TOMATE C/ FRANGO DESFIADO</t>
  </si>
  <si>
    <t>BOLO DE BANANA</t>
  </si>
  <si>
    <t>CARNE MOÍDA REFOGADA</t>
  </si>
  <si>
    <t>CARNE MOÍDA COM CHUCHU</t>
  </si>
  <si>
    <t>PURÊ DE ABÓBORA</t>
  </si>
  <si>
    <t xml:space="preserve">SANDUÍCHE ASSADO </t>
  </si>
  <si>
    <t>SALADA DE FRUTAS</t>
  </si>
  <si>
    <t>PURÊ DE INHAME</t>
  </si>
  <si>
    <t>MOQUECA DE PEIXE</t>
  </si>
  <si>
    <t>SALADA DE CENOURA</t>
  </si>
  <si>
    <t>OMELETE COM LEGUMES</t>
  </si>
  <si>
    <t>REPOLHO REFOGADO</t>
  </si>
  <si>
    <t>SECRETARIA ESTADUAL DE EDUCAÇÃO DO ESPÍRITO SANTO
PROGRAMA NACIONAL DE ALIMENTAÇÃO ESCOLAR - PNAE</t>
  </si>
  <si>
    <t>FICHA TÉCNICA DE PREPARO - CARDÁPIO MISTO/ TURNO PARCIAL</t>
  </si>
  <si>
    <t>COMPOSIÇÃO NUTRICIONAL</t>
  </si>
  <si>
    <t>NOME DA PREPARAÇÃO: ABÓBORA COZIDA COM CHEIRO VERDE</t>
  </si>
  <si>
    <t xml:space="preserve"> </t>
  </si>
  <si>
    <t>MODO DE PREPARO:</t>
  </si>
  <si>
    <t>2. Coloque para cozinhar em água com sal.</t>
  </si>
  <si>
    <t>NOME DA PREPARAÇÃO: ABOBRINHA REFOGADA</t>
  </si>
  <si>
    <t>2. Esquente o óleo, coloque  a cebola para dourar, após estiver dourada acresente o alho a espere dourar.</t>
  </si>
  <si>
    <t>3.  Adicione a abobrinha e o tempero verde e deixe cozinhar em fogo baixo.</t>
  </si>
  <si>
    <t>NOME DA PREPARAÇÃO: ARROZ</t>
  </si>
  <si>
    <t>NOME DA PREPARAÇÃO: CARNE BOVINA EM CUBOS ENSOPADA</t>
  </si>
  <si>
    <t>NOME DA PREPARAÇÃO: CARNE MOÍDA AO MOLHO DE TOMATE</t>
  </si>
  <si>
    <t>NOME DA PREPARAÇÃO: CARNE MOÍDA COM CENOURA</t>
  </si>
  <si>
    <t>NOME DA PREPARAÇÃO: CARNE MOÍDA COM CHUCHU</t>
  </si>
  <si>
    <t>NOME DA PREPARAÇÃO: CARNE MOÍDA REFOGADA</t>
  </si>
  <si>
    <t>NOME DA PREPARAÇÃO: COUVE REFOGADA</t>
  </si>
  <si>
    <t>2. Refogar em óleo e alho e sal.</t>
  </si>
  <si>
    <t>NOME DA PREPARAÇÃO: ENSOPADINHO DE INHAME</t>
  </si>
  <si>
    <t>NOME DA PREPARAÇÃO: FEIJÃO</t>
  </si>
  <si>
    <t>1. Retire as impurezas do feijão.</t>
  </si>
  <si>
    <t>3. Em uma panela aqueça o óleo com alho. Depois de dourar, acrescentar o feijão cozido.</t>
  </si>
  <si>
    <t>4. Acrescentar sal</t>
  </si>
  <si>
    <t>NOME DA PREPARAÇÃO: FEIJÃO TROPEIRO</t>
  </si>
  <si>
    <t xml:space="preserve">3. Corte a linguiça, frite-a  e reserve. </t>
  </si>
  <si>
    <t>4. Descasque e pique as bananas, frite-as e reserve.</t>
  </si>
  <si>
    <t>NOME DA PREPARAÇÃO: FRANGO EM CUBOS ENSOPADO</t>
  </si>
  <si>
    <t>NOME DA PREPARAÇÃO: LARANJA</t>
  </si>
  <si>
    <t>NOME DA PREPARAÇÃO: MAÇÃ</t>
  </si>
  <si>
    <t>NOME DA PREPARAÇÃO: MACARRÃO ALHO E ÓLEO</t>
  </si>
  <si>
    <t>NOME DA PREPARAÇÃO: MAMÃO</t>
  </si>
  <si>
    <t>NOME DA PREPARAÇÃO: MELANCIA</t>
  </si>
  <si>
    <t>NOME DA PREPARAÇÃO: OVOS MEXIDOS</t>
  </si>
  <si>
    <t>NOME DA PREPARAÇÃO: PERNIL SUÍNO ACEBOLADO</t>
  </si>
  <si>
    <t>NOME DA PREPARAÇÃO: POLENTA</t>
  </si>
  <si>
    <t>NOME DA PREPARAÇÃO: PURÊ DE BATATA</t>
  </si>
  <si>
    <t>NOME DA PREPARAÇÃO: REPOLHO REFOGADO</t>
  </si>
  <si>
    <t>NOME DA PREPARAÇÃO: SALADA DE ACELGA</t>
  </si>
  <si>
    <t>NOME DA PREPARAÇÃO: SALADA DE ALFACE</t>
  </si>
  <si>
    <t>NOME DA PREPARAÇÃO: SALADA DE BETERRABA</t>
  </si>
  <si>
    <t>NOME DA PREPARAÇÃO: SALADA DE CENOURA</t>
  </si>
  <si>
    <t>NOME DA PREPARAÇÃO: SALADA DE TOMATE</t>
  </si>
  <si>
    <t>NOME DA PREPARAÇÃO: SUCO DE ABACAXI</t>
  </si>
  <si>
    <t>NOME DA PREPARAÇÃO: SUCO DE ACEROLA</t>
  </si>
  <si>
    <t>NOME DA PREPARAÇÃO: SUCO DE CAJU</t>
  </si>
  <si>
    <t>NOME DA PREPARAÇÃO: SUCO DE GOIABA</t>
  </si>
  <si>
    <t>NOME DA PREPARAÇÃO: TORTA DE PEIXE GRATINADA</t>
  </si>
  <si>
    <t>NOME DA PREPARAÇÃO: VINAGRETE</t>
  </si>
  <si>
    <t>NOME DA PREPARAÇÃO: AIPIM COZIDO</t>
  </si>
  <si>
    <t>2.  Sirva a fruta inteira e fechada com casca.</t>
  </si>
  <si>
    <t>NOME DA PREPARAÇÃO: CARNE BOVINA ISCA ACEBOLADA</t>
  </si>
  <si>
    <t>2. Limpar a carne retirando as aparas, cortar em iscas;</t>
  </si>
  <si>
    <t>4. Acrescentar a cebola e o sal.</t>
  </si>
  <si>
    <t>2. Limpar a carne retirando as aparas, cortar em cubos  menores</t>
  </si>
  <si>
    <t>2. Descasque e corte a cenoura em cubos pequenos e reserve.</t>
  </si>
  <si>
    <t>Colorau</t>
  </si>
  <si>
    <t>3. Refogar a carne em óleo, alho, cebola, colorau e sal.</t>
  </si>
  <si>
    <t>4. Adicione água até cobrir o inhame e deixe cozinhar até que fique macio.</t>
  </si>
  <si>
    <t xml:space="preserve">3. Corte a carne em cubos pequenos, tempere com um pouco de sal e alho e reserve. </t>
  </si>
  <si>
    <t xml:space="preserve">4. Em uma panela, refogue a cebola no óleo, acrescente o colorau e a carne em cubos e deixe dourar. </t>
  </si>
  <si>
    <t>6. Finalize com o restante do tempero verde.</t>
  </si>
  <si>
    <t xml:space="preserve">2. Pique o alho e o tempero verde e reserve. </t>
  </si>
  <si>
    <t>2. Corte em 4 partes e sirva.</t>
  </si>
  <si>
    <t>3. Pique os legumes em cubos pequenos. Cozinhe em água e sal até que fiquem macios.</t>
  </si>
  <si>
    <t>4. Escorra os legumes cozidos, transfira para um recipiente e adicione o creme de leite, o milho e salpique cebolinha verde.</t>
  </si>
  <si>
    <t>2. Sirva a fruta inteira.</t>
  </si>
  <si>
    <t>2. Pique o alho, o tempero verde e a cebola e reserve;</t>
  </si>
  <si>
    <t>3. Cozinhe o macarrão em água e sal;</t>
  </si>
  <si>
    <t>NOME DA PREPARAÇÃO: MEXERICA</t>
  </si>
  <si>
    <t xml:space="preserve">1. Higienize as hortaliças e os ovos conforme o Manual de Boas Práticas e limpe as embalagens dos produtos antes de abrir. </t>
  </si>
  <si>
    <t xml:space="preserve">1. Lave o pernil com água e vinagre. </t>
  </si>
  <si>
    <t xml:space="preserve">2. Pique o alho, o tempero verde e a cebola e reserve.  </t>
  </si>
  <si>
    <t>2. Limpar a carne retirando as aparas, cortar em cubos menores</t>
  </si>
  <si>
    <t>4. Refogar a carne em óleo, alho, cebola, colorau e sal, adicionar água fervente.</t>
  </si>
  <si>
    <t>5. Acrescente a batata e cenoura e deixar cozinhar</t>
  </si>
  <si>
    <t>6. Acrescentar  o tempero verde e servir</t>
  </si>
  <si>
    <t xml:space="preserve">1. Limpe as embalagens dos produtos antes de abrir. </t>
  </si>
  <si>
    <t>2. Dissolva o fubá em água fria</t>
  </si>
  <si>
    <t>4. Cozinhe em fogo brando, mexendo sempre até engrossar e atingir o ponto de cozimento.</t>
  </si>
  <si>
    <t>3. Descarque a batata e cenoura e corte em cubos pequenos e reserve;</t>
  </si>
  <si>
    <t>2. Descasque as batatas e corte em cubos pequenos e cozinhe em água e pouco sal</t>
  </si>
  <si>
    <t>4. Faça a diluição do leite conforme orientação do fabricante e reserve</t>
  </si>
  <si>
    <t>7. Misture até obter uma massa homogênea</t>
  </si>
  <si>
    <t>2. Pique o alho e a cebolinha, corte o repolho em tiras finas e reserve.</t>
  </si>
  <si>
    <t xml:space="preserve">4. Em seguida coloque o repolho, a cebolinha e o sal e 
refogue. </t>
  </si>
  <si>
    <t>5. Vá pingando um pouco de água até que cozinhe.</t>
  </si>
  <si>
    <t>2.  Enxague bem 
com água filtrada e deixe escorrer.</t>
  </si>
  <si>
    <t xml:space="preserve">3. Corte as folhas em tiras finas e coloque sob refrigeração em recipiente com tampa. </t>
  </si>
  <si>
    <t xml:space="preserve">4.  Próximo 
à distribuição tempere com azeite e sal. </t>
  </si>
  <si>
    <t>1. Higienize as beterrabas conforme Manual de Boas Práticas. Limpe as embalagens dos produtos antes de abrir.</t>
  </si>
  <si>
    <t>2. Descasque, rale 
e coloque sob refrigeração em recipiente com tampa.</t>
  </si>
  <si>
    <t xml:space="preserve">3.  Próximo à distribuição tempere com azeite e sal. </t>
  </si>
  <si>
    <t>1. Higienize a cenoura conforme Manual de Boas Práticas. Limpe as embalagens dos produtos antes de abrir</t>
  </si>
  <si>
    <t>2. Enxague bem com 
água filtrada e deixe escorrer.</t>
  </si>
  <si>
    <t xml:space="preserve">3. Descasque a cenoura, rale e coloque sob refrigeração em recipiente com tampa. </t>
  </si>
  <si>
    <t xml:space="preserve">4. Próximo à distribuição, 
tempere com azeite e sal. </t>
  </si>
  <si>
    <t>1. Higienize o tomate conforme Manual de Boas Práticas. Limpe as embalagens dos produtos antes de abrir.</t>
  </si>
  <si>
    <t>3. Corte o tomate em cubos pequenos. Coloque sob refrigeração em recipiente com tampa.</t>
  </si>
  <si>
    <t>4. Próximo 
à distribuição, tempere com azeite e sal.</t>
  </si>
  <si>
    <t>Sal</t>
  </si>
  <si>
    <t>2. Refogue a cebola em óleo e alho até dourar. Acrescente o colorau e após acrescente o frango</t>
  </si>
  <si>
    <t>4. Descasque a cenoura, rale e coloque sob refrigeração em recipiente com tampa.</t>
  </si>
  <si>
    <t>3. Adicione água e cozinhe por 30 min na pressão. Desligue e deixe sair toda a pressão, desfie o frango</t>
  </si>
  <si>
    <t xml:space="preserve">6. Próximo à distribuição tempere com azeite e sal. </t>
  </si>
  <si>
    <t>5 . Em um recipiente coloque o frango desfiado, a cenoura ralada, milho verde, o tempero verde e o creme de leite misturando muito bem.</t>
  </si>
  <si>
    <t>3. Coloque em uma assadeira e salpique o orégano e o cheiro verde.</t>
  </si>
  <si>
    <t>4. Asse até que fiquem dourados e em ponto correto de cozimento.</t>
  </si>
  <si>
    <t>1. Limpe as embalagens dos produtos antes de abrir.</t>
  </si>
  <si>
    <t>2. Abra a polpa e bata no liquidificador junto com o açúcar e a agua filtrada até ficar homogêneo.</t>
  </si>
  <si>
    <t>3. Sirva gelado.</t>
  </si>
  <si>
    <t>2. Misture o peixe, o limão, o sal e o coentro e reserve</t>
  </si>
  <si>
    <t>2. Pique a cebola e o tomate em cubos pequenos e coloque sob refrigeração em recipiente com tampa</t>
  </si>
  <si>
    <t>3. Próximo 
à distribuição, tempere com azeite e sal.</t>
  </si>
  <si>
    <t>1. Higienize a abobrinha conforme o Manual de Boas Práticas e corte em pedaços pequenos.</t>
  </si>
  <si>
    <t>1.Higienize o aipim conforme o Manual de Boas Práticas</t>
  </si>
  <si>
    <t>2. Limpe as embalagens dos produtos antes de abrir</t>
  </si>
  <si>
    <t>3. Descasque e corte o aipim em cubos pequenos</t>
  </si>
  <si>
    <t>4. Cozinhe em água e sal até que fiquem macios.</t>
  </si>
  <si>
    <t>2. Em uma panela aqueça o óleo e adicione o alho para dourar.</t>
  </si>
  <si>
    <t>3. Refogue o arroz e adicione água e sal para cozinhar.</t>
  </si>
  <si>
    <t>1. Higienize os hortifrutis conforme o Manual de Boas Práticas e limpe as embalagens dos produtos antes de abrir.</t>
  </si>
  <si>
    <t>1. Higienize as embalagens dos produtos antes de abrir</t>
  </si>
  <si>
    <t>1. Higienizar a couve conforme o Manual de Boas Práticas, fatiar em tiras finas.</t>
  </si>
  <si>
    <t>1. Higienize o inhame conforme o Manual de Boas Práticas e limpe as embalagens dos produtos antes de abrir.</t>
  </si>
  <si>
    <t>1. Higienizar o espinafre conforme o Manual de Boas Práticas, fatiar em tiras finas.</t>
  </si>
  <si>
    <t>2. Higienizar os hortifrutis e os ovos conforme o Manual de Boas Práticas, pique e reserve.</t>
  </si>
  <si>
    <t>1. Higienize os hortifrutis coforme o Manual de Boas Práticas e limpe as embalagens dos produtos antes de abrir.</t>
  </si>
  <si>
    <t>3. Descasque e pique em cubos os legumes e reserve</t>
  </si>
  <si>
    <t>1. Higienize as laranjas conforme Manual de Boas Práticas</t>
  </si>
  <si>
    <t>3. Pique o tempero verde, o alho e a cebola e reserve.</t>
  </si>
  <si>
    <t>4. Refogar a carne em óleo, alho, cebola, colorau e sal, adicionar água fervente e cozinhar, após acrescentar o tempero verde.</t>
  </si>
  <si>
    <t>2. Pique o tempero verde, o alho e a cebola. Corte o tomate em cubos pequenos e reserve</t>
  </si>
  <si>
    <t>3. Limpar a carne retirando as aparas, cortar em cubos  menores.</t>
  </si>
  <si>
    <t>4. Refogar a carne em óleo, alho, cebola, sal e colorau</t>
  </si>
  <si>
    <t>5. Adicione o tomate e metade do tempero verde e deixe cozinhar bem.</t>
  </si>
  <si>
    <t>3. Refogar a carne em óleo, cebola, alho e colorau até dourar.</t>
  </si>
  <si>
    <t>4. Adicione o tomate, o sal e o tempero verde e deixe cozinhar bem.</t>
  </si>
  <si>
    <t>3. Refogar a carne em óleo, cebola, alho, sal e colorau até dourar</t>
  </si>
  <si>
    <t>4. Acrescente a cenoura, o tomate, metade do tempero verde e um pouco de água e deixe cozinhar bem</t>
  </si>
  <si>
    <t>5. Finalize com tempero verde</t>
  </si>
  <si>
    <t>2. Descasque e corte o chuchu em cubos pequenos e reserve.</t>
  </si>
  <si>
    <t>4. Acrescente o chuchu, o tomate, metade do tempero verde e um pouco de água e deixe cozinhar bem</t>
  </si>
  <si>
    <t xml:space="preserve">2. Pique o tempero verde, o alho e a cebola e reserve. </t>
  </si>
  <si>
    <t>2. Refogar em óleo e alho, acrescente a couve e sal.</t>
  </si>
  <si>
    <t>2. Lave, descasque, corte em cubos o inhame e reserve</t>
  </si>
  <si>
    <t>3. Em uma panela, aqueça o óleo,coloque o alho e mexa até que doure, depois adicione o inhame e sal mexendo e refogando</t>
  </si>
  <si>
    <t>5. Finalize com o tempero verde</t>
  </si>
  <si>
    <t>2. Pique o alho, o tempero verde e a cebola, corte a cebola e reserve. Corte o tomate em cubos e reserve</t>
  </si>
  <si>
    <t xml:space="preserve">5. Adicione o tomate, parte do tempero verde e um pouco de água e deixe cozinhar bem. </t>
  </si>
  <si>
    <t xml:space="preserve">6. Adicione o creme de leite e deixe cozinhar em fogo brando. </t>
  </si>
  <si>
    <t>4. Acrescente o tomate e deixe cozinhar</t>
  </si>
  <si>
    <t>5. Cozinhe os ovos, descasque, pique e reserve</t>
  </si>
  <si>
    <t>1. Retire as impurezas do feijão e prepare o feijão conforme receita padrão, escorra os grãos, despreze o caldo e reserve</t>
  </si>
  <si>
    <t>7. Adicione a farinha aos poucos misturando tudo.</t>
  </si>
  <si>
    <t>6. Em uma panela, refogue a cebola e o alho, acrescente o feijão cozido, a linguiça e a couve</t>
  </si>
  <si>
    <t>2. Pique o alho, o tempero verde e a cebola, corte o tomate em cubos pequenos e reserve.</t>
  </si>
  <si>
    <t>5. Adicione o tomate, metade do tempero verde e deixe cozinhar.</t>
  </si>
  <si>
    <t>6. Finalize com o tempero verde.</t>
  </si>
  <si>
    <t xml:space="preserve">4. Em uma panela, refogue a cebola no óleo, acrescente o colorau e o frango em cubos, o sal e deixe dourar. </t>
  </si>
  <si>
    <t>2. Pique o alho, a cebola e os temperos verdes, corte o tomate em cubos e reserve.</t>
  </si>
  <si>
    <t>4. Cortar o peito de frango em pedaços, temperar com alho e sal</t>
  </si>
  <si>
    <t>5. Em uma panela, refogue a cebola em óleo, acrescente o colorau e o frango e deixar dourar.</t>
  </si>
  <si>
    <t>6. Adicione o tomate, a batata e cenoura, metade do tempero verde e um pouco de água e deixe cozinhar até atingir o cozimento dos legumes</t>
  </si>
  <si>
    <t>7. Finalize com o restante do tempero verde.</t>
  </si>
  <si>
    <t xml:space="preserve">2. Pique o alho e a cebola e reserve. </t>
  </si>
  <si>
    <t>1. Higienize as maçãs conforme Manual de Boas Práticas;</t>
  </si>
  <si>
    <t>1. Higienize os hortifrutis conforme Manual de Boas Práticas e limpe as embalagens dos produtos antes de abrir;</t>
  </si>
  <si>
    <t>4. Refogue a cebola no óleo e depois o alho e o colorau até dourar;</t>
  </si>
  <si>
    <t xml:space="preserve">1. Higienize o mamão conforme Manual de Boas Práticas. </t>
  </si>
  <si>
    <t xml:space="preserve">1. Higienize a melancia conforme Manual de Boas Práticas. </t>
  </si>
  <si>
    <t xml:space="preserve">1. Higienize a mexerica conforme Manual de Boas Práticas. </t>
  </si>
  <si>
    <t>2. Sirva aos alunos Conforme a per capita com auxilio de luva descartável</t>
  </si>
  <si>
    <t>2. Corte em fatias conforme o per capita e sirva no prato com auxílio de luvas descartáveis.</t>
  </si>
  <si>
    <t>2. Higienize os hortifrutis conforme Manual de Boas Práticas</t>
  </si>
  <si>
    <t>1. Higienize os hortifrutis conforme Manual de Boas Práticas e limpe as embalagens dos produtos antes de abrir.</t>
  </si>
  <si>
    <t>3. Refogue o alho no óleo até dourar e crescente o fubá diluído em um pouco de sal.</t>
  </si>
  <si>
    <t>1. Higienize as batatas conforme Manual de Boas Práticas e limpe as embalagens dos produtos antes de abrir.</t>
  </si>
  <si>
    <t>3. Após cozido, bata a batata no liquidificador e reserve.</t>
  </si>
  <si>
    <t xml:space="preserve">1. Higienize o repolho conforme o Manual de Boas Práticas. </t>
  </si>
  <si>
    <t xml:space="preserve">3. Refogue o alho no óleo, acrescente o colorau e misture. </t>
  </si>
  <si>
    <t>2. Enxague bem com água filtrada e deixe escorrer.</t>
  </si>
  <si>
    <t xml:space="preserve">4. Próximo à distribuição tempere com azeite e sal. </t>
  </si>
  <si>
    <t>1. Higienize a acelga conforme Manual de Boas Práticas. Limpe as embalagens dos produtos antes de abrir.</t>
  </si>
  <si>
    <t>1. Higienize a alface conforme Manual de Boas Práticas. Limpe as embalagens dos produtos antes de abrir.</t>
  </si>
  <si>
    <t>NOME DA PREPARAÇÃO: SALPICÃO DE FRANGO</t>
  </si>
  <si>
    <t>1. Higienize os hortifrutis conforme Manual de Boas Práticas. Limpe as embalagens dos produtos antes de abrir.</t>
  </si>
  <si>
    <t>NOME DA PREPARAÇÃO: OMELETE DE FORNO COM CENOURA E QUEIJO</t>
  </si>
  <si>
    <t>NOME DA PREPARAÇÃO: FAROFA DE CENOURA</t>
  </si>
  <si>
    <t>2. Pique o alho, a cebola e os temperos verdes. Descasque e rale a cenoura e reserve</t>
  </si>
  <si>
    <t xml:space="preserve">3. Em uma panela aqueça o óleo com alho e cebola até dourar. </t>
  </si>
  <si>
    <t>4. Acrecente o colorau, a cenoura ralada, o sal e farinha de mandioca aos poucos até oberter uma farofa solta.</t>
  </si>
  <si>
    <t>5. Finalize com o tempero verde.</t>
  </si>
  <si>
    <t>NOME DA PREPARAÇÃO: FAROFA DE CEBOLA</t>
  </si>
  <si>
    <t>2. Pique o alho, a cebola e os temperos verdes e reserve</t>
  </si>
  <si>
    <t>4. Acrecente o colorau, o sal e farinha de mandioca aos poucos até oberter uma farofa solta.</t>
  </si>
  <si>
    <t>NOME DA PREPARAÇÃO: FAROFA DE OVO</t>
  </si>
  <si>
    <t>2. Pique o alho, a cebola e os temperos verdes.</t>
  </si>
  <si>
    <t>3. Quebre os ovos uma um em um recepiente e reserve.</t>
  </si>
  <si>
    <t xml:space="preserve">4. Em uma panela aqueça o óleo com alho e cebola até dourar. </t>
  </si>
  <si>
    <t>5. Acrecente o colorau, os ovos, o sal mexendo bem até o cozimento.</t>
  </si>
  <si>
    <t>6. Adicione a farinha de mandioca aos poucos até obter uma farofa solta.</t>
  </si>
  <si>
    <t>NOME DA PREPARAÇÃO: FAROFA DE BANANA</t>
  </si>
  <si>
    <t>1. Higienize os hortifrutis e os ovos conforme o Manual de Boas Práticas e limpe as embalagens dos produtos antes de abrir.</t>
  </si>
  <si>
    <t>2. Pique o alho, a cebola e os temperos verdes e reserve.</t>
  </si>
  <si>
    <t>3. Descasque e pique as bananas, frite-as e reserve.</t>
  </si>
  <si>
    <t>5. Acrecente o colorau, o sal e farinha de mandioca aos poucos até oberter uma farofa solta.</t>
  </si>
  <si>
    <t>6. Adicione banana da terra e misture.</t>
  </si>
  <si>
    <t>7. Finalize com o tempero verde.</t>
  </si>
  <si>
    <t>NOME DA PREPARAÇÃO: BATATA SAUTÉ</t>
  </si>
  <si>
    <t>1. Higienize as batatas conforme o manual de Boas Práticas. Limpe as embalagens dos produtos antes de abrir.</t>
  </si>
  <si>
    <t>2. Corte as batatas em pedaços grandes e cozinhe com sal até ficarem al dente.</t>
  </si>
  <si>
    <t>3. Em uma panela, derreta a manteiga e adicione as batatas</t>
  </si>
  <si>
    <t>4. Mexa com cuidado e finalize com o óregano.</t>
  </si>
  <si>
    <t>NOME DA PREPARAÇÃO: PEIXE AO MOLHO BRANCO</t>
  </si>
  <si>
    <t>1. Higienize os hortifrutis conforme Manual de Boas Práticas e limpe as embalagens antes de abrir</t>
  </si>
  <si>
    <t>3. Corte o peixe, lave bem com limão, deixe descansando com água e sal.</t>
  </si>
  <si>
    <t>4. Prepare o molho branco conforme receita padrão</t>
  </si>
  <si>
    <t xml:space="preserve">5. Em uma panela refogue a cebola no óleo e depois o alho até dourar. </t>
  </si>
  <si>
    <t>6. Adicione o peixe, o coentro coloque um pouco de água, mexa um pouco e deixe cozinhar</t>
  </si>
  <si>
    <t>NOME DA PREPARAÇÃO: MOLHO BRANCO</t>
  </si>
  <si>
    <t xml:space="preserve">1. Higienize a cebola conforme o Manual de Boas Práticas e limpe as embalagens dos produtos antes de abrir. </t>
  </si>
  <si>
    <t>2. Pique a cebola e reserve</t>
  </si>
  <si>
    <t>3. Faça a diluição do leite conforme indicação do fabricante e reserve.</t>
  </si>
  <si>
    <t>4. Dilua a farinha de trigo no leite e reserve</t>
  </si>
  <si>
    <t>6. Acrescente a farinha de trigo diluída e o sal, mexendo sempre para não empelotar, até engrossar</t>
  </si>
  <si>
    <t>NOME DA PREPARAÇÃO: MACARRÃO À BOLONHESA</t>
  </si>
  <si>
    <t>2. Prepare a carne moída conforme receita Carne Moída ao Molho de Tomate</t>
  </si>
  <si>
    <t>5. Acrescente o macarrão com cuidado e misture</t>
  </si>
  <si>
    <t>6. Adicione o molho de carne moída ao macarrão e finalize com o tempero verde</t>
  </si>
  <si>
    <t>NOME DA PREPARAÇÃO: MACARRÃO AO MOLHO BRANCO</t>
  </si>
  <si>
    <t>2. Prepare o Molho Branco conforme receita padrão</t>
  </si>
  <si>
    <t>6. Adicione o molho branco ao macarrão e finalize com o tempero verde</t>
  </si>
  <si>
    <t>NOME DA PREPARAÇÃO: MOQUECA DE PEIXE</t>
  </si>
  <si>
    <t xml:space="preserve">2. Pique o alho, o tempero verde e a cebola, corte o tomate em cubos pequenos e reserve.  </t>
  </si>
  <si>
    <t>6. Adicione o peixe na panela, o restante do tomate e do coentro.</t>
  </si>
  <si>
    <t>7. Tampe a panela até iniciar fervura e o peixe ficar mácio</t>
  </si>
  <si>
    <t>Rosquinha salgada</t>
  </si>
  <si>
    <t>Rosquinha doce de chocolate</t>
  </si>
  <si>
    <t>Rosquinha doce de coco</t>
  </si>
  <si>
    <t>Rosquinha doce de leite</t>
  </si>
  <si>
    <t>Goiaba, vermelha, polpa congelada</t>
  </si>
  <si>
    <t>NOME DA PREPARAÇÃO: SUCO DE MANGA</t>
  </si>
  <si>
    <t>NOME DA PREPARAÇÃO: SUCO DE MORANGO</t>
  </si>
  <si>
    <t>Morango, polpa congelada</t>
  </si>
  <si>
    <t xml:space="preserve">1. Higienize as abóboras conforme o Manual de Boas Práticas e corte em pedaços pequenos. </t>
  </si>
  <si>
    <t>4. OBS: A quantidade de água a ser usada deverá seguir a indicação do fabricante.</t>
  </si>
  <si>
    <t>LEITE COM ACHOCOLATADO</t>
  </si>
  <si>
    <t>PÃO COM CARNE SUÍNA DESFIADA</t>
  </si>
  <si>
    <t>PÃO FRANCÊS COM MANTEIGA</t>
  </si>
  <si>
    <t>1. Higienize as cenouras conforme o manual de Boas Práticas. Limpe as embalagens dos produtos antes de abrir.</t>
  </si>
  <si>
    <t>2. Corte as cenouras em rodelas e cozinhe com sal até ficarem al dente.</t>
  </si>
  <si>
    <t>3. Em uma panela, derreta a manteiga e adicione as cenouras</t>
  </si>
  <si>
    <t>NOME DA PREPARAÇÃO: CENOURA SAUTÉ</t>
  </si>
  <si>
    <t>CENOURA SAUTÉ</t>
  </si>
  <si>
    <t>SALADA DE ACELGA</t>
  </si>
  <si>
    <t>SALADA DE ALFACE</t>
  </si>
  <si>
    <t>FAROFA DE BANANA</t>
  </si>
  <si>
    <t>FAROFA DE CEBOLA</t>
  </si>
  <si>
    <t>FAROFA DE OVO</t>
  </si>
  <si>
    <t>NOME DA PREPARAÇÃO: PURÊ DE INHAME</t>
  </si>
  <si>
    <t>NOME DA PREPARAÇÃO: CARNE BOVINA EM CUBOS</t>
  </si>
  <si>
    <t>NOME DA PREPARAÇÃO: STROGONOFF DE FRANGO</t>
  </si>
  <si>
    <t>NOME DA PREPARAÇÃO: ABACAXI</t>
  </si>
  <si>
    <t>NOME DA PREPARAÇÃO: BOLO DE BANANA</t>
  </si>
  <si>
    <t xml:space="preserve">1. Higienize as bananas e os ovos conforme o Manual de Boas Práticas e limpe as embalagens dos produtos antes de abrir </t>
  </si>
  <si>
    <t>3. Pré-aqueça o forno e unte uma assadeira com óleo e trigo.</t>
  </si>
  <si>
    <t>6. Coloque a massa em uma assadeira e leve para assar.</t>
  </si>
  <si>
    <t>7. Depois de assado, retire da assadeira, porcione e sirva em guardanapo aos alunos</t>
  </si>
  <si>
    <t>NOME DA PREPARAÇÃO: BOLO DE CENOURA</t>
  </si>
  <si>
    <t>1. Higienize as cenouras e os ovos conforme o Manual de Boas Práticas e limpe as embalagens dos produtos antes de abrir.</t>
  </si>
  <si>
    <t>4. Bata os ovos, óleo, cenoura e açúcar. Transfira para um recipiente e adicione aos poucos a farinha de trigo, misturando bem.</t>
  </si>
  <si>
    <t>5. Acrescente o fermento e misture.</t>
  </si>
  <si>
    <t>NOME DA PREPARAÇÃO: BOLO DE CHOCOLATE</t>
  </si>
  <si>
    <t>1. Higienize os ovos conforme o Manual de Boas Práticas e limpe as embalagens dos produtos antes de abrir.</t>
  </si>
  <si>
    <t>2. Pré-aqueça o forno e unte uma assadeira com óleo e trigo.</t>
  </si>
  <si>
    <t>4. Acrescente o fermento e misture.</t>
  </si>
  <si>
    <t>5. Coloque a massa em uma assadeira e leve para assar.</t>
  </si>
  <si>
    <t>6. Depois de assado, retire da assadeira, porcione e sirva em guardanapo aos alunos</t>
  </si>
  <si>
    <t>NOME DA PREPARAÇÃO: BOLO DE FUBÁ</t>
  </si>
  <si>
    <t>NOME DA PREPARAÇÃO: BOLO MESCLADO</t>
  </si>
  <si>
    <t>3. Bata os ovos, leite e a margarina. Transfira para um recipiente e adicione aos poucos a farinha de trigo e misturando bem.</t>
  </si>
  <si>
    <t>NOME DA PREPARAÇÃO: BOLO SIMPLES</t>
  </si>
  <si>
    <t>NOME DA PREPARAÇÃO: PÃO CASEIRO</t>
  </si>
  <si>
    <t>2. Dilua o leite em pó, conforme orientação do fabricante;</t>
  </si>
  <si>
    <t>NOME DA PREPARAÇÃO: PÃO CASEIRO COM MANTEIGA</t>
  </si>
  <si>
    <t>1. Prepare o pão caseiro conforme a receita;</t>
  </si>
  <si>
    <t>2. Corte os pães utilizando luvas descartáveis e reserve.</t>
  </si>
  <si>
    <t>NOME DA PREPARAÇÃO: PÃO DE BATATA COM MOLHO DE FRANGO DESFIADO</t>
  </si>
  <si>
    <t>1. Limpe as embalagens dos produtos antes de abrir</t>
  </si>
  <si>
    <t xml:space="preserve">2. Corte os pães, utilizando luva descartável e reserve. </t>
  </si>
  <si>
    <t>NOME DA PREPARAÇÃO: PÃO FRANCÊS COM MANTEIGA</t>
  </si>
  <si>
    <t xml:space="preserve">4. Próximo à distribuição, recheie os pães com a manteiga e sirva em guardanapo aos alunos, utilizando luvas descartáveis. </t>
  </si>
  <si>
    <t xml:space="preserve">3. Higienize as hortaliças conforme o Manual de Boas Práticas. </t>
  </si>
  <si>
    <t xml:space="preserve">6. Refogue a cebola no óleo e depois o alho até dourar. </t>
  </si>
  <si>
    <t>NOME DA PREPARAÇÃO: PÃO HOT DOG COM CARNE MOÍDA</t>
  </si>
  <si>
    <t>NOME DA PREPARAÇÃO: PÃO FRANCÊS COM CARNE SUÍNA DESFIADA</t>
  </si>
  <si>
    <t>NOME DA PREPARAÇÃO: PIZZA</t>
  </si>
  <si>
    <t>NOME DA PREPARAÇÃO: QUIBE ASSADO</t>
  </si>
  <si>
    <t xml:space="preserve">1. Higienize os hortifrutis conforme o Manual de Boas Práticas. Limpe as embalagens dos produtos antes de abrir. </t>
  </si>
  <si>
    <t xml:space="preserve">2.  Pique o alho, o 
tempero verde, a hortelã e a cebola e reserve. </t>
  </si>
  <si>
    <t>3. Lave o triguilho em água corrente para retirar as impurezas e deixe de molho em 
água quente por 30 minutos.</t>
  </si>
  <si>
    <t>4. Tempere a carne moída com alho e um pouco de sal e reserve</t>
  </si>
  <si>
    <t xml:space="preserve">5. Escorra a água do triguilho e 
depois esprema com as mãos para retirar o excesso de água. </t>
  </si>
  <si>
    <t xml:space="preserve">6. Tempere o triguilho com a cebola, o tempero, a hortelã e o sal. </t>
  </si>
  <si>
    <t>7. Misture a carne moída com o triguilho amassando até formar uma massa bem homogênea.</t>
  </si>
  <si>
    <t xml:space="preserve">10. Finalize com azeite por cima para evitar que a massa fique 
ressecada e leve para assar. </t>
  </si>
  <si>
    <t>NOME DA PREPARAÇÃO: SANDUICHE NATURAL</t>
  </si>
  <si>
    <t>3. Pique o alho, o tempero verde e a cebola e reserve.</t>
  </si>
  <si>
    <t xml:space="preserve">4. Corte o tomate em rodelas e coloque sob refrigeração em recipiente com tampa. </t>
  </si>
  <si>
    <t>8. Acrescente o colorau, o frango, o sal e deixe dourar.</t>
  </si>
  <si>
    <t>NOME DA PREPARAÇÃO: TORTINHA DE CARNE MOÍDA</t>
  </si>
  <si>
    <t xml:space="preserve">2. Pique o alho, o tempero verde e cebola e o 
tomate em cubos pequenos e reserve. </t>
  </si>
  <si>
    <t xml:space="preserve">8. Adicione o 
fermento em pó e misture com cuidado. </t>
  </si>
  <si>
    <t>10. Após assar, espere esfriar um pouco, porcione e sirva em guardanapo aos alunos</t>
  </si>
  <si>
    <t>NOME DA PREPARAÇÃO: TORTINHA DE FRANGO</t>
  </si>
  <si>
    <t>FAZER AS FICHAS COM PER CAPITAS PARA ENSINO FUNDAMENTAL</t>
  </si>
  <si>
    <t>REVISAR OS ITENS COMO TORTA DE PÃO E OS PÃES COM RECHEIO QUE FORAM COPIADOS</t>
  </si>
  <si>
    <t>ORGANIZAR AS FICHAS EM ORDEM ALFABÉTICA</t>
  </si>
  <si>
    <t>PADRONIZAR TAMANHO DA LETRA</t>
  </si>
  <si>
    <t xml:space="preserve">6. Adicione um pouco de água e deixe cozinhar bem, fazendo um molho. </t>
  </si>
  <si>
    <t>7. Após desfie a carne e finalize com o tempero verde.</t>
  </si>
  <si>
    <t>NOME DA PREPARAÇÃO: CARNE BOVINA DESFIADA</t>
  </si>
  <si>
    <t>2. Limpar a carne retirando as aparas, cortar em cubos;</t>
  </si>
  <si>
    <t>2. Descasque e corte a batata em cubos pequenos e reserve.</t>
  </si>
  <si>
    <t>4. Acrescente a batata, o tomate, metade do tempero verde, um pouco de água e deixe cozinhar bem</t>
  </si>
  <si>
    <t>2. Lave, descasque, corte em cubos a batata e reserve</t>
  </si>
  <si>
    <t>4. Adicione água até cobrir a batata e deixe cozinhar até que fique macia.</t>
  </si>
  <si>
    <t xml:space="preserve">2. Pique o repolho e a cebolinha. Coloque sob refrigeração em recipiente com tampa. </t>
  </si>
  <si>
    <t>3.  Próximo à distribuição, tempere com azeite e sal.</t>
  </si>
  <si>
    <t>2. Abra a embalagem e despeje o líquido nas canecas na medida correta.</t>
  </si>
  <si>
    <t>2. Dilua o leite, conforme orientação do fabricante. Adicione o achocolatado e bata no liquidificador.</t>
  </si>
  <si>
    <t>3. Sirva gelado ou quente, conforme a temperatura do dia.</t>
  </si>
  <si>
    <t xml:space="preserve">2. Dilua o leite, conforme orientação do fabricante. </t>
  </si>
  <si>
    <t>3. Prepare o café.</t>
  </si>
  <si>
    <t>4. Misture o leite ao café pronto. Sirva quente</t>
  </si>
  <si>
    <t>5. Prepare o purê conforme receituário padrão e reserve;</t>
  </si>
  <si>
    <t xml:space="preserve">4. Corte o tomate em cubos pequenos e coloque sob refrigeração em recipiente com tampa. </t>
  </si>
  <si>
    <t>7. Acrescente o colorau, o frango, o sal e deixe dourar.</t>
  </si>
  <si>
    <t>1. Higienize as batatas conforme o Manual de Boas Práticas e limpe as embalagens dos produtos antes de abrir.</t>
  </si>
  <si>
    <t>3. Em uma panela, aqueça o óleo,coloque o alho e mexa até que doure, depois adicione a batata e sal mexendo e refogando</t>
  </si>
  <si>
    <t>NOME DA PREPARAÇÃO: BANANA</t>
  </si>
  <si>
    <t>1. Higienize as bananas conforme Manual de Boas Práticas</t>
  </si>
  <si>
    <t>NOME DA PREPARAÇÃO: GOIABA</t>
  </si>
  <si>
    <t>1. Higienize as goiabas conforme Manual de Boas Práticas</t>
  </si>
  <si>
    <t>2. Sirva a fruta inteira</t>
  </si>
  <si>
    <t>2. Separe a quantidade de biscoito de acordo com o per capita</t>
  </si>
  <si>
    <t xml:space="preserve">3. Abra os pacotes aos poucos durante a distribuição de forma a evitar desperdícios. </t>
  </si>
  <si>
    <t>4. Utilize luvas descartáveis para servir os biscoitos aos alunos. Sirva os biscoito em guardanapo aos alunos</t>
  </si>
  <si>
    <t>NOME DA PREPARAÇÃO: BISCOITO TIPO CREAM CRACKER</t>
  </si>
  <si>
    <t>1. Higienize  os inhames conforme Manual de Boas Práticas e limpe as embalagens dos produtos antes de abrir.</t>
  </si>
  <si>
    <t>2. Descasque os inhames e corte em cubos pequenos e cozinhe em água e pouco sal</t>
  </si>
  <si>
    <t>3. Após cozido, bata o inhame no liquidificador e reserve.</t>
  </si>
  <si>
    <t>5. Refogue a cebola na manteiga e em seguida adicione o alho</t>
  </si>
  <si>
    <t>6. Acrescente o inhame, o leite diluído conforme  fabricante e o sal</t>
  </si>
  <si>
    <t>6. Acrescente as batatas, o leite diluído conforme  fabricante e o sal</t>
  </si>
  <si>
    <t>5. Em uma panela refogue a cebola na manteiga e deixe dourar um pouco</t>
  </si>
  <si>
    <t>2. Higienize a sobrecoxa desossada, tempere com a manteiga, a cebola e o alho.</t>
  </si>
  <si>
    <t>3. Descasque as batatas e corte em rodelas médias</t>
  </si>
  <si>
    <t>4. Prepare o Molho Branco  conforme receituário padrão</t>
  </si>
  <si>
    <t>6. Adicione o peixe, o coentro coloque um pouco de água, mexa um pouco e deixe cozinhar. Após cozido, desfie o peixe</t>
  </si>
  <si>
    <t>2. Faça a diluição do leite em pó conforme instrução do fabricante e reserve</t>
  </si>
  <si>
    <t>3. Abra a polpa e bata no liquidificador junto com o açúcar e o leite diluído até ficar homogêneo.</t>
  </si>
  <si>
    <t>4. Sirva gelado.</t>
  </si>
  <si>
    <t>5. OBS: A quantidade de água para diluição do leite deverá seguir a indicação do fabricante.</t>
  </si>
  <si>
    <t>3. Próximo a distribuição, passe a manteiga nas fatias e sirva no guardanapo aos alunos.</t>
  </si>
  <si>
    <t>NOME DA PREPARAÇÃO: ESPINAFRE REFOGADO</t>
  </si>
  <si>
    <t>100g</t>
  </si>
  <si>
    <t>2. Descasque, retire os caroços e corte as frutas em cubos pequenos e reserve.</t>
  </si>
  <si>
    <t>1. Limpe a embalagem do iogurte em água corrente antes de abrir. Higienize as frutas conforme Manual de Boas Práticas.</t>
  </si>
  <si>
    <t xml:space="preserve">4. Em uma panela refogue a cebola no óleo e depois o alho até dourar. </t>
  </si>
  <si>
    <t>5. Acrescente o colorau, parte do tomate e parte do coentro.</t>
  </si>
  <si>
    <t>NOME DA PREPARAÇÃO: SALADA DE FRUTAS COM IOGURTE</t>
  </si>
  <si>
    <t>NOME DA PREPARAÇÃO: PURÊ DE ABÓBORA</t>
  </si>
  <si>
    <t>NOME DA PREPARAÇÃO: PURÊ DE AIPIM</t>
  </si>
  <si>
    <t>1. Higienize as abóboras conforme Manual de Boas Práticas e limpe as embalagens dos produtos antes de abrir.</t>
  </si>
  <si>
    <t>1. Higienize o aipim conforme Manual de Boas Práticas e limpe as embalagens dos produtos antes de abrir.</t>
  </si>
  <si>
    <t>3. Após cozido, bata o aipim no liquidificador e reserve.</t>
  </si>
  <si>
    <t>6. Acrescente o aipim, o leite diluído conforme  fabricante e o sal</t>
  </si>
  <si>
    <t>2. Descasque as abóboras e corte em cubos pequenos e cozinhe em água e pouco sal</t>
  </si>
  <si>
    <t>3. Após cozido, bata a abóbora no liquidificador e reserve.</t>
  </si>
  <si>
    <t>6. Acrescente a abóbora, o leite diluído conforme  fabricante e o sal</t>
  </si>
  <si>
    <t>NOME DA PREPARAÇÃO: FRANGO EM CUBOS/ISCAS ACEBOLADAS</t>
  </si>
  <si>
    <t>3. Cortar o peito de frango em cubos/iscas, temperar com alho e sal.</t>
  </si>
  <si>
    <t>5. Entre uma carne e outra coloque a cebola e deixe refogar até ficar macia.</t>
  </si>
  <si>
    <t>NOME DA PREPARAÇÃO: FRANGO EM CUBOS ENSOPADO COM LEGUMES (CENOURA E CHUCHU)</t>
  </si>
  <si>
    <t>NOME DA PREPARAÇÃO: FRANGO EM CUBOS ENSOPADO COM LEGUMES (CENOURA E BATATA)</t>
  </si>
  <si>
    <t xml:space="preserve">NOME DA PREPARAÇÃO: PICADINHO DE CARNE BOVINA À JARDINEIRA/ PRIMAVERA </t>
  </si>
  <si>
    <t>NOME DA PREPARAÇÃO: SALADA DE COUVE</t>
  </si>
  <si>
    <t>1. Higienize a couve conforme Manual de Boas Práticas. Limpe as embalagens dos produtos antes de abrir.</t>
  </si>
  <si>
    <t>3. Corte as folhas em tiras finas e coloque sob refrigeração em recipiente com tampa.</t>
  </si>
  <si>
    <t>Responsável Técnica: Suelen Natali Siqueira Bruno - CRN4: 05101220</t>
  </si>
  <si>
    <t>4. Escorra os legumes cozidos, transfira para um recipiente, adicione o milho e salpique cebolinha e salsinha .</t>
  </si>
  <si>
    <t>2. Pique o alho, o tempero verde e a cebola e reserve.</t>
  </si>
  <si>
    <t xml:space="preserve">4. Em uma panela, refogue a cebola no óleo, acrescente o colorau, a sobrecoxa, o sal e deixe dourar. </t>
  </si>
  <si>
    <t>2. Lave, Cozinhe o feijão e reserve.</t>
  </si>
  <si>
    <t>5. Acrescente o macarrão com cuidado, o tempero verde e misture.</t>
  </si>
  <si>
    <t>7. Após o peixe estiver cozido, coloque os pedaços em um tabuleiro e adicione o molho branco por cima</t>
  </si>
  <si>
    <t>5. Adicione metade do tempero verde, água e deixe cozinhar.</t>
  </si>
  <si>
    <t>NOME DA PREPARAÇÃO: SOBRECOXA DE FRANGO DESOSSADA ENSOPADA</t>
  </si>
  <si>
    <t>NOME DA PREPARAÇÃO: SOBRECOXA DE FRANGO DESOSSADA ASSADA</t>
  </si>
  <si>
    <t>3. Abra a polpa escolhida ( não é necessário ser "morango" nesse caso)  e bata no liquidificador junto com o açúcar e o leite diluído até ficar homogêneo.</t>
  </si>
  <si>
    <t>1. Escolha o sabor da polpa e limpe as embalagens dos produtos antes de abrir.</t>
  </si>
  <si>
    <t>3. Quando estiverem macias descarte a água do cozimento e salpique cebolinha e salsa.</t>
  </si>
  <si>
    <t>2. Distribua uma fatia de pão de forma na assadeira.</t>
  </si>
  <si>
    <t>5. Salpique orégano por cima e leve ao forno somente para derreter o queijo.</t>
  </si>
  <si>
    <t>6.  Sirva em guardanapo aos alunos.</t>
  </si>
  <si>
    <t>4. Recheie com metade do queijo e adicione a segunda fatia por cima.</t>
  </si>
  <si>
    <t>3. Refogar a carne em óleo, alho e colorau;</t>
  </si>
  <si>
    <t>4. Refogar o alho e o colorau em óleo, acrescentar o frango e deixar dourar.</t>
  </si>
  <si>
    <t xml:space="preserve">                                  </t>
  </si>
  <si>
    <t>3. Higienize a sobrecoxa desossada e tempere com a cebola e o alho.</t>
  </si>
  <si>
    <t>NOME DA PREPARAÇÃO: CANJIQUINHA</t>
  </si>
  <si>
    <t>1. Limpe as embalagens dos produtos antes de abrir. Higienize os hortifrutis conforme Manual de Boas Práticas.</t>
  </si>
  <si>
    <t>2. Lave a canjiquinha (xérem de milho) em água corrente e deixa-a de molho até inchar e reserve.</t>
  </si>
  <si>
    <t>3. Pique o tomate, o tempero verde, o alho e a cebola e reserve.</t>
  </si>
  <si>
    <t>4. Em um recepiente coloque a carne suína em cubos, tempere e reserve.</t>
  </si>
  <si>
    <t>5. Escorra a canjiquinha e cozinhe-a, coberta de água o suficiente até que fique macia. Após reserve.</t>
  </si>
  <si>
    <t xml:space="preserve">6. Em uma panela refogue a cebola no óleo e o alho até dourar. </t>
  </si>
  <si>
    <t>7. Acrescente o colorau, o tomate, a carne suína e refogue bem.</t>
  </si>
  <si>
    <t>8. Após a carne refogada e cozida, junte a canjiquinha cozida mantendo no fogo até ferver.</t>
  </si>
  <si>
    <t>9. Finalize com os temperos verdes e sirva.</t>
  </si>
  <si>
    <t>NOME DA PREPARAÇÃO: CANJICA</t>
  </si>
  <si>
    <t>2. Lave os milhos e deixe de molho por 30 minutos.</t>
  </si>
  <si>
    <t>3. Descarte a água do remolho e cozinhe os grãos em água em panela de pressão até amolecer os grãos.</t>
  </si>
  <si>
    <t>4. Após cozimento, escorra a água e acrescente o leite em pó diluído, conforme instrução do fabricante, e o açúcar ao milho</t>
  </si>
  <si>
    <t>5. Deixe ferver até engrossar.</t>
  </si>
  <si>
    <t>6. Após sirva em canecas</t>
  </si>
  <si>
    <t>NOME DA PREPARAÇÃO: PIPOCA</t>
  </si>
  <si>
    <t>2. Em panela, aqueça o óleo. Acrescente o milho e o sal</t>
  </si>
  <si>
    <t>3. Mexa até começar a estourar e tampe a panela</t>
  </si>
  <si>
    <t>4. Depois que todo o milho estourar, coloque luvas descartáveis e encha os saquinhos e sirva</t>
  </si>
  <si>
    <t>NOME DA PREPARAÇÃO: FRANGO EM CUBOS ENSOPADO COM LEGUMES (BATATA E CHUCHU)</t>
  </si>
  <si>
    <t>6. Adicione o tomate, a batata e o chuchu, metade do tempero verde e um pouco de água e deixe cozinhar até atingir o cozimento dos legumes</t>
  </si>
  <si>
    <t>6. Adicione o tomate, o chuchu e a cenoura, metade do tempero verde e um pouco de água e deixe cozinhar até atingir o cozimento dos legumes</t>
  </si>
  <si>
    <t>1. Higienize os chuchus conforme o Manual de Boas Práticas e limpe as embalagens dos produtos antes de abrir.</t>
  </si>
  <si>
    <t>3. Em uma panela, aqueça o óleo,coloque o alho e mexa até que doure, depois adicione o chuchu e sal mexendo e refogando</t>
  </si>
  <si>
    <t>4. Adicione água até cobrir o chuchu e deixe cozinhar até que fique macio.</t>
  </si>
  <si>
    <t>NOME DA PREPARAÇÃO: ABOBRINHA AO MOLHO DE TOMATE</t>
  </si>
  <si>
    <t>1. Higienize os hortifrutis conforme o Manual de Boas Práticas. Corte a abrorinha e o tomate em pedaços pequenos.</t>
  </si>
  <si>
    <t>2. Esquente o óleo, coloque  a cebola para dourar, após estiver dourada acresente o alho a espere dourar e o colorau.</t>
  </si>
  <si>
    <t>3. Acrescente o tomate e a água e deixe cozinhar.</t>
  </si>
  <si>
    <t>4. Após acrescente a abobrinha e água e cozinhe até os pedaços ficarem macios.</t>
  </si>
  <si>
    <t xml:space="preserve">2. Separe as fatias de pães utilizando luva descartável e reserve. </t>
  </si>
  <si>
    <t xml:space="preserve">3. Próximo à distribuição, recheie os pães com o queijo e sirva em guardanapo aos alunos, utilizando luvas descartáveis. </t>
  </si>
  <si>
    <t>2. Ferva a quantidade água indicada com açucar.</t>
  </si>
  <si>
    <t>3. Passe a água fervente pelo filtro com café e armazene em recipiente apropriado.</t>
  </si>
  <si>
    <t>4. Sirva quente .</t>
  </si>
  <si>
    <t>Porcionamento (per capita)</t>
  </si>
  <si>
    <t xml:space="preserve">1. Higienize o abacaxi conforme o Manual de Boas Práticas, descasque e corte em pedaços pequenos. </t>
  </si>
  <si>
    <t>2. Sirva em canecas com o auxílio de luvas descartáveis.</t>
  </si>
  <si>
    <t>1 UND MÉDIA</t>
  </si>
  <si>
    <t>6 UND</t>
  </si>
  <si>
    <t>NOME DA PREPARAÇÃO: BISCOITO ROSQUINHA DOCE</t>
  </si>
  <si>
    <t>5 UND</t>
  </si>
  <si>
    <t>1 COL S RASA</t>
  </si>
  <si>
    <t>1/3 UND</t>
  </si>
  <si>
    <t>1/5 COL S RASA</t>
  </si>
  <si>
    <t>1/3 COL SOPA</t>
  </si>
  <si>
    <t>5 RODELAS</t>
  </si>
  <si>
    <t>2. Descasque as bananas, corte em fatias e reserve.</t>
  </si>
  <si>
    <t>4. Bata os ovos, manteiga e a metade do per capita do açúcar. Transfira para um recipiente e adicione aos poucos a farinha de trigo, misturando bem.</t>
  </si>
  <si>
    <t>5. Espalhe o restante do açúcar no tabuleiro untado, coloque as fatias das bananas ao fundo da assadeira enfileiradas e reserve.</t>
  </si>
  <si>
    <t>6. Acrescente o fermento na massa misturando bem, despeje a massa sobre as bananas no tabuleiro e leve ao forno para assar.</t>
  </si>
  <si>
    <t>2 COL S RASA</t>
  </si>
  <si>
    <t>1/2 UND</t>
  </si>
  <si>
    <t>1 COL DE CAFÉ</t>
  </si>
  <si>
    <t>2 RODELAS</t>
  </si>
  <si>
    <t>90G</t>
  </si>
  <si>
    <t>2. Descasque e corte as cenouras em pedaços e reserve.</t>
  </si>
  <si>
    <t>3. Bata os ovos,  manteiga e açúcar na batedeira. Adicione aos poucos o trigo, o leite em pó, o chocolate e a água, batendo bem até a consistência desejada.</t>
  </si>
  <si>
    <t>4. Acrescente o fermento e misture bem.</t>
  </si>
  <si>
    <t>5. Coloque a massa em uma assadeira untada e leve para assar.</t>
  </si>
  <si>
    <t>90g</t>
  </si>
  <si>
    <t>1 1/4 COL S CHEIA</t>
  </si>
  <si>
    <t>1 COL S CHEIA</t>
  </si>
  <si>
    <t>2. Unte uma assadeira com óleo e trigo. Dilua o leite conforme indicação do fabricante</t>
  </si>
  <si>
    <t>3. Bata os ovos, óleo, leite e açúcar. Adicione aos poucos a farinha de trigo e o fubá, misturando bem.</t>
  </si>
  <si>
    <t>1/2 COL S RASA</t>
  </si>
  <si>
    <t>4. Separe metade da massa e acrescente chocolate em pó e misture levemente.</t>
  </si>
  <si>
    <t>5. Acrescente metade do fermento na massa sem o chocolate, misture bem e coloque na assadeira.</t>
  </si>
  <si>
    <t>6. Acrescente a outra metade do fermento na massa com o chocoalte, misture bem e coloque por cima da massa na assadeira, mesclando as massas, e leve ao forno.</t>
  </si>
  <si>
    <t>3. Bata os ovos, leite, margarina, e açúcar. Adicione aos poucos a farinha de trigo, misturando bem.</t>
  </si>
  <si>
    <t>5. Coloque a massa na assadeira e leve ao forno.</t>
  </si>
  <si>
    <t>1/2 CANECA</t>
  </si>
  <si>
    <t>3 COL S RASA</t>
  </si>
  <si>
    <t>3/4 COL S CHEIA</t>
  </si>
  <si>
    <t>1  UND PEQUENA</t>
  </si>
  <si>
    <t>NOME DA PREPARAÇÃO: HAMBÚRGUER</t>
  </si>
  <si>
    <t>1 UND</t>
  </si>
  <si>
    <t>2 UND</t>
  </si>
  <si>
    <t>1 FOLHA</t>
  </si>
  <si>
    <t>4. Retirar as carnes de hamburguer das embalagens e dispor separadamente nas assadeiras</t>
  </si>
  <si>
    <t>5. Asse as carnes até o ponto em que os dois lados da carne estejam bem assados</t>
  </si>
  <si>
    <t xml:space="preserve">6. Próximo à distribuição, recheie os pães com a carne de hamburguer, alface e o tomate, e sirva em guardanapo aos alunos, utilizando luvas descartáveis. </t>
  </si>
  <si>
    <t>175g - 1 UND</t>
  </si>
  <si>
    <t>1 UND PEQUENA</t>
  </si>
  <si>
    <t>120G - 1/2 CANECA</t>
  </si>
  <si>
    <t>2. Retire a casca e as sementes, corte em cubos e sirva na caneca</t>
  </si>
  <si>
    <t>1 FATIA MÉDIA</t>
  </si>
  <si>
    <t>2. Pique o tempero verde, a cebola, o alho, descasque e rale a cenoura, e reserve</t>
  </si>
  <si>
    <t>3. Refogue o alho e a cebola na manteiga e reserve</t>
  </si>
  <si>
    <t>5 . Quebre os ovos um a um em um recipiente, bata-os, acrescente os demais ingredientes e misture bem</t>
  </si>
  <si>
    <t>6. Unte o tabuleiro com óleo, despeje a massa e leve ao forno</t>
  </si>
  <si>
    <t>7. Leve ao forno para assar. Após assado, porcione e sirva.</t>
  </si>
  <si>
    <t>70g</t>
  </si>
  <si>
    <t>2 PITADAS</t>
  </si>
  <si>
    <t>1 COL DE SOPA</t>
  </si>
  <si>
    <t>2. Pique o tempero verde e reserve.</t>
  </si>
  <si>
    <t>3. Quebre os ovos em recepiente separado, um de cada vez.</t>
  </si>
  <si>
    <t>4. Coloque o óleo em uma frigideira, com fogo baixo, e acrescente os ovos.</t>
  </si>
  <si>
    <t>5. Acrescente o sal e mexa até cozinhar bem.</t>
  </si>
  <si>
    <t>6. Acrescente o tempero verde e sirva no prato.</t>
  </si>
  <si>
    <t>2. Unte uma assadeira com óleo e fubá. Dilua o leite conforme indicação do fabricante</t>
  </si>
  <si>
    <t>4 COL S CHEIA</t>
  </si>
  <si>
    <t xml:space="preserve">1/3 COL S </t>
  </si>
  <si>
    <t xml:space="preserve">3 PITADAS </t>
  </si>
  <si>
    <t>1/2 COL SOPA</t>
  </si>
  <si>
    <t>1/5 UND</t>
  </si>
  <si>
    <t>120g</t>
  </si>
  <si>
    <t>3. Diluir o fermento em leite morno com atenção para não estar muito quente e ocorrer a perda do fermento biológico</t>
  </si>
  <si>
    <t>4. Bater no liquidificador o leite com fermento, o óleo, os ovos e o fermento biológico;</t>
  </si>
  <si>
    <t>5. Em uma recipiente, misture a farinha de trigo, o sal e o açúcar.</t>
  </si>
  <si>
    <t xml:space="preserve">6. Despeje lentamente a mistura do liquidificador no recipiente, mexendo sempre para que não forme grumos. </t>
  </si>
  <si>
    <t>7. Após misturar bem, deixe a massa crescer por 30 minutos (tempo poderá variar conforme região e clima)</t>
  </si>
  <si>
    <t>8. Coloque a massa em uma assadeira untada com óleo e trigo e leve ao forno</t>
  </si>
  <si>
    <t>9. Depois de assado, retire da assadeira, porcione e sirva em guardanapo aos alunos</t>
  </si>
  <si>
    <t>1 COL SOPA</t>
  </si>
  <si>
    <t>105g</t>
  </si>
  <si>
    <t>1 PONTA DE FACA</t>
  </si>
  <si>
    <t>1 PITADA</t>
  </si>
  <si>
    <t>3/4 COL S RASA</t>
  </si>
  <si>
    <t>1/3 COL S RASA</t>
  </si>
  <si>
    <t>110g (60 g de recheio)</t>
  </si>
  <si>
    <t xml:space="preserve">1. Higienize as hortaliças conforme o Manual de Boas Práticas e limpe as embalagens dos produtos antes de abrir. </t>
  </si>
  <si>
    <t>4. Refogue a cebola no óleo, coloque o tomate e prepare o molho de tomate caseiro. Ajuste o molho com água e sal a gosto</t>
  </si>
  <si>
    <t xml:space="preserve">8. Próximo à distribuição, recheie os pães com o molho do frango desfiado e sirva em guardanapo aos alunos, utilizando luvas descartáveis. </t>
  </si>
  <si>
    <t>NOME DA PREPARAÇÃO: PÃO DE BATATA COM CARNE BOVINA DESFIADA</t>
  </si>
  <si>
    <t>1/2 COL S CHEIA</t>
  </si>
  <si>
    <t>2 COL S CHEIA</t>
  </si>
  <si>
    <t>140g (90 g de recheio)</t>
  </si>
  <si>
    <t xml:space="preserve">4. Refogue a cebola no óleo e depois acrescente o alho até dourar. </t>
  </si>
  <si>
    <t>5. Acrescente o colorau, a carne bovina e o sal. Ajustar a quantidade de sal caso seja necessário.</t>
  </si>
  <si>
    <t>6. Acrescente o tomate, água e deixe cozinhar bem. Após bem cozido, desfie a carne e finalize com o tempero verde</t>
  </si>
  <si>
    <t xml:space="preserve">7. Próximo à distribuição, recheie os pães com a carne desfiada e sirva em guardanapo aos alunos, utilizando luvas descartáveis. </t>
  </si>
  <si>
    <t>NOME DA PREPARAÇÃO: PÃO FRANCÊS COM CARNE BOVINA MOÍDA</t>
  </si>
  <si>
    <t>5. Acrescente o colorau, a carne moída e o sal. Ajustar a quantidade de sal caso seja necessário.</t>
  </si>
  <si>
    <t>6. Acrescente o tomate, um pouco de água e deixe cozinhar bem, fazendo um molho. Após desfie e finalize com o tempero verde</t>
  </si>
  <si>
    <t xml:space="preserve">7. Próximo à distribuição, recheie os pães com a carne moída e sirva em guardanapo aos alunos, utilizando luvas descartáveis. </t>
  </si>
  <si>
    <t>115g (65 g de recheio)</t>
  </si>
  <si>
    <t>4. Lave o pernil com água e vinagre, após corte e tempere com alho, sal e reserve</t>
  </si>
  <si>
    <t xml:space="preserve">5. Refogue a cebola no óleo e depois acrescente o alho até dourar. </t>
  </si>
  <si>
    <t>6. Acrescente o colorau, a carne suína e o sal. Ajustar a quantidade de sal caso seja necessário.</t>
  </si>
  <si>
    <t>7. Acrescente um pouco de água e deixe cozinhar bem, Após cozido, desfiar a carne, finalizar com tempero verde.</t>
  </si>
  <si>
    <t xml:space="preserve">8. Próximo à distribuição, recheie os pães com o pernil desfiado e sirva em guardanapo aos alunos, utilizando luvas descartáveis. </t>
  </si>
  <si>
    <t>115g</t>
  </si>
  <si>
    <t>NOME DA PREPARAÇÃO: PÃO FRANCÊS COM OVOS MEXIDOS</t>
  </si>
  <si>
    <t xml:space="preserve">1. Limpe as embalagens dos produtos antes de abrir e higienize as hortaliças e os ovos conforme o Manual de Boas Práticas. </t>
  </si>
  <si>
    <t xml:space="preserve">3. Prepare os ovos mexidos conforme receita padrão </t>
  </si>
  <si>
    <t xml:space="preserve">4. Próximo à distribuição, recheie os pães com os ovos e sirva em guardanapo aos alunos, utilizando luvas descartáveis. </t>
  </si>
  <si>
    <t>65g</t>
  </si>
  <si>
    <t>NOME DA PREPARAÇÃO: PÃO FRANCÊS COM QUEIJO</t>
  </si>
  <si>
    <t>2 FATIAS</t>
  </si>
  <si>
    <t>NOME DA PREPARAÇÃO: PÃO HOT DOG COM MANTEIGA</t>
  </si>
  <si>
    <t>NOME DA PREPARAÇÃO: PÃO HOT DOG COM QUEIJO</t>
  </si>
  <si>
    <t>NOME DA PREPARAÇÃO: PÃO HOT DOG COM OVOS MEXIDOS</t>
  </si>
  <si>
    <t>NOME DA PREPARAÇÃO: PÃO HOT DOG COM REQUEIJÃO</t>
  </si>
  <si>
    <t>75g</t>
  </si>
  <si>
    <t>30g</t>
  </si>
  <si>
    <t>1 COL SOPA RASA</t>
  </si>
  <si>
    <t>9. Em uma assadeira untada com óleo coloque massa.</t>
  </si>
  <si>
    <t>11. Quando estiver dourado por cima, retire do forno, espere esfriar um pouco, coloque o requeijão e sirva as porções em guardanapo.</t>
  </si>
  <si>
    <t>1 FOLHA PEQUENA</t>
  </si>
  <si>
    <t>2 COL SOPA</t>
  </si>
  <si>
    <t>2. Higienize os hortifrutis conforme o Manual de Boas Práticas e reserve</t>
  </si>
  <si>
    <t xml:space="preserve">5. Descasque a cenoura, rale e coloque sob refrigeração em recipiente com tampa. </t>
  </si>
  <si>
    <t>6. Refogue a cebola no óleo, coloque o tomate e prepare o molho de tomate caseiro. Ajuste o molho com água e sal a gosto</t>
  </si>
  <si>
    <t xml:space="preserve">7. Em outra penala refogue o alho até dourar. </t>
  </si>
  <si>
    <t>9. Acrescente um pouco de água e deixe cozinhar. Em seguida, desfie o frango e após acrescente o molho de tomate, a cenoura, o requeijão, milho e misture bem.</t>
  </si>
  <si>
    <t xml:space="preserve">10. Próximo à distribuição, recheie os pães de forma com o frango, acrescente o tomate em rodelas e uma folha de alface, sirva em guardanapo aos alunos,  utilizando luvas descartáveis. </t>
  </si>
  <si>
    <t xml:space="preserve">1/2 UND </t>
  </si>
  <si>
    <t>1/4 COL SOPA</t>
  </si>
  <si>
    <t>8. Acrescente um pouco de água. Após completo cozimento, desfie o frango.</t>
  </si>
  <si>
    <t>9. Prepare o molho caseiro de tomate conforme receita do pão com molho de frango.</t>
  </si>
  <si>
    <t>11. Montagem: intercale 1 camada de pão, uma camada fina de purê, uma camada de frango, outra de pão.</t>
  </si>
  <si>
    <t>12. Finalize a última camada de pão de forma com purê de batata, espalhando sobre todos os pães de maneira uniforme.</t>
  </si>
  <si>
    <t>13. Após, porcione e sirva em guardanapo ou em prato aos alunos.</t>
  </si>
  <si>
    <t>1 1/2 COL S CHEIA</t>
  </si>
  <si>
    <t>1/5 COL SOPA</t>
  </si>
  <si>
    <t xml:space="preserve">6. Massa: Unte a 
forma com manteiga e farinha de trigo. </t>
  </si>
  <si>
    <t>9. Despeje metade da massa na forma untada, espalhe o recheio e acrescente o restante da massa por cima</t>
  </si>
  <si>
    <t xml:space="preserve">3.Coloque em refrigeração em recipiente com tampa. </t>
  </si>
  <si>
    <t>4. Próximo da distribuição, retire a salada de fruta da refrigeração, sirva em prato e o iogurte em canecas</t>
  </si>
  <si>
    <t>1 CANECA</t>
  </si>
  <si>
    <t xml:space="preserve">210g fruta e 165mL iogurte </t>
  </si>
  <si>
    <t>1 COL CHÁ CHEIA</t>
  </si>
  <si>
    <t>200mL</t>
  </si>
  <si>
    <t>2 COL CHÁ CHEIA</t>
  </si>
  <si>
    <t>1 COL CHÁ RASA</t>
  </si>
  <si>
    <t>3 COL S CHEIA</t>
  </si>
  <si>
    <t>1 UND POLPA</t>
  </si>
  <si>
    <t>1 COL SOPA CHEIA</t>
  </si>
  <si>
    <t>NOME DA PREPARAÇÃO: SUCO DE GRAVIOLA</t>
  </si>
  <si>
    <t>1 CANECA 200 mL</t>
  </si>
  <si>
    <t>FICHA TÉCNICA DE PREPARO - REFEIÇÃO - ENSINO FUNDAMENTAL - SÉRIES INICIAIS</t>
  </si>
  <si>
    <t>FICHA TÉCNICA DE PREPARO - LANCHE - ENSINO FUNDAMENTAL - SÉRIES INICIAIS</t>
  </si>
  <si>
    <t>FICHA TÉCNICA DE PREPARO - BEBIDA - ENSINO FUNDAMENTAL - SÉRIES INICIAIS</t>
  </si>
  <si>
    <t>FICHAS TÉCNICAS DE PREPARO</t>
  </si>
  <si>
    <t>FICHA TÉCNICA DE PREPARO - REFEIÇÃO</t>
  </si>
  <si>
    <t xml:space="preserve"> Abóbora Cozida Com Cheiro Verde</t>
  </si>
  <si>
    <t>Página 1</t>
  </si>
  <si>
    <t xml:space="preserve"> Abobrinha Ao Molho De Tomate</t>
  </si>
  <si>
    <t>Página 2</t>
  </si>
  <si>
    <t xml:space="preserve"> Abobrinha Refogada</t>
  </si>
  <si>
    <t>Página 3</t>
  </si>
  <si>
    <t xml:space="preserve"> Aipim Cozido</t>
  </si>
  <si>
    <t>Página 4</t>
  </si>
  <si>
    <t xml:space="preserve"> Arroz</t>
  </si>
  <si>
    <t>Página 5</t>
  </si>
  <si>
    <t xml:space="preserve"> Batata Sauté</t>
  </si>
  <si>
    <t>Página 6</t>
  </si>
  <si>
    <t xml:space="preserve"> Canjiquinha</t>
  </si>
  <si>
    <t>Página 7</t>
  </si>
  <si>
    <t xml:space="preserve"> Carne Bovina Ao Molho De Tomate</t>
  </si>
  <si>
    <t>Página 8</t>
  </si>
  <si>
    <t xml:space="preserve"> Carne Bovina Desfiada</t>
  </si>
  <si>
    <t>Página 9</t>
  </si>
  <si>
    <t xml:space="preserve"> Carne Bovina Em Cubos</t>
  </si>
  <si>
    <t>Página 10</t>
  </si>
  <si>
    <t xml:space="preserve"> Carne Bovina Em Cubos Ensopada</t>
  </si>
  <si>
    <t>Página 11</t>
  </si>
  <si>
    <t xml:space="preserve"> Carne Bovina Isca Acebolada</t>
  </si>
  <si>
    <t>Página 12</t>
  </si>
  <si>
    <t xml:space="preserve"> Carne Moída Ao Molho De Tomate</t>
  </si>
  <si>
    <t>Página 13</t>
  </si>
  <si>
    <t xml:space="preserve"> Carne Moída Com Batata</t>
  </si>
  <si>
    <t>Página 14</t>
  </si>
  <si>
    <t xml:space="preserve"> Carne Moída Com Cenoura</t>
  </si>
  <si>
    <t>Página 15</t>
  </si>
  <si>
    <t xml:space="preserve"> Carne Moída Com Chuchu</t>
  </si>
  <si>
    <t>Página 16</t>
  </si>
  <si>
    <t xml:space="preserve"> Carne Moída Refogada</t>
  </si>
  <si>
    <t>Página 17</t>
  </si>
  <si>
    <t xml:space="preserve"> Cenoura Sauté</t>
  </si>
  <si>
    <t>Página 18</t>
  </si>
  <si>
    <t xml:space="preserve"> Couve Refogada</t>
  </si>
  <si>
    <t>Página 19</t>
  </si>
  <si>
    <t xml:space="preserve"> Ensopadinho De Batata</t>
  </si>
  <si>
    <t>Página 20</t>
  </si>
  <si>
    <t xml:space="preserve"> Ensopadinho De Chuchu</t>
  </si>
  <si>
    <t>Página 21</t>
  </si>
  <si>
    <t xml:space="preserve"> Ensopadinho De Inhame</t>
  </si>
  <si>
    <t>Página 22</t>
  </si>
  <si>
    <t xml:space="preserve"> Espinafre Refogado</t>
  </si>
  <si>
    <t>Página 23</t>
  </si>
  <si>
    <t xml:space="preserve"> Farofa De Banana</t>
  </si>
  <si>
    <t>Página 24</t>
  </si>
  <si>
    <t xml:space="preserve"> Farofa De Cebola</t>
  </si>
  <si>
    <t>Página 25</t>
  </si>
  <si>
    <t xml:space="preserve"> Farofa De Cenoura</t>
  </si>
  <si>
    <t>Página 26</t>
  </si>
  <si>
    <t xml:space="preserve"> Farofa De Ovo</t>
  </si>
  <si>
    <t>Página 27</t>
  </si>
  <si>
    <t xml:space="preserve"> Feijão</t>
  </si>
  <si>
    <t>Página 28</t>
  </si>
  <si>
    <t xml:space="preserve"> Feijão Tropeiro</t>
  </si>
  <si>
    <t>Página 29</t>
  </si>
  <si>
    <t xml:space="preserve"> Frango Em Cubos Ensopado</t>
  </si>
  <si>
    <t>Página 30</t>
  </si>
  <si>
    <t xml:space="preserve"> Frango Em Cubos Ensopado Com Legumes (Batata E Chuchu)</t>
  </si>
  <si>
    <t>Página 31</t>
  </si>
  <si>
    <t xml:space="preserve"> Frango Em Cubos Ensopado Com Legumes (Cenoura E Batata)</t>
  </si>
  <si>
    <t>Página 32</t>
  </si>
  <si>
    <t xml:space="preserve"> Frango Em Cubos Ensopado Com Legumes (Cenoura E Chuchu)</t>
  </si>
  <si>
    <t>Página 33</t>
  </si>
  <si>
    <t xml:space="preserve"> Frango Em Cubos/Iscas Aceboladas</t>
  </si>
  <si>
    <t>Página 34</t>
  </si>
  <si>
    <t xml:space="preserve"> Legumes Cozidos</t>
  </si>
  <si>
    <t>Página 35</t>
  </si>
  <si>
    <t xml:space="preserve"> Macarrão À Bolonhesa</t>
  </si>
  <si>
    <t>Página 36</t>
  </si>
  <si>
    <t xml:space="preserve"> Macarrão Alho E Óleo</t>
  </si>
  <si>
    <t>Página 37</t>
  </si>
  <si>
    <t xml:space="preserve"> Macarrão Ao Molho Branco</t>
  </si>
  <si>
    <t>Página 38</t>
  </si>
  <si>
    <t xml:space="preserve"> Molho Branco</t>
  </si>
  <si>
    <t>Página 39</t>
  </si>
  <si>
    <t xml:space="preserve"> Moqueca De Peixe</t>
  </si>
  <si>
    <t>Página 40</t>
  </si>
  <si>
    <t xml:space="preserve"> Omelete De Forno Com Cenoura E Queijo</t>
  </si>
  <si>
    <t>Página 41</t>
  </si>
  <si>
    <t xml:space="preserve"> Ovos Mexidos</t>
  </si>
  <si>
    <t>Página 42</t>
  </si>
  <si>
    <t xml:space="preserve"> Peixe Ao Molho Branco</t>
  </si>
  <si>
    <t>Página 43</t>
  </si>
  <si>
    <t xml:space="preserve"> Pernil Suíno Acebolado</t>
  </si>
  <si>
    <t>Página 44</t>
  </si>
  <si>
    <t xml:space="preserve"> Picadinho De Carne Bovina À Jardineira/Primavera</t>
  </si>
  <si>
    <t>Página 45</t>
  </si>
  <si>
    <t xml:space="preserve"> Polenta</t>
  </si>
  <si>
    <t>Página 46</t>
  </si>
  <si>
    <t xml:space="preserve"> Purê De Abóbora</t>
  </si>
  <si>
    <t>Página 47</t>
  </si>
  <si>
    <t xml:space="preserve"> Purê De Aipim</t>
  </si>
  <si>
    <t>Página 48</t>
  </si>
  <si>
    <t xml:space="preserve"> Purê De Batata</t>
  </si>
  <si>
    <t>Página 49</t>
  </si>
  <si>
    <t xml:space="preserve"> Purê De Inhame</t>
  </si>
  <si>
    <t>Página 50</t>
  </si>
  <si>
    <t xml:space="preserve"> Repolho Refogado</t>
  </si>
  <si>
    <t>Página 51</t>
  </si>
  <si>
    <t xml:space="preserve"> Salada De Acelga</t>
  </si>
  <si>
    <t>Página 52</t>
  </si>
  <si>
    <t xml:space="preserve"> Salada De Alface</t>
  </si>
  <si>
    <t>Página 53</t>
  </si>
  <si>
    <t xml:space="preserve"> Salada De Beterraba</t>
  </si>
  <si>
    <t>Página 54</t>
  </si>
  <si>
    <t xml:space="preserve"> Salada De Cenoura</t>
  </si>
  <si>
    <t>Página 55</t>
  </si>
  <si>
    <t xml:space="preserve"> Salada De Couve</t>
  </si>
  <si>
    <t>Página 56</t>
  </si>
  <si>
    <t xml:space="preserve"> Salada De Legumes</t>
  </si>
  <si>
    <t>Página 57</t>
  </si>
  <si>
    <t xml:space="preserve"> Salada De Repolho</t>
  </si>
  <si>
    <t>Página 58</t>
  </si>
  <si>
    <t xml:space="preserve"> Salada De Repolho Misto</t>
  </si>
  <si>
    <t>Página 59</t>
  </si>
  <si>
    <t xml:space="preserve"> Salada De Tomate</t>
  </si>
  <si>
    <t>Página 60</t>
  </si>
  <si>
    <t xml:space="preserve"> Salpicão De Frango</t>
  </si>
  <si>
    <t>Página 61</t>
  </si>
  <si>
    <t xml:space="preserve"> Sobrecoxa De Frango Desossada Assada</t>
  </si>
  <si>
    <t>Página 62</t>
  </si>
  <si>
    <t xml:space="preserve"> Sobrecoxa De Frango Desossada Ensopada</t>
  </si>
  <si>
    <t>Página 63</t>
  </si>
  <si>
    <t xml:space="preserve"> Strogonoff De Frango</t>
  </si>
  <si>
    <t>Página 64</t>
  </si>
  <si>
    <t xml:space="preserve"> Torta De Peixe Gratinada</t>
  </si>
  <si>
    <t>Página 65</t>
  </si>
  <si>
    <t xml:space="preserve"> Vinagrete</t>
  </si>
  <si>
    <t>Página 66</t>
  </si>
  <si>
    <t>FICHA TÉCNICA DE PREPARO - LANCHE</t>
  </si>
  <si>
    <t xml:space="preserve"> Abacaxi</t>
  </si>
  <si>
    <t>Página 67</t>
  </si>
  <si>
    <t xml:space="preserve"> Banana</t>
  </si>
  <si>
    <t>Página 68</t>
  </si>
  <si>
    <t xml:space="preserve"> Biscoito Rosquinha Doce</t>
  </si>
  <si>
    <t>Página 69</t>
  </si>
  <si>
    <t xml:space="preserve"> Biscoito Tipo Cream Cracker</t>
  </si>
  <si>
    <t>Página 70</t>
  </si>
  <si>
    <t xml:space="preserve"> Bolo De Banana</t>
  </si>
  <si>
    <t>Página 71</t>
  </si>
  <si>
    <t xml:space="preserve"> Bolo De Cenoura</t>
  </si>
  <si>
    <t>Página 72</t>
  </si>
  <si>
    <t xml:space="preserve"> Bolo De Chocolate</t>
  </si>
  <si>
    <t>Página 73</t>
  </si>
  <si>
    <t xml:space="preserve"> Bolo De Fubá</t>
  </si>
  <si>
    <t>Página 74</t>
  </si>
  <si>
    <t xml:space="preserve"> Bolo Mesclado</t>
  </si>
  <si>
    <t>Página 75</t>
  </si>
  <si>
    <t xml:space="preserve"> Bolo Simples</t>
  </si>
  <si>
    <t>Página 76</t>
  </si>
  <si>
    <t xml:space="preserve"> Canjica</t>
  </si>
  <si>
    <t>Página 77</t>
  </si>
  <si>
    <t xml:space="preserve"> Goiaba</t>
  </si>
  <si>
    <t>Página 78</t>
  </si>
  <si>
    <t xml:space="preserve"> Hambúrguer</t>
  </si>
  <si>
    <t>Página 79</t>
  </si>
  <si>
    <t xml:space="preserve"> Laranja</t>
  </si>
  <si>
    <t>Página 80</t>
  </si>
  <si>
    <t xml:space="preserve"> Maçã</t>
  </si>
  <si>
    <t>Página 81</t>
  </si>
  <si>
    <t xml:space="preserve"> Mamão</t>
  </si>
  <si>
    <t>Página 82</t>
  </si>
  <si>
    <t xml:space="preserve"> Melancia</t>
  </si>
  <si>
    <t>Página 83</t>
  </si>
  <si>
    <t xml:space="preserve"> Mexerica</t>
  </si>
  <si>
    <t>Página 84</t>
  </si>
  <si>
    <t>Página 85</t>
  </si>
  <si>
    <t xml:space="preserve"> Pão Caseiro</t>
  </si>
  <si>
    <t>Página 86</t>
  </si>
  <si>
    <t xml:space="preserve"> Pão Caseiro Com Manteiga</t>
  </si>
  <si>
    <t>Página 87</t>
  </si>
  <si>
    <t xml:space="preserve"> Pão De Batata Com Carne Bovina Desfiada</t>
  </si>
  <si>
    <t>Página 88</t>
  </si>
  <si>
    <t xml:space="preserve"> Pão De Batata Com Molho De Frango Desfiado</t>
  </si>
  <si>
    <t>Página 89</t>
  </si>
  <si>
    <t xml:space="preserve"> Pão Francês Com Carne Bovina Moída</t>
  </si>
  <si>
    <t>Página 90</t>
  </si>
  <si>
    <t xml:space="preserve"> Pão Francês Com Carne Suína Desfiada</t>
  </si>
  <si>
    <t>Página 91</t>
  </si>
  <si>
    <t xml:space="preserve"> Pão Francês Com Manteiga</t>
  </si>
  <si>
    <t>Página 92</t>
  </si>
  <si>
    <t xml:space="preserve"> Pão Francês Com Ovos Mexidos</t>
  </si>
  <si>
    <t>Página 93</t>
  </si>
  <si>
    <t xml:space="preserve"> Pão Francês Com Queijo</t>
  </si>
  <si>
    <t>Página 94</t>
  </si>
  <si>
    <t xml:space="preserve"> Pão Hot Dog Com Carne Moída</t>
  </si>
  <si>
    <t>Página 95</t>
  </si>
  <si>
    <t xml:space="preserve"> Pão Hot Dog Com Manteiga</t>
  </si>
  <si>
    <t>Página 96</t>
  </si>
  <si>
    <t xml:space="preserve"> Pão Hot Dog Com Ovos Mexidos</t>
  </si>
  <si>
    <t>Página 97</t>
  </si>
  <si>
    <t xml:space="preserve"> Pão Hot Dog Com Queijo</t>
  </si>
  <si>
    <t>Página 98</t>
  </si>
  <si>
    <t xml:space="preserve"> Pão Hot Dog Com Requeijão</t>
  </si>
  <si>
    <t>Página 99</t>
  </si>
  <si>
    <t xml:space="preserve"> Pipoca</t>
  </si>
  <si>
    <t>Página 100</t>
  </si>
  <si>
    <t xml:space="preserve"> Pizza</t>
  </si>
  <si>
    <t>Página 101</t>
  </si>
  <si>
    <t xml:space="preserve"> Quibe Assado</t>
  </si>
  <si>
    <t>Página 102</t>
  </si>
  <si>
    <t xml:space="preserve"> Salada De Frutas Com Iogurte</t>
  </si>
  <si>
    <t>Página 103</t>
  </si>
  <si>
    <t xml:space="preserve"> Sanduiche Natural</t>
  </si>
  <si>
    <t>Página 104</t>
  </si>
  <si>
    <t xml:space="preserve"> Torta De Pão</t>
  </si>
  <si>
    <t>Página 105</t>
  </si>
  <si>
    <t xml:space="preserve"> Tortinha De Carne Moída</t>
  </si>
  <si>
    <t>Página 106</t>
  </si>
  <si>
    <t xml:space="preserve"> Tortinha De Frango</t>
  </si>
  <si>
    <t>Página 107</t>
  </si>
  <si>
    <t>FICHA TÉCNICA DE PREPARO - BEBIDAS</t>
  </si>
  <si>
    <t xml:space="preserve"> Café</t>
  </si>
  <si>
    <t>Página 108</t>
  </si>
  <si>
    <t xml:space="preserve"> Iogurte</t>
  </si>
  <si>
    <t>Página 109</t>
  </si>
  <si>
    <t xml:space="preserve"> Leite Batido Com Achocolatado</t>
  </si>
  <si>
    <t>Página 110</t>
  </si>
  <si>
    <t xml:space="preserve"> Leite Com Café</t>
  </si>
  <si>
    <t>Página 111</t>
  </si>
  <si>
    <t xml:space="preserve"> Suco De Abacaxi</t>
  </si>
  <si>
    <t>Página 112</t>
  </si>
  <si>
    <t xml:space="preserve"> Suco De Acerola</t>
  </si>
  <si>
    <t>Página 113</t>
  </si>
  <si>
    <t xml:space="preserve"> Suco De Caju</t>
  </si>
  <si>
    <t>Página 114</t>
  </si>
  <si>
    <t xml:space="preserve"> Suco De Goiaba</t>
  </si>
  <si>
    <t>Página 115</t>
  </si>
  <si>
    <t xml:space="preserve"> Suco De Graviola</t>
  </si>
  <si>
    <t>Página 116</t>
  </si>
  <si>
    <t xml:space="preserve"> Suco De Manga</t>
  </si>
  <si>
    <t>Página 117</t>
  </si>
  <si>
    <t xml:space="preserve"> Suco De Morango</t>
  </si>
  <si>
    <t>Página 118</t>
  </si>
  <si>
    <t xml:space="preserve"> Vitamina De Goiaba (Fruta)</t>
  </si>
  <si>
    <t>Página 119</t>
  </si>
  <si>
    <t xml:space="preserve"> Vitamina De Goiaba (Polpa)</t>
  </si>
  <si>
    <t>Página 120</t>
  </si>
  <si>
    <t xml:space="preserve"> Vitamina De Polpa</t>
  </si>
  <si>
    <t>Página 121</t>
  </si>
  <si>
    <t>G/ML</t>
  </si>
  <si>
    <t>G</t>
  </si>
  <si>
    <t>ML</t>
  </si>
  <si>
    <t>NOME DA PREPARAÇÃO: LEGUMES COZIDOS</t>
  </si>
  <si>
    <t>NOME DA PREPARAÇÃO: SALADA DE LEGUMES</t>
  </si>
  <si>
    <r>
      <t xml:space="preserve">NOME DA PREPARAÇÃO: CARNE MOÍDA COM </t>
    </r>
    <r>
      <rPr>
        <b/>
        <sz val="12"/>
        <rFont val="Calibri"/>
        <family val="2"/>
        <scheme val="minor"/>
      </rPr>
      <t>BATATA</t>
    </r>
  </si>
  <si>
    <r>
      <t xml:space="preserve">NOME DA PREPARAÇÃO: ENSOPADINHO DE </t>
    </r>
    <r>
      <rPr>
        <b/>
        <sz val="12"/>
        <rFont val="Calibri"/>
        <family val="2"/>
        <scheme val="minor"/>
      </rPr>
      <t>BATATA</t>
    </r>
  </si>
  <si>
    <r>
      <t xml:space="preserve">NOME DA PREPARAÇÃO: ENSOPADINHO DE </t>
    </r>
    <r>
      <rPr>
        <b/>
        <sz val="12"/>
        <rFont val="Calibri"/>
        <family val="2"/>
        <scheme val="minor"/>
      </rPr>
      <t>CHUCHU</t>
    </r>
  </si>
  <si>
    <r>
      <t xml:space="preserve">NOME DA PREPARAÇÃO: SALADA DE </t>
    </r>
    <r>
      <rPr>
        <b/>
        <sz val="12"/>
        <rFont val="Calibri"/>
        <family val="2"/>
        <scheme val="minor"/>
      </rPr>
      <t>REPOLHO</t>
    </r>
  </si>
  <si>
    <r>
      <t xml:space="preserve">NOME DA PREPARAÇÃO: SALADA DE </t>
    </r>
    <r>
      <rPr>
        <b/>
        <sz val="12"/>
        <rFont val="Calibri"/>
        <family val="2"/>
        <scheme val="minor"/>
      </rPr>
      <t>REPOLHO MISTO</t>
    </r>
  </si>
  <si>
    <r>
      <t xml:space="preserve">NOME DA PREPARAÇÃO: </t>
    </r>
    <r>
      <rPr>
        <b/>
        <sz val="12"/>
        <rFont val="Calibri"/>
        <family val="2"/>
        <scheme val="minor"/>
      </rPr>
      <t>TORTA DE PÃO</t>
    </r>
  </si>
  <si>
    <r>
      <t>NOME DA PREPARAÇÃO:</t>
    </r>
    <r>
      <rPr>
        <b/>
        <sz val="12"/>
        <color rgb="FFFF0000"/>
        <rFont val="Calibri"/>
        <family val="2"/>
        <scheme val="minor"/>
      </rPr>
      <t xml:space="preserve"> </t>
    </r>
    <r>
      <rPr>
        <b/>
        <sz val="12"/>
        <rFont val="Calibri"/>
        <family val="2"/>
        <scheme val="minor"/>
      </rPr>
      <t>IOGURTE</t>
    </r>
  </si>
  <si>
    <r>
      <t>NOME DA PREPARAÇÃO:</t>
    </r>
    <r>
      <rPr>
        <b/>
        <sz val="12"/>
        <color rgb="FFFF0000"/>
        <rFont val="Calibri"/>
        <family val="2"/>
        <scheme val="minor"/>
      </rPr>
      <t xml:space="preserve"> </t>
    </r>
    <r>
      <rPr>
        <b/>
        <sz val="12"/>
        <rFont val="Calibri"/>
        <family val="2"/>
        <scheme val="minor"/>
      </rPr>
      <t>LEITE BATIDO COM ACHOCOLATADO</t>
    </r>
  </si>
  <si>
    <r>
      <t>NOME DA PREPARAÇÃO:</t>
    </r>
    <r>
      <rPr>
        <b/>
        <sz val="12"/>
        <color rgb="FFFF0000"/>
        <rFont val="Calibri"/>
        <family val="2"/>
        <scheme val="minor"/>
      </rPr>
      <t xml:space="preserve"> </t>
    </r>
    <r>
      <rPr>
        <b/>
        <sz val="12"/>
        <rFont val="Calibri"/>
        <family val="2"/>
        <scheme val="minor"/>
      </rPr>
      <t>LEITE COM CAFÉ</t>
    </r>
  </si>
  <si>
    <r>
      <t xml:space="preserve">NOME DA PREPARAÇÃO: </t>
    </r>
    <r>
      <rPr>
        <b/>
        <sz val="12"/>
        <rFont val="Calibri"/>
        <family val="2"/>
        <scheme val="minor"/>
      </rPr>
      <t>VITAMINA DE GOIABA</t>
    </r>
  </si>
  <si>
    <r>
      <t xml:space="preserve">NOME DA PREPARAÇÃO: </t>
    </r>
    <r>
      <rPr>
        <b/>
        <sz val="12"/>
        <rFont val="Calibri"/>
        <family val="2"/>
        <scheme val="minor"/>
      </rPr>
      <t>VITAMINA DE GOIABA</t>
    </r>
    <r>
      <rPr>
        <b/>
        <sz val="12"/>
        <color indexed="8"/>
        <rFont val="Calibri"/>
        <family val="2"/>
        <scheme val="minor"/>
      </rPr>
      <t xml:space="preserve"> (FRUTA)</t>
    </r>
  </si>
  <si>
    <r>
      <t xml:space="preserve">NOME DA PREPARAÇÃO: </t>
    </r>
    <r>
      <rPr>
        <b/>
        <sz val="12"/>
        <rFont val="Calibri"/>
        <family val="2"/>
        <scheme val="minor"/>
      </rPr>
      <t>VITAMINA DE POLPA</t>
    </r>
  </si>
  <si>
    <t>NOME DA PREPARAÇÃO: CAFÉ</t>
  </si>
  <si>
    <t xml:space="preserve">5. Em outra panela refogue o alho até dourar. </t>
  </si>
  <si>
    <t>6. Acrescente o colorau, o frango, o sal e deixe dourar. Ajustar a quantidade de sal caso seja necessário.</t>
  </si>
  <si>
    <t>7. Acrescente água e deixe cozinhar. Em seguida, desfie o frango e após acrescente o molho de tomate. Caso necessário ajuste a quantidade de água para que o frango não fique seco. Finalize com o tempero verde.</t>
  </si>
  <si>
    <t>3 COL SOPA</t>
  </si>
  <si>
    <t>1 FATIA</t>
  </si>
  <si>
    <t>3. Espalhe metade do molho de tomate no pão.</t>
  </si>
  <si>
    <t>5. Espalhe o molho de tomate na segunda fatia de pão e adicione o restante do queijo e coloque o tomate.</t>
  </si>
  <si>
    <t>2 1/2 COL SOPA</t>
  </si>
  <si>
    <t>200g (150g de recheio pronto)</t>
  </si>
  <si>
    <t>2 1/2 COL S CHEIA</t>
  </si>
  <si>
    <t xml:space="preserve">1. Limpe as embalagens dos produtos antes de abrir. Higienize os hortifrutis conforme o Manual de Boas Práticas. </t>
  </si>
  <si>
    <t>2. Retire as cascas dos pães de forma e reserve.</t>
  </si>
  <si>
    <t>10. Junte o molho de tomate ao frango desfiado, acrescente o cheiro verde e misture.</t>
  </si>
  <si>
    <t xml:space="preserve">1. Higienize as embalagens, os hortifrutis e os ovos conforme o Manual de Boas Práticas. </t>
  </si>
  <si>
    <t>3. Lave a lata do milho antes de abrir, escorra a água e reserve. Dilua o leite conforme indicação do fabricante e reserve.</t>
  </si>
  <si>
    <t>4. Refogue a cebola em 3mL de óleo e acrescente o alho até dourar. Adicione o colorau, a carne moída, o sal e deixe cozinhar. Caso necessário ajutes o sal.</t>
  </si>
  <si>
    <t>5. Adicione o tempero verde, a cenoura, o milho na carne e misture bem.</t>
  </si>
  <si>
    <t>7. Bata no liquidificador os ovos e o restante do óleo. Em seguida acrescente o sal e aos poucos a farinha de trigo e o leite.</t>
  </si>
  <si>
    <t>4. Separe  o frango, retire as apara e conzinhe até atingir o ponto que seja possível desfiar.</t>
  </si>
  <si>
    <t>165mL</t>
  </si>
  <si>
    <t>NOME DA PREPARAÇÃO: CARNE BOVINA AO MOLHO DE TOMATE</t>
  </si>
  <si>
    <t>8. Acrescente, sal o ovo e a banana e misture levemente</t>
  </si>
  <si>
    <t xml:space="preserve">3. Pique o alho, o tempero verde e a cebola e reserve.  </t>
  </si>
  <si>
    <t>4. Corte o pernil em tiras pequenas, tempere com alho e pouco sal e reserve.</t>
  </si>
  <si>
    <t xml:space="preserve">5. Refogue a cebola no óleo e depois o alho até dourar. </t>
  </si>
  <si>
    <t>6. Coloque a carne com os temperos deixando dourar dos dois lados. Adicione a cebola e deixe cozinhar.</t>
  </si>
  <si>
    <t>2. Descasque o aipim e corte em cubos pequenos e cozinhe em água e pouco sal</t>
  </si>
  <si>
    <t>7. Em assadeira espalhe as rodelas de batata, coloque o peixe desfiado, adicione o molho branco e cubra com o queijo.</t>
  </si>
  <si>
    <t>8. Leve ao forno para gratinar</t>
  </si>
  <si>
    <t>1. Limpe as embalagens dos produtos antes de abrir. Higienize o tomate conforme Manual de Boas Práticas.</t>
  </si>
  <si>
    <t>5. Refogue a cebola em 3mL de óleo e após a acrescente o alho até dourar. Adicione o colorau e o frango desfiado e refogue bem.</t>
  </si>
  <si>
    <t>6. Adicione o tempero verde, o tomate, a cenoura, o milho e misture.</t>
  </si>
  <si>
    <t xml:space="preserve">7. Massa: Unte a 
forma com manteiga e farinha de trigo. </t>
  </si>
  <si>
    <t>8. Bata no liquidificador os ovos e o restante do óleo. Em seguida acrescente o sal e aos poucos a farinha de trigo e o leite.</t>
  </si>
  <si>
    <t xml:space="preserve">9. Adicione o 
fermento em pó e misture com cuidado. </t>
  </si>
  <si>
    <t>10. Despeje metade da massa na forma untada, espalhe o recheio e acrescente o restante da massa por cima</t>
  </si>
  <si>
    <t>11. Após assar, espere esfriar um pouco, porcione e sirva em guardanapo aos alunos</t>
  </si>
  <si>
    <t xml:space="preserve">3. Próximo à distribuição, recheie os pães com o requeijão cremoso e sirva em guardanapo aos alunos, utilizando luvas descartáveis. </t>
  </si>
  <si>
    <t>OBS: A quantidade de água a ser usada deverá seguir a indicação do fabricante.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</si>
</sst>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R$&quot;\ * #,##0.00_-;\-&quot;R$&quot;\ * #,##0.00_-;_-&quot;R$&quot;\ * &quot;-&quot;??_-;_-@_-"/>
    <numFmt numFmtId="164" formatCode="0.0"/>
    <numFmt numFmtId="165" formatCode="&quot;R$&quot;\ #,##0.00"/>
  </numFmts>
  <fonts count="54" x14ac:knownFonts="1">
    <font>
      <sz val="10"/>
      <color indexed="8"/>
      <name val="Arial"/>
    </font>
    <font>
      <sz val="10"/>
      <name val="MS Sans Serif"/>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0"/>
      <name val="Arial"/>
      <family val="2"/>
    </font>
    <font>
      <b/>
      <sz val="10"/>
      <color indexed="8"/>
      <name val="Arial"/>
      <family val="2"/>
    </font>
    <font>
      <sz val="10"/>
      <color indexed="8"/>
      <name val="Arial"/>
      <family val="2"/>
    </font>
    <font>
      <sz val="11"/>
      <color indexed="8"/>
      <name val="Arial"/>
      <family val="2"/>
    </font>
    <font>
      <sz val="10"/>
      <name val="Arial"/>
      <family val="2"/>
    </font>
    <font>
      <b/>
      <sz val="10"/>
      <color indexed="8"/>
      <name val="Calibri"/>
      <family val="2"/>
    </font>
    <font>
      <sz val="12"/>
      <color indexed="8"/>
      <name val="Arial"/>
      <family val="2"/>
    </font>
    <font>
      <b/>
      <sz val="11"/>
      <color indexed="8"/>
      <name val="Arial"/>
      <family val="2"/>
    </font>
    <font>
      <b/>
      <sz val="12"/>
      <color indexed="8"/>
      <name val="Arial"/>
      <family val="2"/>
    </font>
    <font>
      <sz val="11"/>
      <color indexed="8"/>
      <name val="Calibri"/>
      <family val="2"/>
      <scheme val="minor"/>
    </font>
    <font>
      <u/>
      <sz val="10"/>
      <color theme="10"/>
      <name val="Arial"/>
      <family val="2"/>
    </font>
    <font>
      <sz val="10"/>
      <color indexed="8"/>
      <name val="Arial"/>
      <family val="2"/>
    </font>
    <font>
      <b/>
      <sz val="12"/>
      <name val="Arial"/>
      <family val="2"/>
    </font>
    <font>
      <b/>
      <sz val="9"/>
      <name val="Arial"/>
      <family val="2"/>
    </font>
    <font>
      <sz val="11"/>
      <name val="Arial"/>
      <family val="2"/>
    </font>
    <font>
      <b/>
      <sz val="14"/>
      <color indexed="8"/>
      <name val="Arial"/>
      <family val="2"/>
    </font>
    <font>
      <b/>
      <sz val="12"/>
      <color rgb="FF000000"/>
      <name val="Arial"/>
      <family val="2"/>
    </font>
    <font>
      <b/>
      <sz val="14"/>
      <color theme="1"/>
      <name val="Arial"/>
      <family val="2"/>
    </font>
    <font>
      <b/>
      <sz val="16"/>
      <color theme="1"/>
      <name val="Arial"/>
      <family val="2"/>
    </font>
    <font>
      <sz val="10"/>
      <color indexed="8"/>
      <name val="Calibri"/>
      <family val="2"/>
    </font>
    <font>
      <b/>
      <sz val="10"/>
      <color rgb="FF000000"/>
      <name val="Arial"/>
      <family val="2"/>
    </font>
    <font>
      <sz val="10"/>
      <color indexed="8"/>
      <name val="Calibri"/>
      <family val="2"/>
      <scheme val="minor"/>
    </font>
    <font>
      <sz val="72"/>
      <color indexed="8"/>
      <name val="Calibri"/>
      <family val="2"/>
      <scheme val="minor"/>
    </font>
    <font>
      <sz val="12"/>
      <color indexed="8"/>
      <name val="Calibri"/>
      <family val="2"/>
      <scheme val="minor"/>
    </font>
    <font>
      <b/>
      <sz val="12"/>
      <color indexed="8"/>
      <name val="Calibri"/>
      <family val="2"/>
      <scheme val="minor"/>
    </font>
    <font>
      <b/>
      <sz val="10"/>
      <color indexed="8"/>
      <name val="Calibri"/>
      <family val="2"/>
      <scheme val="minor"/>
    </font>
    <font>
      <b/>
      <sz val="12"/>
      <color theme="0"/>
      <name val="Calibri"/>
      <family val="2"/>
      <scheme val="minor"/>
    </font>
    <font>
      <b/>
      <sz val="12"/>
      <name val="Calibri"/>
      <family val="2"/>
      <scheme val="minor"/>
    </font>
    <font>
      <sz val="12"/>
      <name val="Calibri"/>
      <family val="2"/>
      <scheme val="minor"/>
    </font>
    <font>
      <sz val="12"/>
      <color theme="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6"/>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6" tint="0.39997558519241921"/>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Dashed">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s>
  <cellStyleXfs count="5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8" fillId="0" borderId="0" applyBorder="0" applyAlignment="0" applyProtection="0"/>
    <xf numFmtId="0" fontId="8" fillId="0"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8" fillId="0" borderId="0"/>
    <xf numFmtId="0" fontId="1" fillId="23" borderId="4" applyNumberFormat="0" applyFon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0" fontId="29" fillId="0" borderId="0"/>
    <xf numFmtId="0" fontId="30" fillId="0" borderId="0" applyNumberFormat="0" applyFill="0" applyBorder="0" applyAlignment="0" applyProtection="0"/>
    <xf numFmtId="9" fontId="31" fillId="0" borderId="0" applyFont="0" applyFill="0" applyBorder="0" applyAlignment="0" applyProtection="0"/>
    <xf numFmtId="9"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2" fillId="0" borderId="0"/>
  </cellStyleXfs>
  <cellXfs count="658">
    <xf numFmtId="0" fontId="0" fillId="0" borderId="0" xfId="0"/>
    <xf numFmtId="0" fontId="0" fillId="0" borderId="0" xfId="0" applyProtection="1">
      <protection locked="0"/>
    </xf>
    <xf numFmtId="0" fontId="21" fillId="0" borderId="0" xfId="0" applyFont="1" applyProtection="1">
      <protection locked="0"/>
    </xf>
    <xf numFmtId="0" fontId="22" fillId="0" borderId="0" xfId="0" applyFont="1" applyProtection="1">
      <protection locked="0"/>
    </xf>
    <xf numFmtId="0" fontId="21" fillId="0" borderId="0" xfId="0" applyFont="1" applyAlignment="1" applyProtection="1">
      <alignment horizontal="center"/>
      <protection locked="0"/>
    </xf>
    <xf numFmtId="0" fontId="20" fillId="0" borderId="0" xfId="0" applyFont="1" applyAlignment="1" applyProtection="1">
      <alignment horizontal="center"/>
      <protection locked="0"/>
    </xf>
    <xf numFmtId="0" fontId="0" fillId="0" borderId="0" xfId="0" applyAlignment="1" applyProtection="1">
      <alignment horizontal="center"/>
      <protection locked="0"/>
    </xf>
    <xf numFmtId="0" fontId="22" fillId="0" borderId="0" xfId="0" applyFont="1" applyAlignment="1" applyProtection="1">
      <alignment horizontal="center"/>
      <protection locked="0"/>
    </xf>
    <xf numFmtId="0" fontId="24" fillId="0" borderId="0" xfId="0" applyFont="1" applyAlignment="1" applyProtection="1">
      <alignment horizontal="center"/>
      <protection locked="0"/>
    </xf>
    <xf numFmtId="0" fontId="21" fillId="0" borderId="0" xfId="0" applyFont="1"/>
    <xf numFmtId="0" fontId="22" fillId="0" borderId="20" xfId="0" applyFont="1" applyBorder="1"/>
    <xf numFmtId="0" fontId="23" fillId="0" borderId="0" xfId="0" applyFont="1" applyProtection="1">
      <protection locked="0"/>
    </xf>
    <xf numFmtId="0" fontId="23"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2" fontId="22" fillId="0" borderId="20" xfId="0" applyNumberFormat="1" applyFont="1" applyBorder="1"/>
    <xf numFmtId="2" fontId="22" fillId="0" borderId="20" xfId="0" applyNumberFormat="1" applyFont="1" applyBorder="1" applyProtection="1">
      <protection locked="0"/>
    </xf>
    <xf numFmtId="0" fontId="22" fillId="0" borderId="20" xfId="0" applyFont="1" applyBorder="1" applyProtection="1">
      <protection locked="0"/>
    </xf>
    <xf numFmtId="0" fontId="8" fillId="0" borderId="20" xfId="34" applyBorder="1" applyProtection="1">
      <protection locked="0"/>
    </xf>
    <xf numFmtId="0" fontId="27" fillId="0" borderId="0" xfId="0" applyFont="1" applyProtection="1">
      <protection locked="0"/>
    </xf>
    <xf numFmtId="0" fontId="23" fillId="0" borderId="35" xfId="0" applyFont="1" applyBorder="1" applyProtection="1">
      <protection locked="0"/>
    </xf>
    <xf numFmtId="0" fontId="27" fillId="0" borderId="30" xfId="0" applyFont="1" applyBorder="1" applyProtection="1">
      <protection locked="0"/>
    </xf>
    <xf numFmtId="2" fontId="23" fillId="0" borderId="16" xfId="0" applyNumberFormat="1" applyFont="1" applyBorder="1" applyAlignment="1">
      <alignment horizontal="center"/>
    </xf>
    <xf numFmtId="2" fontId="27" fillId="0" borderId="38" xfId="0" applyNumberFormat="1" applyFont="1" applyBorder="1" applyAlignment="1">
      <alignment horizontal="center"/>
    </xf>
    <xf numFmtId="2" fontId="23" fillId="0" borderId="12" xfId="0" applyNumberFormat="1" applyFont="1" applyBorder="1" applyAlignment="1">
      <alignment horizontal="center"/>
    </xf>
    <xf numFmtId="2" fontId="27" fillId="0" borderId="40" xfId="0" applyNumberFormat="1" applyFont="1" applyBorder="1" applyAlignment="1">
      <alignment horizontal="center"/>
    </xf>
    <xf numFmtId="2" fontId="23" fillId="0" borderId="42" xfId="0" applyNumberFormat="1" applyFont="1" applyBorder="1" applyAlignment="1">
      <alignment horizontal="center"/>
    </xf>
    <xf numFmtId="2" fontId="27" fillId="0" borderId="41" xfId="0" applyNumberFormat="1" applyFont="1" applyBorder="1" applyAlignment="1">
      <alignment horizontal="center"/>
    </xf>
    <xf numFmtId="0" fontId="27" fillId="0" borderId="31" xfId="0" applyFont="1" applyBorder="1" applyAlignment="1" applyProtection="1">
      <alignment horizontal="center" vertical="center"/>
      <protection locked="0"/>
    </xf>
    <xf numFmtId="0" fontId="27" fillId="0" borderId="41" xfId="0" applyFont="1" applyBorder="1" applyAlignment="1" applyProtection="1">
      <alignment horizontal="center" vertical="center"/>
      <protection locked="0"/>
    </xf>
    <xf numFmtId="0" fontId="27" fillId="0" borderId="41" xfId="0" applyFont="1" applyBorder="1" applyAlignment="1" applyProtection="1">
      <alignment horizontal="center"/>
      <protection locked="0"/>
    </xf>
    <xf numFmtId="2" fontId="23" fillId="0" borderId="12" xfId="0" applyNumberFormat="1" applyFont="1" applyBorder="1" applyAlignment="1">
      <alignment horizontal="center" vertical="center"/>
    </xf>
    <xf numFmtId="2" fontId="23" fillId="0" borderId="0" xfId="0" applyNumberFormat="1" applyFont="1" applyAlignment="1">
      <alignment horizontal="center" vertical="center"/>
    </xf>
    <xf numFmtId="2" fontId="23" fillId="0" borderId="16" xfId="0" applyNumberFormat="1" applyFont="1" applyBorder="1" applyAlignment="1">
      <alignment horizontal="center" vertical="center"/>
    </xf>
    <xf numFmtId="2" fontId="23" fillId="0" borderId="42" xfId="0" applyNumberFormat="1" applyFont="1" applyBorder="1" applyAlignment="1">
      <alignment horizontal="center" vertical="center"/>
    </xf>
    <xf numFmtId="2" fontId="27" fillId="0" borderId="40" xfId="0" applyNumberFormat="1" applyFont="1" applyBorder="1" applyAlignment="1">
      <alignment horizontal="center" vertical="center"/>
    </xf>
    <xf numFmtId="2" fontId="27" fillId="0" borderId="41" xfId="0" applyNumberFormat="1" applyFont="1" applyBorder="1" applyAlignment="1">
      <alignment horizontal="center" vertical="center"/>
    </xf>
    <xf numFmtId="2" fontId="27" fillId="0" borderId="38" xfId="0" applyNumberFormat="1" applyFont="1" applyBorder="1" applyAlignment="1">
      <alignment horizontal="center" vertical="center"/>
    </xf>
    <xf numFmtId="0" fontId="23" fillId="0" borderId="35" xfId="0" applyFont="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2" fontId="23" fillId="0" borderId="32" xfId="0" applyNumberFormat="1" applyFont="1" applyBorder="1" applyAlignment="1">
      <alignment horizontal="center" vertical="center"/>
    </xf>
    <xf numFmtId="2" fontId="27" fillId="0" borderId="31" xfId="0" applyNumberFormat="1" applyFont="1" applyBorder="1" applyAlignment="1">
      <alignment horizontal="center" vertical="center"/>
    </xf>
    <xf numFmtId="0" fontId="8" fillId="0" borderId="20" xfId="0" applyFont="1" applyBorder="1" applyProtection="1">
      <protection locked="0"/>
    </xf>
    <xf numFmtId="0" fontId="22" fillId="24" borderId="20" xfId="0" applyFont="1" applyFill="1" applyBorder="1" applyProtection="1">
      <protection locked="0"/>
    </xf>
    <xf numFmtId="0" fontId="8" fillId="24" borderId="20" xfId="34" applyFill="1" applyBorder="1" applyProtection="1">
      <protection locked="0"/>
    </xf>
    <xf numFmtId="0" fontId="8" fillId="0" borderId="20" xfId="0" applyFont="1" applyBorder="1" applyAlignment="1" applyProtection="1">
      <alignment horizontal="left"/>
      <protection locked="0"/>
    </xf>
    <xf numFmtId="0" fontId="8" fillId="24" borderId="20" xfId="0" applyFont="1" applyFill="1" applyBorder="1" applyAlignment="1" applyProtection="1">
      <alignment wrapText="1"/>
      <protection locked="0"/>
    </xf>
    <xf numFmtId="0" fontId="8" fillId="0" borderId="20" xfId="0" applyFont="1" applyBorder="1" applyAlignment="1" applyProtection="1">
      <alignment wrapText="1"/>
      <protection locked="0"/>
    </xf>
    <xf numFmtId="0" fontId="8" fillId="24" borderId="20" xfId="0" applyFont="1" applyFill="1" applyBorder="1" applyProtection="1">
      <protection locked="0"/>
    </xf>
    <xf numFmtId="0" fontId="8" fillId="0" borderId="20" xfId="34" applyBorder="1" applyAlignment="1" applyProtection="1">
      <alignment wrapText="1"/>
      <protection locked="0"/>
    </xf>
    <xf numFmtId="0" fontId="8" fillId="24" borderId="20" xfId="0" applyFont="1" applyFill="1" applyBorder="1" applyAlignment="1" applyProtection="1">
      <alignment horizontal="left"/>
      <protection locked="0"/>
    </xf>
    <xf numFmtId="0" fontId="8" fillId="24" borderId="20" xfId="34" applyFill="1" applyBorder="1" applyAlignment="1" applyProtection="1">
      <alignment wrapText="1"/>
      <protection locked="0"/>
    </xf>
    <xf numFmtId="0" fontId="8" fillId="0" borderId="20" xfId="46" applyFont="1" applyBorder="1"/>
    <xf numFmtId="0" fontId="8" fillId="24" borderId="20" xfId="46" applyFont="1" applyFill="1" applyBorder="1"/>
    <xf numFmtId="0" fontId="22" fillId="0" borderId="19" xfId="0" applyFont="1" applyBorder="1" applyProtection="1">
      <protection locked="0"/>
    </xf>
    <xf numFmtId="2" fontId="22" fillId="0" borderId="19" xfId="0" applyNumberFormat="1" applyFont="1" applyBorder="1" applyProtection="1">
      <protection locked="0"/>
    </xf>
    <xf numFmtId="0" fontId="22" fillId="0" borderId="47" xfId="0" applyFont="1" applyBorder="1" applyProtection="1">
      <protection locked="0"/>
    </xf>
    <xf numFmtId="2" fontId="22" fillId="0" borderId="48" xfId="0" applyNumberFormat="1" applyFont="1" applyBorder="1" applyProtection="1">
      <protection locked="0"/>
    </xf>
    <xf numFmtId="0" fontId="22" fillId="0" borderId="49" xfId="0" applyFont="1" applyBorder="1" applyProtection="1">
      <protection locked="0"/>
    </xf>
    <xf numFmtId="0" fontId="22" fillId="0" borderId="50" xfId="0" applyFont="1" applyBorder="1" applyProtection="1">
      <protection locked="0"/>
    </xf>
    <xf numFmtId="2" fontId="22" fillId="0" borderId="51" xfId="0" applyNumberFormat="1" applyFont="1" applyBorder="1" applyProtection="1">
      <protection locked="0"/>
    </xf>
    <xf numFmtId="0" fontId="26" fillId="0" borderId="0" xfId="0" applyFont="1"/>
    <xf numFmtId="0" fontId="26" fillId="0" borderId="33" xfId="0" applyFont="1" applyBorder="1"/>
    <xf numFmtId="0" fontId="27" fillId="0" borderId="30" xfId="0" applyFont="1" applyBorder="1" applyAlignment="1" applyProtection="1">
      <alignment vertical="center"/>
      <protection locked="0"/>
    </xf>
    <xf numFmtId="0" fontId="27" fillId="0" borderId="31" xfId="0" applyFont="1" applyBorder="1" applyAlignment="1" applyProtection="1">
      <alignment vertical="center"/>
      <protection locked="0"/>
    </xf>
    <xf numFmtId="0" fontId="27" fillId="0" borderId="0" xfId="0" applyFont="1" applyAlignment="1" applyProtection="1">
      <alignment vertical="center"/>
      <protection locked="0"/>
    </xf>
    <xf numFmtId="0" fontId="27" fillId="0" borderId="41" xfId="0" applyFont="1" applyBorder="1" applyAlignment="1" applyProtection="1">
      <alignment vertical="center"/>
      <protection locked="0"/>
    </xf>
    <xf numFmtId="0" fontId="26" fillId="0" borderId="35" xfId="0" applyFont="1" applyBorder="1"/>
    <xf numFmtId="2" fontId="0" fillId="0" borderId="0" xfId="0" applyNumberFormat="1"/>
    <xf numFmtId="0" fontId="28" fillId="0" borderId="30" xfId="0" applyFont="1" applyBorder="1"/>
    <xf numFmtId="0" fontId="0" fillId="0" borderId="31" xfId="0" applyBorder="1"/>
    <xf numFmtId="0" fontId="28" fillId="0" borderId="0" xfId="0" applyFont="1"/>
    <xf numFmtId="0" fontId="24" fillId="0" borderId="42" xfId="0" applyFont="1" applyBorder="1" applyAlignment="1">
      <alignment horizontal="center"/>
    </xf>
    <xf numFmtId="0" fontId="24" fillId="0" borderId="32" xfId="0" applyFont="1" applyBorder="1" applyAlignment="1">
      <alignment horizontal="center"/>
    </xf>
    <xf numFmtId="0" fontId="21" fillId="0" borderId="22" xfId="0" applyFont="1" applyBorder="1" applyAlignment="1" applyProtection="1">
      <alignment horizontal="center"/>
      <protection locked="0"/>
    </xf>
    <xf numFmtId="9" fontId="34" fillId="0" borderId="16" xfId="47" applyFont="1" applyFill="1" applyBorder="1" applyAlignment="1" applyProtection="1">
      <alignment horizontal="center" wrapText="1"/>
    </xf>
    <xf numFmtId="9" fontId="34" fillId="0" borderId="10" xfId="47" applyFont="1" applyFill="1" applyBorder="1" applyAlignment="1" applyProtection="1">
      <alignment horizontal="center" wrapText="1"/>
    </xf>
    <xf numFmtId="1" fontId="26" fillId="0" borderId="22" xfId="0" applyNumberFormat="1" applyFont="1" applyBorder="1" applyAlignment="1">
      <alignment horizontal="center"/>
    </xf>
    <xf numFmtId="165" fontId="26" fillId="0" borderId="20" xfId="0" applyNumberFormat="1" applyFont="1" applyBorder="1" applyAlignment="1">
      <alignment horizontal="center"/>
    </xf>
    <xf numFmtId="1" fontId="26" fillId="0" borderId="20" xfId="0" applyNumberFormat="1" applyFont="1" applyBorder="1" applyAlignment="1">
      <alignment horizontal="center"/>
    </xf>
    <xf numFmtId="1" fontId="26" fillId="0" borderId="34" xfId="0" applyNumberFormat="1" applyFont="1" applyBorder="1"/>
    <xf numFmtId="164" fontId="33" fillId="25" borderId="55" xfId="34" applyNumberFormat="1" applyFont="1" applyFill="1" applyBorder="1" applyAlignment="1">
      <alignment horizontal="center" wrapText="1"/>
    </xf>
    <xf numFmtId="1" fontId="33" fillId="25" borderId="55" xfId="34" applyNumberFormat="1" applyFont="1" applyFill="1" applyBorder="1" applyAlignment="1">
      <alignment horizontal="center" wrapText="1"/>
    </xf>
    <xf numFmtId="164" fontId="33" fillId="25" borderId="18" xfId="34" applyNumberFormat="1" applyFont="1" applyFill="1" applyBorder="1" applyAlignment="1">
      <alignment horizontal="center" wrapText="1"/>
    </xf>
    <xf numFmtId="164" fontId="33" fillId="25" borderId="17" xfId="34" applyNumberFormat="1" applyFont="1" applyFill="1" applyBorder="1" applyAlignment="1">
      <alignment horizontal="center" wrapText="1"/>
    </xf>
    <xf numFmtId="164" fontId="33" fillId="25" borderId="10" xfId="34" applyNumberFormat="1" applyFont="1" applyFill="1" applyBorder="1" applyAlignment="1">
      <alignment horizontal="center" wrapText="1"/>
    </xf>
    <xf numFmtId="1" fontId="33" fillId="25" borderId="10" xfId="34" applyNumberFormat="1" applyFont="1" applyFill="1" applyBorder="1" applyAlignment="1">
      <alignment horizontal="center" wrapText="1"/>
    </xf>
    <xf numFmtId="164" fontId="34" fillId="27" borderId="13" xfId="34" applyNumberFormat="1" applyFont="1" applyFill="1" applyBorder="1" applyAlignment="1">
      <alignment horizontal="center" vertical="center" wrapText="1"/>
    </xf>
    <xf numFmtId="1" fontId="34" fillId="27" borderId="19" xfId="34" applyNumberFormat="1" applyFont="1" applyFill="1" applyBorder="1" applyAlignment="1">
      <alignment horizontal="center" vertical="center" wrapText="1"/>
    </xf>
    <xf numFmtId="1" fontId="34" fillId="27" borderId="15" xfId="34" applyNumberFormat="1" applyFont="1" applyFill="1" applyBorder="1" applyAlignment="1">
      <alignment horizontal="center" vertical="center" wrapText="1"/>
    </xf>
    <xf numFmtId="164" fontId="34" fillId="27" borderId="15" xfId="34" applyNumberFormat="1" applyFont="1" applyFill="1" applyBorder="1" applyAlignment="1">
      <alignment horizontal="center" vertical="center" wrapText="1"/>
    </xf>
    <xf numFmtId="1" fontId="34" fillId="27" borderId="15" xfId="34" applyNumberFormat="1" applyFont="1" applyFill="1" applyBorder="1" applyAlignment="1">
      <alignment horizontal="center" vertical="center"/>
    </xf>
    <xf numFmtId="1" fontId="34" fillId="27" borderId="17" xfId="34" applyNumberFormat="1" applyFont="1" applyFill="1" applyBorder="1" applyAlignment="1">
      <alignment horizontal="center" vertical="center" wrapText="1"/>
    </xf>
    <xf numFmtId="1" fontId="34" fillId="27" borderId="32" xfId="34" applyNumberFormat="1" applyFont="1" applyFill="1" applyBorder="1" applyAlignment="1">
      <alignment horizontal="center" vertical="center" wrapText="1"/>
    </xf>
    <xf numFmtId="164" fontId="34" fillId="27" borderId="17" xfId="34" applyNumberFormat="1" applyFont="1" applyFill="1" applyBorder="1" applyAlignment="1">
      <alignment horizontal="center" vertical="center" wrapText="1"/>
    </xf>
    <xf numFmtId="1" fontId="34" fillId="27" borderId="10" xfId="34" applyNumberFormat="1" applyFont="1" applyFill="1" applyBorder="1" applyAlignment="1">
      <alignment horizontal="center" vertical="center" wrapText="1"/>
    </xf>
    <xf numFmtId="164" fontId="34" fillId="27" borderId="10" xfId="34" applyNumberFormat="1" applyFont="1" applyFill="1" applyBorder="1" applyAlignment="1">
      <alignment horizontal="center" vertical="center" wrapText="1"/>
    </xf>
    <xf numFmtId="1" fontId="34" fillId="27" borderId="10" xfId="34" applyNumberFormat="1" applyFont="1" applyFill="1" applyBorder="1" applyAlignment="1">
      <alignment horizontal="center" vertical="center"/>
    </xf>
    <xf numFmtId="0" fontId="23" fillId="27" borderId="14" xfId="0" applyFont="1" applyFill="1" applyBorder="1" applyAlignment="1">
      <alignment horizontal="center" vertical="center"/>
    </xf>
    <xf numFmtId="49" fontId="27" fillId="27" borderId="44" xfId="0" applyNumberFormat="1" applyFont="1" applyFill="1" applyBorder="1" applyAlignment="1" applyProtection="1">
      <alignment horizontal="center" vertical="center" wrapText="1"/>
      <protection locked="0"/>
    </xf>
    <xf numFmtId="49" fontId="27" fillId="27" borderId="32" xfId="0" applyNumberFormat="1" applyFont="1" applyFill="1" applyBorder="1" applyAlignment="1" applyProtection="1">
      <alignment horizontal="center" vertical="center" wrapText="1"/>
      <protection locked="0"/>
    </xf>
    <xf numFmtId="49" fontId="27" fillId="27" borderId="18" xfId="0" applyNumberFormat="1" applyFont="1" applyFill="1" applyBorder="1" applyAlignment="1" applyProtection="1">
      <alignment horizontal="center" vertical="center" wrapText="1"/>
      <protection locked="0"/>
    </xf>
    <xf numFmtId="49" fontId="36" fillId="27" borderId="45" xfId="0" applyNumberFormat="1" applyFont="1" applyFill="1" applyBorder="1" applyAlignment="1">
      <alignment horizontal="center" vertical="center" wrapText="1"/>
    </xf>
    <xf numFmtId="49" fontId="36" fillId="27" borderId="33" xfId="0" applyNumberFormat="1" applyFont="1" applyFill="1" applyBorder="1" applyAlignment="1">
      <alignment horizontal="center" vertical="center" wrapText="1"/>
    </xf>
    <xf numFmtId="49" fontId="36" fillId="27" borderId="20" xfId="0" applyNumberFormat="1" applyFont="1" applyFill="1" applyBorder="1" applyAlignment="1">
      <alignment horizontal="center" vertical="center" wrapText="1"/>
    </xf>
    <xf numFmtId="49" fontId="36" fillId="27" borderId="34" xfId="0" applyNumberFormat="1" applyFont="1" applyFill="1" applyBorder="1" applyAlignment="1">
      <alignment horizontal="center" vertical="center" wrapText="1"/>
    </xf>
    <xf numFmtId="165" fontId="26" fillId="27" borderId="34" xfId="0" applyNumberFormat="1" applyFont="1" applyFill="1" applyBorder="1" applyAlignment="1">
      <alignment horizontal="center"/>
    </xf>
    <xf numFmtId="165" fontId="26" fillId="27" borderId="46" xfId="0" applyNumberFormat="1" applyFont="1" applyFill="1" applyBorder="1"/>
    <xf numFmtId="0" fontId="32" fillId="25" borderId="20" xfId="34" applyFont="1" applyFill="1" applyBorder="1" applyAlignment="1">
      <alignment wrapText="1"/>
    </xf>
    <xf numFmtId="164" fontId="32" fillId="25" borderId="20" xfId="34" applyNumberFormat="1" applyFont="1" applyFill="1" applyBorder="1" applyAlignment="1">
      <alignment horizontal="center" wrapText="1"/>
    </xf>
    <xf numFmtId="1" fontId="32" fillId="25" borderId="20" xfId="34" applyNumberFormat="1" applyFont="1" applyFill="1" applyBorder="1" applyAlignment="1">
      <alignment horizontal="center" wrapText="1"/>
    </xf>
    <xf numFmtId="1" fontId="32" fillId="25" borderId="20" xfId="34" applyNumberFormat="1" applyFont="1" applyFill="1" applyBorder="1" applyAlignment="1">
      <alignment horizontal="center"/>
    </xf>
    <xf numFmtId="2" fontId="21" fillId="27" borderId="20" xfId="0" applyNumberFormat="1" applyFont="1" applyFill="1" applyBorder="1" applyAlignment="1">
      <alignment vertical="center"/>
    </xf>
    <xf numFmtId="2" fontId="21" fillId="27" borderId="21" xfId="0" applyNumberFormat="1" applyFont="1" applyFill="1" applyBorder="1" applyAlignment="1">
      <alignment vertical="center"/>
    </xf>
    <xf numFmtId="2" fontId="21" fillId="27" borderId="22" xfId="0" applyNumberFormat="1" applyFont="1" applyFill="1" applyBorder="1" applyAlignment="1">
      <alignment vertical="center"/>
    </xf>
    <xf numFmtId="0" fontId="8" fillId="28" borderId="20" xfId="34" applyFill="1" applyBorder="1" applyProtection="1">
      <protection locked="0"/>
    </xf>
    <xf numFmtId="0" fontId="22" fillId="28" borderId="20" xfId="0" applyFont="1" applyFill="1" applyBorder="1" applyProtection="1">
      <protection locked="0"/>
    </xf>
    <xf numFmtId="0" fontId="8" fillId="0" borderId="42" xfId="34" applyBorder="1" applyProtection="1">
      <protection locked="0"/>
    </xf>
    <xf numFmtId="1" fontId="33" fillId="25" borderId="18" xfId="34" applyNumberFormat="1" applyFont="1" applyFill="1" applyBorder="1" applyAlignment="1">
      <alignment horizontal="center" wrapText="1"/>
    </xf>
    <xf numFmtId="1" fontId="33" fillId="25" borderId="56" xfId="34" applyNumberFormat="1" applyFont="1" applyFill="1" applyBorder="1" applyAlignment="1">
      <alignment horizontal="center" wrapText="1"/>
    </xf>
    <xf numFmtId="1" fontId="33" fillId="25" borderId="32" xfId="34" applyNumberFormat="1" applyFont="1" applyFill="1" applyBorder="1" applyAlignment="1">
      <alignment horizontal="center" wrapText="1"/>
    </xf>
    <xf numFmtId="1" fontId="0" fillId="0" borderId="40" xfId="0" applyNumberFormat="1" applyBorder="1" applyAlignment="1">
      <alignment horizontal="center"/>
    </xf>
    <xf numFmtId="1" fontId="0" fillId="0" borderId="31" xfId="0" applyNumberFormat="1" applyBorder="1" applyAlignment="1">
      <alignment horizontal="center"/>
    </xf>
    <xf numFmtId="2" fontId="0" fillId="0" borderId="31" xfId="0" applyNumberFormat="1" applyBorder="1" applyAlignment="1">
      <alignment horizontal="center"/>
    </xf>
    <xf numFmtId="2" fontId="0" fillId="0" borderId="14" xfId="0" applyNumberFormat="1" applyBorder="1" applyAlignment="1" applyProtection="1">
      <alignment horizontal="center"/>
      <protection locked="0"/>
    </xf>
    <xf numFmtId="2" fontId="0" fillId="0" borderId="0" xfId="0" applyNumberFormat="1" applyAlignment="1" applyProtection="1">
      <alignment horizontal="center"/>
      <protection locked="0"/>
    </xf>
    <xf numFmtId="2" fontId="0" fillId="0" borderId="18" xfId="0" applyNumberFormat="1" applyBorder="1" applyAlignment="1" applyProtection="1">
      <alignment horizontal="center"/>
      <protection locked="0"/>
    </xf>
    <xf numFmtId="1" fontId="0" fillId="0" borderId="13" xfId="0" applyNumberFormat="1" applyBorder="1" applyAlignment="1">
      <alignment horizontal="center"/>
    </xf>
    <xf numFmtId="1" fontId="0" fillId="0" borderId="12" xfId="0" applyNumberFormat="1" applyBorder="1" applyAlignment="1">
      <alignment horizontal="center"/>
    </xf>
    <xf numFmtId="1" fontId="0" fillId="0" borderId="0" xfId="0" applyNumberFormat="1" applyAlignment="1">
      <alignment horizontal="center"/>
    </xf>
    <xf numFmtId="2" fontId="0" fillId="0" borderId="14" xfId="0" applyNumberFormat="1" applyBorder="1" applyAlignment="1">
      <alignment horizontal="center"/>
    </xf>
    <xf numFmtId="2" fontId="0" fillId="0" borderId="0" xfId="0" applyNumberFormat="1" applyAlignment="1">
      <alignment horizontal="center"/>
    </xf>
    <xf numFmtId="2" fontId="0" fillId="0" borderId="18" xfId="0" applyNumberFormat="1" applyBorder="1" applyAlignment="1">
      <alignment horizontal="center"/>
    </xf>
    <xf numFmtId="0" fontId="8" fillId="0" borderId="19" xfId="34" applyBorder="1" applyProtection="1">
      <protection locked="0"/>
    </xf>
    <xf numFmtId="0" fontId="27" fillId="0" borderId="57" xfId="0" applyFont="1" applyBorder="1" applyAlignment="1" applyProtection="1">
      <alignment vertical="center"/>
      <protection locked="0"/>
    </xf>
    <xf numFmtId="0" fontId="8" fillId="0" borderId="0" xfId="34" applyProtection="1">
      <protection locked="0"/>
    </xf>
    <xf numFmtId="49" fontId="27" fillId="27" borderId="42" xfId="0" applyNumberFormat="1" applyFont="1" applyFill="1" applyBorder="1" applyAlignment="1" applyProtection="1">
      <alignment horizontal="center" vertical="center" wrapText="1"/>
      <protection locked="0"/>
    </xf>
    <xf numFmtId="9" fontId="0" fillId="0" borderId="15" xfId="0" applyNumberFormat="1" applyBorder="1" applyAlignment="1" applyProtection="1">
      <alignment horizontal="center"/>
      <protection locked="0"/>
    </xf>
    <xf numFmtId="9" fontId="0" fillId="0" borderId="16" xfId="0" applyNumberFormat="1" applyBorder="1" applyAlignment="1" applyProtection="1">
      <alignment horizontal="center"/>
      <protection locked="0"/>
    </xf>
    <xf numFmtId="0" fontId="21" fillId="0" borderId="20" xfId="0" applyFont="1" applyBorder="1" applyAlignment="1" applyProtection="1">
      <alignment horizontal="center"/>
      <protection locked="0"/>
    </xf>
    <xf numFmtId="9" fontId="34" fillId="0" borderId="42" xfId="47" applyFont="1" applyFill="1" applyBorder="1" applyAlignment="1" applyProtection="1">
      <alignment horizontal="center" wrapText="1"/>
    </xf>
    <xf numFmtId="9" fontId="34" fillId="0" borderId="32" xfId="47" applyFont="1" applyFill="1" applyBorder="1" applyAlignment="1" applyProtection="1">
      <alignment horizontal="center" wrapText="1"/>
    </xf>
    <xf numFmtId="0" fontId="24" fillId="0" borderId="19" xfId="0" applyFont="1" applyBorder="1" applyAlignment="1">
      <alignment horizontal="center"/>
    </xf>
    <xf numFmtId="9" fontId="34" fillId="0" borderId="19" xfId="47" applyFont="1" applyFill="1" applyBorder="1" applyAlignment="1" applyProtection="1">
      <alignment horizontal="center" wrapText="1"/>
    </xf>
    <xf numFmtId="9" fontId="34" fillId="0" borderId="15" xfId="47" applyFont="1" applyFill="1" applyBorder="1" applyAlignment="1" applyProtection="1">
      <alignment horizontal="center" wrapText="1"/>
    </xf>
    <xf numFmtId="0" fontId="20" fillId="0" borderId="21" xfId="0" applyFont="1" applyBorder="1" applyAlignment="1">
      <alignment horizontal="center" vertical="center"/>
    </xf>
    <xf numFmtId="2" fontId="0" fillId="0" borderId="42" xfId="0" applyNumberFormat="1" applyBorder="1" applyAlignment="1">
      <alignment horizontal="center"/>
    </xf>
    <xf numFmtId="2" fontId="0" fillId="0" borderId="16" xfId="0" applyNumberFormat="1" applyBorder="1" applyAlignment="1">
      <alignment horizontal="center"/>
    </xf>
    <xf numFmtId="2" fontId="0" fillId="0" borderId="41" xfId="0" applyNumberFormat="1" applyBorder="1" applyAlignment="1">
      <alignment horizontal="center"/>
    </xf>
    <xf numFmtId="2" fontId="0" fillId="0" borderId="38" xfId="0" applyNumberFormat="1" applyBorder="1" applyAlignment="1">
      <alignment horizontal="center"/>
    </xf>
    <xf numFmtId="0" fontId="0" fillId="25" borderId="0" xfId="0" applyFill="1" applyProtection="1">
      <protection locked="0"/>
    </xf>
    <xf numFmtId="0" fontId="21" fillId="25" borderId="11" xfId="0" applyFont="1" applyFill="1" applyBorder="1" applyAlignment="1" applyProtection="1">
      <alignment vertical="center"/>
      <protection locked="0"/>
    </xf>
    <xf numFmtId="0" fontId="22" fillId="25" borderId="14" xfId="0" applyFont="1" applyFill="1" applyBorder="1" applyAlignment="1">
      <alignment vertical="center"/>
    </xf>
    <xf numFmtId="0" fontId="22" fillId="25" borderId="18" xfId="0" applyFont="1" applyFill="1" applyBorder="1" applyAlignment="1">
      <alignment vertical="center"/>
    </xf>
    <xf numFmtId="0" fontId="22" fillId="25" borderId="13" xfId="0" applyFont="1" applyFill="1" applyBorder="1"/>
    <xf numFmtId="0" fontId="22" fillId="25" borderId="14" xfId="0" applyFont="1" applyFill="1" applyBorder="1"/>
    <xf numFmtId="0" fontId="22" fillId="25" borderId="17" xfId="0" applyFont="1" applyFill="1" applyBorder="1"/>
    <xf numFmtId="0" fontId="22" fillId="25" borderId="18" xfId="0" applyFont="1" applyFill="1" applyBorder="1"/>
    <xf numFmtId="9" fontId="0" fillId="0" borderId="38" xfId="0" applyNumberFormat="1" applyBorder="1" applyAlignment="1">
      <alignment horizontal="center"/>
    </xf>
    <xf numFmtId="9" fontId="0" fillId="0" borderId="31" xfId="0" applyNumberFormat="1" applyBorder="1" applyAlignment="1">
      <alignment horizontal="center"/>
    </xf>
    <xf numFmtId="1" fontId="0" fillId="0" borderId="18" xfId="0" applyNumberFormat="1" applyBorder="1" applyAlignment="1">
      <alignment horizontal="center"/>
    </xf>
    <xf numFmtId="0" fontId="21" fillId="25" borderId="0" xfId="0" applyFont="1" applyFill="1" applyAlignment="1" applyProtection="1">
      <alignment horizontal="center"/>
      <protection locked="0"/>
    </xf>
    <xf numFmtId="1" fontId="0" fillId="0" borderId="35" xfId="0" applyNumberFormat="1" applyBorder="1" applyAlignment="1">
      <alignment horizontal="center"/>
    </xf>
    <xf numFmtId="1" fontId="0" fillId="0" borderId="36" xfId="0" applyNumberFormat="1" applyBorder="1" applyAlignment="1">
      <alignment horizontal="center"/>
    </xf>
    <xf numFmtId="0" fontId="21" fillId="25" borderId="35" xfId="0" applyFont="1" applyFill="1" applyBorder="1" applyAlignment="1">
      <alignment horizontal="center"/>
    </xf>
    <xf numFmtId="0" fontId="21" fillId="25" borderId="36" xfId="0" applyFont="1" applyFill="1" applyBorder="1" applyAlignment="1">
      <alignment horizontal="center"/>
    </xf>
    <xf numFmtId="0" fontId="0" fillId="0" borderId="36"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1" fontId="21" fillId="25" borderId="0" xfId="0" applyNumberFormat="1" applyFont="1" applyFill="1" applyAlignment="1" applyProtection="1">
      <alignment horizontal="center"/>
      <protection locked="0"/>
    </xf>
    <xf numFmtId="0" fontId="21" fillId="25" borderId="0" xfId="0" applyFont="1" applyFill="1" applyAlignment="1">
      <alignment horizontal="center"/>
    </xf>
    <xf numFmtId="0" fontId="0" fillId="0" borderId="12" xfId="0" applyBorder="1"/>
    <xf numFmtId="0" fontId="0" fillId="0" borderId="17" xfId="0" applyBorder="1"/>
    <xf numFmtId="0" fontId="0" fillId="0" borderId="18" xfId="0" applyBorder="1"/>
    <xf numFmtId="0" fontId="0" fillId="0" borderId="43" xfId="0" applyBorder="1" applyAlignment="1">
      <alignment horizontal="center"/>
    </xf>
    <xf numFmtId="1" fontId="0" fillId="0" borderId="44" xfId="0" applyNumberFormat="1" applyBorder="1" applyAlignment="1">
      <alignment horizontal="center"/>
    </xf>
    <xf numFmtId="1" fontId="21" fillId="25" borderId="18" xfId="0" applyNumberFormat="1" applyFont="1" applyFill="1" applyBorder="1" applyAlignment="1" applyProtection="1">
      <alignment horizontal="center"/>
      <protection locked="0"/>
    </xf>
    <xf numFmtId="1" fontId="0" fillId="0" borderId="43" xfId="0" applyNumberFormat="1" applyBorder="1" applyAlignment="1">
      <alignment horizontal="center"/>
    </xf>
    <xf numFmtId="1" fontId="0" fillId="28" borderId="0" xfId="0" applyNumberFormat="1" applyFill="1" applyAlignment="1">
      <alignment horizontal="center"/>
    </xf>
    <xf numFmtId="1" fontId="0" fillId="28" borderId="18" xfId="0" applyNumberFormat="1" applyFill="1" applyBorder="1" applyAlignment="1">
      <alignment horizontal="center"/>
    </xf>
    <xf numFmtId="9" fontId="0" fillId="0" borderId="0" xfId="0" applyNumberFormat="1" applyAlignment="1" applyProtection="1">
      <alignment horizontal="center"/>
      <protection locked="0"/>
    </xf>
    <xf numFmtId="9" fontId="0" fillId="0" borderId="10" xfId="0" applyNumberFormat="1" applyBorder="1" applyAlignment="1" applyProtection="1">
      <alignment horizontal="center"/>
      <protection locked="0"/>
    </xf>
    <xf numFmtId="0" fontId="22" fillId="24" borderId="20" xfId="0" applyFont="1" applyFill="1" applyBorder="1"/>
    <xf numFmtId="0" fontId="22" fillId="29" borderId="20" xfId="0" applyFont="1" applyFill="1" applyBorder="1" applyProtection="1">
      <protection locked="0"/>
    </xf>
    <xf numFmtId="0" fontId="8" fillId="30" borderId="20" xfId="34" applyFill="1" applyBorder="1" applyProtection="1">
      <protection locked="0"/>
    </xf>
    <xf numFmtId="0" fontId="22" fillId="30" borderId="20" xfId="0" applyFont="1" applyFill="1" applyBorder="1" applyProtection="1">
      <protection locked="0"/>
    </xf>
    <xf numFmtId="0" fontId="8" fillId="29" borderId="20" xfId="34" applyFill="1" applyBorder="1" applyProtection="1">
      <protection locked="0"/>
    </xf>
    <xf numFmtId="0" fontId="22" fillId="29" borderId="20" xfId="0" applyFont="1" applyFill="1" applyBorder="1" applyAlignment="1" applyProtection="1">
      <alignment wrapText="1"/>
      <protection locked="0"/>
    </xf>
    <xf numFmtId="0" fontId="8" fillId="29" borderId="20" xfId="46" applyFont="1" applyFill="1" applyBorder="1"/>
    <xf numFmtId="2" fontId="0" fillId="0" borderId="20" xfId="0" applyNumberFormat="1" applyBorder="1" applyProtection="1">
      <protection locked="0"/>
    </xf>
    <xf numFmtId="0" fontId="22" fillId="0" borderId="62" xfId="0" applyFont="1" applyBorder="1" applyProtection="1">
      <protection locked="0"/>
    </xf>
    <xf numFmtId="1" fontId="33" fillId="25" borderId="55" xfId="34" applyNumberFormat="1" applyFont="1" applyFill="1" applyBorder="1" applyAlignment="1">
      <alignment horizontal="center"/>
    </xf>
    <xf numFmtId="1" fontId="33" fillId="25" borderId="10" xfId="34" applyNumberFormat="1" applyFont="1" applyFill="1" applyBorder="1" applyAlignment="1">
      <alignment horizontal="center"/>
    </xf>
    <xf numFmtId="0" fontId="27" fillId="0" borderId="57" xfId="0" applyFont="1" applyBorder="1" applyProtection="1">
      <protection locked="0"/>
    </xf>
    <xf numFmtId="0" fontId="8" fillId="0" borderId="32" xfId="34" applyBorder="1" applyProtection="1">
      <protection locked="0"/>
    </xf>
    <xf numFmtId="0" fontId="32" fillId="25" borderId="20" xfId="34" applyFont="1" applyFill="1" applyBorder="1" applyAlignment="1">
      <alignment horizontal="left" wrapText="1"/>
    </xf>
    <xf numFmtId="0" fontId="22" fillId="0" borderId="20" xfId="0" applyFont="1" applyBorder="1" applyAlignment="1">
      <alignment horizontal="center" vertical="center" wrapText="1"/>
    </xf>
    <xf numFmtId="0" fontId="22" fillId="29" borderId="20" xfId="45" applyFont="1" applyFill="1" applyBorder="1"/>
    <xf numFmtId="0" fontId="22" fillId="0" borderId="20" xfId="0" applyFont="1" applyBorder="1" applyAlignment="1">
      <alignment vertical="center"/>
    </xf>
    <xf numFmtId="0" fontId="22" fillId="29" borderId="19" xfId="0" applyFont="1" applyFill="1" applyBorder="1" applyAlignment="1" applyProtection="1">
      <alignment horizontal="center" vertical="center"/>
      <protection locked="0"/>
    </xf>
    <xf numFmtId="0" fontId="0" fillId="24" borderId="19" xfId="0" applyFill="1" applyBorder="1" applyAlignment="1">
      <alignment horizontal="center" vertical="center"/>
    </xf>
    <xf numFmtId="0" fontId="22" fillId="30" borderId="19" xfId="0" applyFont="1" applyFill="1" applyBorder="1" applyAlignment="1" applyProtection="1">
      <alignment horizontal="center" vertical="center"/>
      <protection locked="0"/>
    </xf>
    <xf numFmtId="164" fontId="0" fillId="0" borderId="58" xfId="0" applyNumberFormat="1" applyBorder="1" applyAlignment="1">
      <alignment horizontal="center"/>
    </xf>
    <xf numFmtId="164" fontId="0" fillId="0" borderId="59" xfId="0" applyNumberFormat="1" applyBorder="1" applyAlignment="1">
      <alignment horizontal="center"/>
    </xf>
    <xf numFmtId="1" fontId="0" fillId="0" borderId="58" xfId="0" applyNumberFormat="1" applyBorder="1" applyAlignment="1">
      <alignment horizontal="center"/>
    </xf>
    <xf numFmtId="1" fontId="0" fillId="0" borderId="59" xfId="0" applyNumberFormat="1" applyBorder="1" applyAlignment="1">
      <alignment horizontal="center"/>
    </xf>
    <xf numFmtId="2" fontId="23" fillId="0" borderId="19" xfId="0" applyNumberFormat="1" applyFont="1" applyBorder="1" applyAlignment="1">
      <alignment horizontal="center" vertical="center"/>
    </xf>
    <xf numFmtId="2" fontId="22" fillId="28" borderId="20" xfId="0" applyNumberFormat="1" applyFont="1" applyFill="1" applyBorder="1"/>
    <xf numFmtId="2" fontId="22" fillId="28" borderId="20" xfId="0" applyNumberFormat="1" applyFont="1" applyFill="1" applyBorder="1" applyProtection="1">
      <protection locked="0"/>
    </xf>
    <xf numFmtId="0" fontId="22" fillId="28" borderId="0" xfId="0" applyFont="1" applyFill="1" applyProtection="1">
      <protection locked="0"/>
    </xf>
    <xf numFmtId="0" fontId="22" fillId="27" borderId="20" xfId="0" applyFont="1" applyFill="1" applyBorder="1" applyProtection="1">
      <protection locked="0"/>
    </xf>
    <xf numFmtId="0" fontId="40" fillId="27" borderId="20" xfId="0" applyFont="1" applyFill="1" applyBorder="1" applyProtection="1">
      <protection locked="0"/>
    </xf>
    <xf numFmtId="0" fontId="20" fillId="27" borderId="20" xfId="34" applyFont="1" applyFill="1" applyBorder="1" applyProtection="1">
      <protection locked="0"/>
    </xf>
    <xf numFmtId="0" fontId="21" fillId="27" borderId="20" xfId="0" applyFont="1" applyFill="1" applyBorder="1" applyProtection="1">
      <protection locked="0"/>
    </xf>
    <xf numFmtId="0" fontId="21" fillId="27" borderId="19" xfId="0" applyFont="1" applyFill="1" applyBorder="1" applyProtection="1">
      <protection locked="0"/>
    </xf>
    <xf numFmtId="0" fontId="20" fillId="27" borderId="20" xfId="0" applyFont="1" applyFill="1" applyBorder="1" applyProtection="1">
      <protection locked="0"/>
    </xf>
    <xf numFmtId="0" fontId="20" fillId="27" borderId="20" xfId="0" applyFont="1" applyFill="1" applyBorder="1" applyAlignment="1" applyProtection="1">
      <alignment wrapText="1"/>
      <protection locked="0"/>
    </xf>
    <xf numFmtId="0" fontId="21" fillId="27" borderId="29" xfId="0" applyFont="1" applyFill="1" applyBorder="1" applyAlignment="1">
      <alignment vertical="center" wrapText="1"/>
    </xf>
    <xf numFmtId="0" fontId="20" fillId="31" borderId="20" xfId="0" applyFont="1" applyFill="1" applyBorder="1" applyProtection="1">
      <protection locked="0"/>
    </xf>
    <xf numFmtId="0" fontId="20" fillId="31" borderId="20" xfId="34" applyFont="1" applyFill="1" applyBorder="1" applyProtection="1">
      <protection locked="0"/>
    </xf>
    <xf numFmtId="0" fontId="21" fillId="31" borderId="20" xfId="0" applyFont="1" applyFill="1" applyBorder="1" applyProtection="1">
      <protection locked="0"/>
    </xf>
    <xf numFmtId="0" fontId="20" fillId="31" borderId="20" xfId="46" applyFont="1" applyFill="1" applyBorder="1"/>
    <xf numFmtId="2" fontId="21" fillId="31" borderId="21" xfId="0" applyNumberFormat="1" applyFont="1" applyFill="1" applyBorder="1" applyAlignment="1">
      <alignment vertical="center"/>
    </xf>
    <xf numFmtId="2" fontId="21" fillId="31" borderId="20" xfId="0" applyNumberFormat="1" applyFont="1" applyFill="1" applyBorder="1" applyAlignment="1">
      <alignment vertical="center"/>
    </xf>
    <xf numFmtId="2" fontId="21" fillId="31" borderId="22" xfId="0" applyNumberFormat="1" applyFont="1" applyFill="1" applyBorder="1" applyAlignment="1">
      <alignment vertical="center"/>
    </xf>
    <xf numFmtId="2" fontId="21" fillId="31" borderId="21" xfId="0" applyNumberFormat="1" applyFont="1" applyFill="1" applyBorder="1"/>
    <xf numFmtId="2" fontId="21" fillId="31" borderId="21" xfId="0" applyNumberFormat="1" applyFont="1" applyFill="1" applyBorder="1" applyProtection="1">
      <protection locked="0"/>
    </xf>
    <xf numFmtId="2" fontId="21" fillId="31" borderId="20" xfId="0" applyNumberFormat="1" applyFont="1" applyFill="1" applyBorder="1"/>
    <xf numFmtId="2" fontId="21" fillId="31" borderId="22" xfId="0" applyNumberFormat="1" applyFont="1" applyFill="1" applyBorder="1"/>
    <xf numFmtId="2" fontId="21" fillId="27" borderId="32" xfId="0" applyNumberFormat="1" applyFont="1" applyFill="1" applyBorder="1" applyAlignment="1">
      <alignment vertical="center"/>
    </xf>
    <xf numFmtId="2" fontId="21" fillId="27" borderId="17" xfId="0" applyNumberFormat="1" applyFont="1" applyFill="1" applyBorder="1" applyAlignment="1">
      <alignment vertical="center"/>
    </xf>
    <xf numFmtId="2" fontId="21" fillId="27" borderId="18" xfId="0" applyNumberFormat="1" applyFont="1" applyFill="1" applyBorder="1" applyAlignment="1">
      <alignment vertical="center"/>
    </xf>
    <xf numFmtId="2" fontId="21" fillId="27" borderId="10" xfId="0" applyNumberFormat="1" applyFont="1" applyFill="1" applyBorder="1" applyAlignment="1">
      <alignment vertical="center"/>
    </xf>
    <xf numFmtId="2" fontId="22" fillId="0" borderId="20" xfId="0" applyNumberFormat="1" applyFont="1" applyBorder="1" applyAlignment="1">
      <alignment horizontal="right"/>
    </xf>
    <xf numFmtId="2" fontId="22" fillId="0" borderId="20" xfId="0" applyNumberFormat="1" applyFont="1" applyBorder="1" applyAlignment="1" applyProtection="1">
      <alignment horizontal="right"/>
      <protection locked="0"/>
    </xf>
    <xf numFmtId="0" fontId="20" fillId="27" borderId="11" xfId="0" applyFont="1" applyFill="1" applyBorder="1" applyProtection="1">
      <protection locked="0"/>
    </xf>
    <xf numFmtId="2" fontId="21" fillId="27" borderId="21" xfId="0" applyNumberFormat="1" applyFont="1" applyFill="1" applyBorder="1"/>
    <xf numFmtId="2" fontId="21" fillId="27" borderId="21" xfId="0" applyNumberFormat="1" applyFont="1" applyFill="1" applyBorder="1" applyProtection="1">
      <protection locked="0"/>
    </xf>
    <xf numFmtId="2" fontId="21" fillId="27" borderId="20" xfId="0" applyNumberFormat="1" applyFont="1" applyFill="1" applyBorder="1"/>
    <xf numFmtId="2" fontId="21" fillId="27" borderId="22" xfId="0" applyNumberFormat="1" applyFont="1" applyFill="1" applyBorder="1"/>
    <xf numFmtId="2" fontId="21" fillId="31" borderId="21" xfId="0" applyNumberFormat="1" applyFont="1" applyFill="1" applyBorder="1" applyAlignment="1">
      <alignment horizontal="center" vertical="center"/>
    </xf>
    <xf numFmtId="2" fontId="21" fillId="31" borderId="20" xfId="0" applyNumberFormat="1" applyFont="1" applyFill="1" applyBorder="1" applyAlignment="1">
      <alignment horizontal="center" vertical="center"/>
    </xf>
    <xf numFmtId="2" fontId="21" fillId="31" borderId="22" xfId="0" applyNumberFormat="1" applyFont="1" applyFill="1" applyBorder="1" applyAlignment="1">
      <alignment horizontal="center" vertical="center"/>
    </xf>
    <xf numFmtId="2" fontId="21" fillId="27" borderId="20" xfId="0" applyNumberFormat="1" applyFont="1" applyFill="1" applyBorder="1" applyProtection="1">
      <protection locked="0"/>
    </xf>
    <xf numFmtId="0" fontId="41" fillId="0" borderId="0" xfId="0" applyFont="1"/>
    <xf numFmtId="0" fontId="42" fillId="0" borderId="0" xfId="0" applyFont="1"/>
    <xf numFmtId="0" fontId="44" fillId="0" borderId="0" xfId="0" applyFont="1"/>
    <xf numFmtId="0" fontId="43" fillId="0" borderId="0" xfId="0" applyFont="1" applyAlignment="1">
      <alignment horizontal="left"/>
    </xf>
    <xf numFmtId="0" fontId="43" fillId="0" borderId="0" xfId="0" applyFont="1"/>
    <xf numFmtId="0" fontId="45" fillId="0" borderId="0" xfId="0" applyFont="1"/>
    <xf numFmtId="2" fontId="43" fillId="0" borderId="12" xfId="0" applyNumberFormat="1" applyFont="1" applyBorder="1" applyAlignment="1" applyProtection="1">
      <alignment horizontal="center" vertical="center"/>
      <protection locked="0"/>
    </xf>
    <xf numFmtId="0" fontId="46" fillId="0" borderId="14" xfId="0" applyFont="1" applyBorder="1" applyAlignment="1">
      <alignment horizontal="center" vertical="center" wrapText="1"/>
    </xf>
    <xf numFmtId="0" fontId="43" fillId="0" borderId="0" xfId="0" applyFont="1" applyAlignment="1" applyProtection="1">
      <alignment horizontal="center" vertical="center"/>
      <protection locked="0"/>
    </xf>
    <xf numFmtId="0" fontId="43" fillId="0" borderId="57" xfId="0" applyFont="1" applyBorder="1" applyAlignment="1" applyProtection="1">
      <alignment horizontal="center" vertical="center"/>
      <protection locked="0"/>
    </xf>
    <xf numFmtId="2" fontId="43" fillId="0" borderId="42" xfId="0" applyNumberFormat="1" applyFont="1" applyBorder="1" applyAlignment="1" applyProtection="1">
      <alignment horizontal="center" vertical="center"/>
      <protection locked="0"/>
    </xf>
    <xf numFmtId="2" fontId="43" fillId="0" borderId="32" xfId="0" applyNumberFormat="1" applyFont="1" applyBorder="1" applyAlignment="1" applyProtection="1">
      <alignment horizontal="center" vertical="center"/>
      <protection locked="0"/>
    </xf>
    <xf numFmtId="2" fontId="43" fillId="0" borderId="17" xfId="0" applyNumberFormat="1" applyFont="1" applyBorder="1" applyAlignment="1" applyProtection="1">
      <alignment horizontal="center" vertical="center"/>
      <protection locked="0"/>
    </xf>
    <xf numFmtId="0" fontId="44" fillId="0" borderId="57" xfId="0" applyFont="1" applyBorder="1" applyAlignment="1" applyProtection="1">
      <alignment horizontal="center" vertical="center"/>
      <protection locked="0"/>
    </xf>
    <xf numFmtId="2" fontId="44" fillId="27" borderId="14" xfId="0" applyNumberFormat="1" applyFont="1" applyFill="1" applyBorder="1" applyAlignment="1">
      <alignment horizontal="center" vertical="center"/>
    </xf>
    <xf numFmtId="0" fontId="43" fillId="0" borderId="0" xfId="0" applyFont="1" applyAlignment="1" applyProtection="1">
      <alignment horizontal="left" vertical="center"/>
      <protection locked="0"/>
    </xf>
    <xf numFmtId="0" fontId="49" fillId="0" borderId="14" xfId="0" applyFont="1" applyBorder="1" applyAlignment="1">
      <alignment horizontal="center" vertical="center" wrapText="1"/>
    </xf>
    <xf numFmtId="0" fontId="43" fillId="0" borderId="0" xfId="0" applyFont="1" applyProtection="1">
      <protection locked="0"/>
    </xf>
    <xf numFmtId="0" fontId="43" fillId="0" borderId="0" xfId="0" applyFont="1" applyAlignment="1" applyProtection="1">
      <alignment vertical="center"/>
      <protection locked="0"/>
    </xf>
    <xf numFmtId="0" fontId="44" fillId="0" borderId="0" xfId="0" applyFont="1" applyProtection="1">
      <protection locked="0"/>
    </xf>
    <xf numFmtId="164" fontId="47" fillId="27" borderId="13" xfId="34" applyNumberFormat="1" applyFont="1" applyFill="1" applyBorder="1" applyAlignment="1">
      <alignment horizontal="center" vertical="center" wrapText="1"/>
    </xf>
    <xf numFmtId="164" fontId="47" fillId="27" borderId="19" xfId="34" applyNumberFormat="1" applyFont="1" applyFill="1" applyBorder="1" applyAlignment="1">
      <alignment horizontal="center" vertical="center" wrapText="1"/>
    </xf>
    <xf numFmtId="1" fontId="47" fillId="27" borderId="15" xfId="34" applyNumberFormat="1" applyFont="1" applyFill="1" applyBorder="1" applyAlignment="1">
      <alignment horizontal="center" vertical="center" wrapText="1"/>
    </xf>
    <xf numFmtId="164" fontId="47" fillId="27" borderId="14" xfId="34" applyNumberFormat="1" applyFont="1" applyFill="1" applyBorder="1" applyAlignment="1">
      <alignment horizontal="center" vertical="center" wrapText="1"/>
    </xf>
    <xf numFmtId="1" fontId="47" fillId="27" borderId="13" xfId="34" applyNumberFormat="1" applyFont="1" applyFill="1" applyBorder="1" applyAlignment="1">
      <alignment horizontal="center" vertical="center" wrapText="1"/>
    </xf>
    <xf numFmtId="1" fontId="47" fillId="27" borderId="39" xfId="34" applyNumberFormat="1" applyFont="1" applyFill="1" applyBorder="1" applyAlignment="1">
      <alignment horizontal="center" vertical="center"/>
    </xf>
    <xf numFmtId="2" fontId="47" fillId="27" borderId="19" xfId="34" applyNumberFormat="1" applyFont="1" applyFill="1" applyBorder="1" applyAlignment="1">
      <alignment horizontal="center" vertical="center" wrapText="1"/>
    </xf>
    <xf numFmtId="1" fontId="47" fillId="27" borderId="21" xfId="34" applyNumberFormat="1" applyFont="1" applyFill="1" applyBorder="1" applyAlignment="1">
      <alignment horizontal="center" vertical="center" wrapText="1"/>
    </xf>
    <xf numFmtId="164" fontId="47" fillId="27" borderId="17" xfId="34" applyNumberFormat="1" applyFont="1" applyFill="1" applyBorder="1" applyAlignment="1">
      <alignment horizontal="center" vertical="center" wrapText="1"/>
    </xf>
    <xf numFmtId="164" fontId="47" fillId="27" borderId="32" xfId="34" applyNumberFormat="1" applyFont="1" applyFill="1" applyBorder="1" applyAlignment="1">
      <alignment horizontal="center" vertical="center" wrapText="1"/>
    </xf>
    <xf numFmtId="1" fontId="47" fillId="27" borderId="10" xfId="34" applyNumberFormat="1" applyFont="1" applyFill="1" applyBorder="1" applyAlignment="1">
      <alignment horizontal="center" vertical="center" wrapText="1"/>
    </xf>
    <xf numFmtId="164" fontId="47" fillId="27" borderId="18" xfId="34" applyNumberFormat="1" applyFont="1" applyFill="1" applyBorder="1" applyAlignment="1">
      <alignment horizontal="center" vertical="center" wrapText="1"/>
    </xf>
    <xf numFmtId="1" fontId="47" fillId="27" borderId="17" xfId="34" applyNumberFormat="1" applyFont="1" applyFill="1" applyBorder="1" applyAlignment="1">
      <alignment horizontal="center" vertical="center" wrapText="1"/>
    </xf>
    <xf numFmtId="1" fontId="47" fillId="27" borderId="43" xfId="34" applyNumberFormat="1" applyFont="1" applyFill="1" applyBorder="1" applyAlignment="1">
      <alignment horizontal="center" vertical="center"/>
    </xf>
    <xf numFmtId="0" fontId="48" fillId="0" borderId="63" xfId="34" applyFont="1" applyBorder="1" applyAlignment="1" applyProtection="1">
      <alignment vertical="center"/>
      <protection locked="0"/>
    </xf>
    <xf numFmtId="2" fontId="43" fillId="0" borderId="16" xfId="0" applyNumberFormat="1" applyFont="1" applyBorder="1" applyAlignment="1" applyProtection="1">
      <alignment horizontal="center" vertical="center"/>
      <protection locked="0"/>
    </xf>
    <xf numFmtId="2" fontId="43" fillId="0" borderId="12" xfId="0" applyNumberFormat="1" applyFont="1" applyBorder="1" applyAlignment="1">
      <alignment horizontal="center" vertical="center"/>
    </xf>
    <xf numFmtId="2" fontId="43" fillId="0" borderId="19" xfId="0" applyNumberFormat="1" applyFont="1" applyBorder="1" applyAlignment="1">
      <alignment horizontal="center" vertical="center"/>
    </xf>
    <xf numFmtId="2" fontId="43" fillId="0" borderId="15" xfId="0" applyNumberFormat="1" applyFont="1" applyBorder="1" applyAlignment="1">
      <alignment horizontal="center" vertical="center"/>
    </xf>
    <xf numFmtId="2" fontId="43" fillId="0" borderId="42" xfId="0" applyNumberFormat="1" applyFont="1" applyBorder="1" applyAlignment="1">
      <alignment horizontal="center" vertical="center"/>
    </xf>
    <xf numFmtId="2" fontId="43" fillId="0" borderId="16" xfId="0" applyNumberFormat="1" applyFont="1" applyBorder="1" applyAlignment="1">
      <alignment horizontal="center" vertical="center"/>
    </xf>
    <xf numFmtId="2" fontId="43" fillId="0" borderId="36" xfId="0" applyNumberFormat="1" applyFont="1" applyBorder="1" applyAlignment="1">
      <alignment horizontal="center" vertical="center"/>
    </xf>
    <xf numFmtId="0" fontId="48" fillId="0" borderId="65" xfId="34" applyFont="1" applyBorder="1" applyAlignment="1" applyProtection="1">
      <alignment vertical="center"/>
      <protection locked="0"/>
    </xf>
    <xf numFmtId="2" fontId="48" fillId="0" borderId="16" xfId="0" applyNumberFormat="1" applyFont="1" applyBorder="1" applyAlignment="1" applyProtection="1">
      <alignment horizontal="center" vertical="center"/>
      <protection locked="0"/>
    </xf>
    <xf numFmtId="2" fontId="48" fillId="0" borderId="12" xfId="0" applyNumberFormat="1" applyFont="1" applyBorder="1" applyAlignment="1" applyProtection="1">
      <alignment horizontal="center" vertical="center"/>
      <protection locked="0"/>
    </xf>
    <xf numFmtId="2" fontId="48" fillId="0" borderId="12" xfId="0" applyNumberFormat="1" applyFont="1" applyBorder="1" applyAlignment="1">
      <alignment horizontal="center" vertical="center"/>
    </xf>
    <xf numFmtId="2" fontId="43" fillId="0" borderId="32" xfId="0" applyNumberFormat="1" applyFont="1" applyBorder="1" applyAlignment="1">
      <alignment horizontal="center" vertical="center"/>
    </xf>
    <xf numFmtId="2" fontId="44" fillId="27" borderId="0" xfId="0" applyNumberFormat="1" applyFont="1" applyFill="1" applyAlignment="1">
      <alignment horizontal="center" vertical="center"/>
    </xf>
    <xf numFmtId="2" fontId="44" fillId="27" borderId="13" xfId="0" applyNumberFormat="1" applyFont="1" applyFill="1" applyBorder="1" applyAlignment="1">
      <alignment horizontal="center" vertical="center"/>
    </xf>
    <xf numFmtId="2" fontId="44" fillId="27" borderId="19" xfId="0" applyNumberFormat="1" applyFont="1" applyFill="1" applyBorder="1" applyAlignment="1">
      <alignment horizontal="center" vertical="center"/>
    </xf>
    <xf numFmtId="2" fontId="44" fillId="27" borderId="15" xfId="0" applyNumberFormat="1" applyFont="1" applyFill="1" applyBorder="1" applyAlignment="1">
      <alignment horizontal="center" vertical="center"/>
    </xf>
    <xf numFmtId="2" fontId="44" fillId="27" borderId="39" xfId="0" applyNumberFormat="1" applyFont="1" applyFill="1" applyBorder="1" applyAlignment="1">
      <alignment horizontal="center" vertical="center"/>
    </xf>
    <xf numFmtId="0" fontId="51" fillId="28" borderId="61" xfId="0" applyFont="1" applyFill="1" applyBorder="1" applyAlignment="1" applyProtection="1">
      <alignment horizontal="left" vertical="center"/>
      <protection locked="0"/>
    </xf>
    <xf numFmtId="0" fontId="43" fillId="0" borderId="14" xfId="0" applyFont="1" applyBorder="1" applyAlignment="1">
      <alignment horizontal="center" vertical="center"/>
    </xf>
    <xf numFmtId="2" fontId="43" fillId="0" borderId="14" xfId="0" applyNumberFormat="1" applyFont="1" applyBorder="1" applyAlignment="1">
      <alignment horizontal="center" vertical="center"/>
    </xf>
    <xf numFmtId="0" fontId="43" fillId="0" borderId="14" xfId="0" applyFont="1" applyBorder="1" applyAlignment="1" applyProtection="1">
      <alignment horizontal="center" vertical="center"/>
      <protection locked="0"/>
    </xf>
    <xf numFmtId="0" fontId="43" fillId="0" borderId="39" xfId="0" applyFont="1" applyBorder="1" applyAlignment="1" applyProtection="1">
      <alignment horizontal="center" vertical="center"/>
      <protection locked="0"/>
    </xf>
    <xf numFmtId="0" fontId="43" fillId="0" borderId="35" xfId="0" applyFont="1" applyBorder="1" applyAlignment="1" applyProtection="1">
      <alignment vertical="center"/>
      <protection locked="0"/>
    </xf>
    <xf numFmtId="0" fontId="43" fillId="0" borderId="36" xfId="0" applyFont="1" applyBorder="1" applyAlignment="1" applyProtection="1">
      <alignment horizontal="center" vertical="center"/>
      <protection locked="0"/>
    </xf>
    <xf numFmtId="0" fontId="43" fillId="0" borderId="67" xfId="0" applyFont="1" applyBorder="1" applyAlignment="1" applyProtection="1">
      <alignment vertical="center"/>
      <protection locked="0"/>
    </xf>
    <xf numFmtId="0" fontId="43" fillId="0" borderId="68" xfId="0" applyFont="1" applyBorder="1" applyAlignment="1" applyProtection="1">
      <alignment horizontal="center" vertical="center"/>
      <protection locked="0"/>
    </xf>
    <xf numFmtId="0" fontId="44" fillId="0" borderId="23" xfId="0" applyFont="1" applyBorder="1" applyAlignment="1" applyProtection="1">
      <alignment vertical="center"/>
      <protection locked="0"/>
    </xf>
    <xf numFmtId="0" fontId="44" fillId="0" borderId="24" xfId="0" applyFont="1" applyBorder="1" applyAlignment="1" applyProtection="1">
      <alignment vertical="center" wrapText="1"/>
      <protection locked="0"/>
    </xf>
    <xf numFmtId="0" fontId="44" fillId="0" borderId="24" xfId="0" applyFont="1" applyBorder="1" applyAlignment="1" applyProtection="1">
      <alignment horizontal="center" vertical="center"/>
      <protection locked="0"/>
    </xf>
    <xf numFmtId="0" fontId="44" fillId="0" borderId="25" xfId="0" applyFont="1" applyBorder="1" applyAlignment="1" applyProtection="1">
      <alignment horizontal="center" vertical="center"/>
      <protection locked="0"/>
    </xf>
    <xf numFmtId="0" fontId="48" fillId="0" borderId="61" xfId="34" applyFont="1" applyBorder="1" applyAlignment="1" applyProtection="1">
      <alignment vertical="center"/>
      <protection locked="0"/>
    </xf>
    <xf numFmtId="2" fontId="43" fillId="0" borderId="19" xfId="0" applyNumberFormat="1" applyFont="1" applyBorder="1" applyAlignment="1" applyProtection="1">
      <alignment horizontal="center" vertical="center"/>
      <protection locked="0"/>
    </xf>
    <xf numFmtId="2" fontId="43" fillId="0" borderId="0" xfId="0" applyNumberFormat="1" applyFont="1" applyAlignment="1">
      <alignment horizontal="center" vertical="center"/>
    </xf>
    <xf numFmtId="0" fontId="48" fillId="0" borderId="35" xfId="34" applyFont="1" applyBorder="1" applyAlignment="1" applyProtection="1">
      <alignment vertical="center"/>
      <protection locked="0"/>
    </xf>
    <xf numFmtId="2" fontId="43" fillId="0" borderId="18" xfId="0" applyNumberFormat="1" applyFont="1" applyBorder="1" applyAlignment="1">
      <alignment horizontal="center" vertical="center"/>
    </xf>
    <xf numFmtId="2" fontId="44" fillId="27" borderId="18" xfId="0" applyNumberFormat="1" applyFont="1" applyFill="1" applyBorder="1" applyAlignment="1">
      <alignment horizontal="center" vertical="center"/>
    </xf>
    <xf numFmtId="2" fontId="44" fillId="27" borderId="17" xfId="0" applyNumberFormat="1" applyFont="1" applyFill="1" applyBorder="1" applyAlignment="1">
      <alignment horizontal="center" vertical="center"/>
    </xf>
    <xf numFmtId="2" fontId="44" fillId="27" borderId="21" xfId="0" applyNumberFormat="1" applyFont="1" applyFill="1" applyBorder="1" applyAlignment="1">
      <alignment horizontal="center" vertical="center"/>
    </xf>
    <xf numFmtId="2" fontId="44" fillId="27" borderId="20" xfId="0" applyNumberFormat="1" applyFont="1" applyFill="1" applyBorder="1" applyAlignment="1">
      <alignment horizontal="center" vertical="center"/>
    </xf>
    <xf numFmtId="2" fontId="44" fillId="27" borderId="22" xfId="0" applyNumberFormat="1" applyFont="1" applyFill="1" applyBorder="1" applyAlignment="1">
      <alignment horizontal="center" vertical="center"/>
    </xf>
    <xf numFmtId="2" fontId="44" fillId="27" borderId="66" xfId="0" applyNumberFormat="1" applyFont="1" applyFill="1" applyBorder="1" applyAlignment="1">
      <alignment horizontal="center" vertical="center"/>
    </xf>
    <xf numFmtId="2" fontId="43" fillId="0" borderId="13" xfId="0" applyNumberFormat="1" applyFont="1" applyBorder="1" applyAlignment="1">
      <alignment horizontal="center" vertical="center"/>
    </xf>
    <xf numFmtId="0" fontId="48" fillId="0" borderId="64" xfId="34" applyFont="1" applyBorder="1" applyAlignment="1" applyProtection="1">
      <alignment vertical="center"/>
      <protection locked="0"/>
    </xf>
    <xf numFmtId="2" fontId="43" fillId="0" borderId="17" xfId="0" applyNumberFormat="1" applyFont="1" applyBorder="1" applyAlignment="1">
      <alignment horizontal="center" vertical="center"/>
    </xf>
    <xf numFmtId="0" fontId="43" fillId="0" borderId="23" xfId="0" applyFont="1" applyBorder="1" applyAlignment="1" applyProtection="1">
      <alignment vertical="center"/>
      <protection locked="0"/>
    </xf>
    <xf numFmtId="0" fontId="44" fillId="0" borderId="24" xfId="0" applyFont="1" applyBorder="1" applyAlignment="1" applyProtection="1">
      <alignment vertical="center"/>
      <protection locked="0"/>
    </xf>
    <xf numFmtId="0" fontId="44" fillId="0" borderId="25" xfId="0" applyFont="1" applyBorder="1" applyAlignment="1" applyProtection="1">
      <alignment vertical="center"/>
      <protection locked="0"/>
    </xf>
    <xf numFmtId="0" fontId="43" fillId="0" borderId="35" xfId="0" applyFont="1" applyBorder="1" applyAlignment="1" applyProtection="1">
      <alignment horizontal="left" vertical="center"/>
      <protection locked="0"/>
    </xf>
    <xf numFmtId="0" fontId="44" fillId="0" borderId="24" xfId="0" applyFont="1" applyBorder="1" applyAlignment="1" applyProtection="1">
      <alignment horizontal="center" vertical="center" wrapText="1"/>
      <protection locked="0"/>
    </xf>
    <xf numFmtId="0" fontId="44" fillId="0" borderId="25" xfId="0" applyFont="1" applyBorder="1" applyAlignment="1" applyProtection="1">
      <alignment horizontal="center" vertical="center" wrapText="1"/>
      <protection locked="0"/>
    </xf>
    <xf numFmtId="2" fontId="43" fillId="0" borderId="0" xfId="0" applyNumberFormat="1" applyFont="1" applyProtection="1">
      <protection locked="0"/>
    </xf>
    <xf numFmtId="0" fontId="44" fillId="0" borderId="0" xfId="0" applyFont="1" applyAlignment="1" applyProtection="1">
      <alignment vertical="center"/>
      <protection locked="0"/>
    </xf>
    <xf numFmtId="0" fontId="43" fillId="0" borderId="0" xfId="0" applyFont="1" applyAlignment="1">
      <alignment horizontal="center" vertical="center"/>
    </xf>
    <xf numFmtId="2" fontId="43" fillId="0" borderId="0" xfId="0" applyNumberFormat="1" applyFont="1" applyAlignment="1" applyProtection="1">
      <alignment horizontal="center" vertical="center"/>
      <protection locked="0"/>
    </xf>
    <xf numFmtId="0" fontId="43" fillId="0" borderId="67" xfId="0" applyFont="1" applyBorder="1" applyAlignment="1" applyProtection="1">
      <alignment horizontal="left" vertical="center"/>
      <protection locked="0"/>
    </xf>
    <xf numFmtId="0" fontId="43" fillId="0" borderId="23" xfId="0" applyFont="1" applyBorder="1" applyAlignment="1" applyProtection="1">
      <alignment horizontal="left" vertical="center"/>
      <protection locked="0"/>
    </xf>
    <xf numFmtId="0" fontId="43" fillId="0" borderId="24" xfId="0" applyFont="1" applyBorder="1" applyAlignment="1" applyProtection="1">
      <alignment horizontal="center" vertical="center"/>
      <protection locked="0"/>
    </xf>
    <xf numFmtId="0" fontId="43" fillId="0" borderId="25" xfId="0" applyFont="1" applyBorder="1" applyAlignment="1" applyProtection="1">
      <alignment horizontal="center" vertical="center"/>
      <protection locked="0"/>
    </xf>
    <xf numFmtId="2" fontId="43" fillId="0" borderId="14" xfId="0" applyNumberFormat="1" applyFont="1" applyBorder="1" applyAlignment="1" applyProtection="1">
      <alignment horizontal="center" vertical="center"/>
      <protection locked="0"/>
    </xf>
    <xf numFmtId="2" fontId="43" fillId="0" borderId="13" xfId="0" applyNumberFormat="1" applyFont="1" applyBorder="1" applyAlignment="1" applyProtection="1">
      <alignment horizontal="center" vertical="center"/>
      <protection locked="0"/>
    </xf>
    <xf numFmtId="2" fontId="43" fillId="0" borderId="18" xfId="0" applyNumberFormat="1" applyFont="1" applyBorder="1" applyAlignment="1" applyProtection="1">
      <alignment horizontal="center" vertical="center"/>
      <protection locked="0"/>
    </xf>
    <xf numFmtId="0" fontId="48" fillId="28" borderId="35" xfId="0" applyFont="1" applyFill="1" applyBorder="1" applyAlignment="1" applyProtection="1">
      <alignment horizontal="left" vertical="center"/>
      <protection locked="0"/>
    </xf>
    <xf numFmtId="0" fontId="48" fillId="28" borderId="67" xfId="0" applyFont="1" applyFill="1" applyBorder="1" applyAlignment="1" applyProtection="1">
      <alignment horizontal="left" vertical="center"/>
      <protection locked="0"/>
    </xf>
    <xf numFmtId="0" fontId="43" fillId="0" borderId="23" xfId="0" applyFont="1" applyBorder="1" applyProtection="1">
      <protection locked="0"/>
    </xf>
    <xf numFmtId="0" fontId="43" fillId="0" borderId="24" xfId="0" applyFont="1" applyBorder="1" applyProtection="1">
      <protection locked="0"/>
    </xf>
    <xf numFmtId="0" fontId="43" fillId="0" borderId="25" xfId="0" applyFont="1" applyBorder="1" applyProtection="1">
      <protection locked="0"/>
    </xf>
    <xf numFmtId="0" fontId="48" fillId="0" borderId="36" xfId="0" applyFont="1" applyBorder="1" applyAlignment="1" applyProtection="1">
      <alignment horizontal="center" vertical="center"/>
      <protection locked="0"/>
    </xf>
    <xf numFmtId="0" fontId="52" fillId="28" borderId="35" xfId="0" applyFont="1" applyFill="1" applyBorder="1" applyAlignment="1" applyProtection="1">
      <alignment horizontal="left" vertical="center"/>
      <protection locked="0"/>
    </xf>
    <xf numFmtId="0" fontId="52" fillId="28" borderId="67" xfId="0" applyFont="1" applyFill="1" applyBorder="1" applyAlignment="1" applyProtection="1">
      <alignment horizontal="left" vertical="center"/>
      <protection locked="0"/>
    </xf>
    <xf numFmtId="0" fontId="44" fillId="0" borderId="23" xfId="0" applyFont="1" applyBorder="1" applyAlignment="1" applyProtection="1">
      <alignment horizontal="left" vertical="center"/>
      <protection locked="0"/>
    </xf>
    <xf numFmtId="2" fontId="43" fillId="0" borderId="10" xfId="0" applyNumberFormat="1" applyFont="1" applyBorder="1" applyAlignment="1">
      <alignment horizontal="center" vertical="center"/>
    </xf>
    <xf numFmtId="0" fontId="44" fillId="0" borderId="0" xfId="0" applyFont="1" applyAlignment="1" applyProtection="1">
      <alignment horizontal="left"/>
      <protection locked="0"/>
    </xf>
    <xf numFmtId="0" fontId="48" fillId="0" borderId="0" xfId="0" applyFont="1" applyProtection="1">
      <protection locked="0"/>
    </xf>
    <xf numFmtId="0" fontId="47" fillId="0" borderId="0" xfId="0" applyFont="1" applyAlignment="1" applyProtection="1">
      <alignment horizontal="left"/>
      <protection locked="0"/>
    </xf>
    <xf numFmtId="0" fontId="43" fillId="0" borderId="24" xfId="0" applyFont="1" applyBorder="1" applyAlignment="1" applyProtection="1">
      <alignment vertical="center"/>
      <protection locked="0"/>
    </xf>
    <xf numFmtId="0" fontId="43" fillId="0" borderId="25" xfId="0" applyFont="1" applyBorder="1" applyAlignment="1" applyProtection="1">
      <alignment vertical="center"/>
      <protection locked="0"/>
    </xf>
    <xf numFmtId="0" fontId="43" fillId="0" borderId="24" xfId="0" applyFont="1" applyBorder="1" applyAlignment="1" applyProtection="1">
      <alignment horizontal="left" vertical="center"/>
      <protection locked="0"/>
    </xf>
    <xf numFmtId="0" fontId="43" fillId="0" borderId="25" xfId="0" applyFont="1" applyBorder="1" applyAlignment="1" applyProtection="1">
      <alignment horizontal="left" vertical="center"/>
      <protection locked="0"/>
    </xf>
    <xf numFmtId="0" fontId="44" fillId="0" borderId="24"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28" borderId="63" xfId="34" applyFont="1" applyFill="1" applyBorder="1" applyAlignment="1" applyProtection="1">
      <alignment vertical="center"/>
      <protection locked="0"/>
    </xf>
    <xf numFmtId="2" fontId="44" fillId="27" borderId="12" xfId="0" applyNumberFormat="1" applyFont="1" applyFill="1" applyBorder="1" applyAlignment="1">
      <alignment horizontal="center" vertical="center"/>
    </xf>
    <xf numFmtId="0" fontId="44" fillId="0" borderId="36" xfId="0" applyFont="1" applyBorder="1" applyAlignment="1" applyProtection="1">
      <alignment horizontal="center" vertical="center"/>
      <protection locked="0"/>
    </xf>
    <xf numFmtId="0" fontId="44" fillId="0" borderId="68" xfId="0" applyFont="1" applyBorder="1" applyAlignment="1" applyProtection="1">
      <alignment horizontal="center" vertical="center"/>
      <protection locked="0"/>
    </xf>
    <xf numFmtId="2" fontId="47" fillId="27" borderId="13" xfId="34" applyNumberFormat="1" applyFont="1" applyFill="1" applyBorder="1" applyAlignment="1">
      <alignment horizontal="center" vertical="center" wrapText="1"/>
    </xf>
    <xf numFmtId="1" fontId="47" fillId="27" borderId="19" xfId="34" applyNumberFormat="1" applyFont="1" applyFill="1" applyBorder="1" applyAlignment="1">
      <alignment horizontal="center" vertical="center" wrapText="1"/>
    </xf>
    <xf numFmtId="0" fontId="43" fillId="0" borderId="12" xfId="0" applyFont="1" applyBorder="1" applyAlignment="1" applyProtection="1">
      <alignment horizontal="center" vertical="center"/>
      <protection locked="0"/>
    </xf>
    <xf numFmtId="0" fontId="48" fillId="0" borderId="35" xfId="0" applyFont="1" applyBorder="1" applyAlignment="1" applyProtection="1">
      <alignment horizontal="left" vertical="center"/>
      <protection locked="0"/>
    </xf>
    <xf numFmtId="0" fontId="43" fillId="0" borderId="23" xfId="0" applyFont="1" applyBorder="1" applyAlignment="1" applyProtection="1">
      <alignment vertical="center" wrapText="1"/>
      <protection locked="0"/>
    </xf>
    <xf numFmtId="0" fontId="43" fillId="0" borderId="24" xfId="0" applyFont="1" applyBorder="1" applyAlignment="1" applyProtection="1">
      <alignment vertical="center" wrapText="1"/>
      <protection locked="0"/>
    </xf>
    <xf numFmtId="0" fontId="43" fillId="0" borderId="25" xfId="0" applyFont="1" applyBorder="1" applyAlignment="1" applyProtection="1">
      <alignment vertical="center" wrapText="1"/>
      <protection locked="0"/>
    </xf>
    <xf numFmtId="2" fontId="43" fillId="0" borderId="57" xfId="0" applyNumberFormat="1" applyFont="1" applyBorder="1" applyAlignment="1" applyProtection="1">
      <alignment horizontal="center" vertical="center"/>
      <protection locked="0"/>
    </xf>
    <xf numFmtId="0" fontId="48" fillId="0" borderId="23" xfId="0" applyFont="1" applyBorder="1" applyAlignment="1" applyProtection="1">
      <alignment horizontal="left" vertical="center"/>
      <protection locked="0"/>
    </xf>
    <xf numFmtId="0" fontId="48" fillId="0" borderId="24" xfId="0" applyFont="1" applyBorder="1" applyAlignment="1" applyProtection="1">
      <alignment horizontal="center" vertical="center"/>
      <protection locked="0"/>
    </xf>
    <xf numFmtId="0" fontId="48" fillId="0" borderId="25" xfId="0" applyFont="1" applyBorder="1" applyAlignment="1" applyProtection="1">
      <alignment horizontal="center" vertical="center"/>
      <protection locked="0"/>
    </xf>
    <xf numFmtId="0" fontId="44" fillId="27" borderId="33" xfId="0" applyFont="1" applyFill="1" applyBorder="1" applyAlignment="1">
      <alignment horizontal="center" vertical="center"/>
    </xf>
    <xf numFmtId="0" fontId="44" fillId="27" borderId="14" xfId="0" applyFont="1" applyFill="1" applyBorder="1" applyAlignment="1">
      <alignment horizontal="center" vertical="center"/>
    </xf>
    <xf numFmtId="0" fontId="43" fillId="0" borderId="35" xfId="0" applyFont="1" applyBorder="1" applyAlignment="1" applyProtection="1">
      <alignment horizontal="left" vertical="center" wrapText="1"/>
      <protection locked="0"/>
    </xf>
    <xf numFmtId="0" fontId="43" fillId="0" borderId="36" xfId="0" applyFont="1" applyBorder="1" applyAlignment="1" applyProtection="1">
      <alignment horizontal="left" vertical="center"/>
      <protection locked="0"/>
    </xf>
    <xf numFmtId="2" fontId="47" fillId="27" borderId="20" xfId="34" applyNumberFormat="1" applyFont="1" applyFill="1" applyBorder="1" applyAlignment="1">
      <alignment horizontal="center" vertical="center" wrapText="1"/>
    </xf>
    <xf numFmtId="1" fontId="47" fillId="27" borderId="20" xfId="34" applyNumberFormat="1" applyFont="1" applyFill="1" applyBorder="1" applyAlignment="1">
      <alignment horizontal="center" vertical="center" wrapText="1"/>
    </xf>
    <xf numFmtId="2" fontId="44" fillId="27" borderId="32" xfId="0" applyNumberFormat="1" applyFont="1" applyFill="1" applyBorder="1" applyAlignment="1">
      <alignment horizontal="center" vertical="center"/>
    </xf>
    <xf numFmtId="2" fontId="44" fillId="27" borderId="34" xfId="0" applyNumberFormat="1" applyFont="1" applyFill="1" applyBorder="1" applyAlignment="1">
      <alignment horizontal="center" vertical="center"/>
    </xf>
    <xf numFmtId="0" fontId="52" fillId="28" borderId="61" xfId="0" applyFont="1" applyFill="1" applyBorder="1" applyAlignment="1" applyProtection="1">
      <alignment horizontal="left" vertical="center"/>
      <protection locked="0"/>
    </xf>
    <xf numFmtId="2" fontId="43" fillId="0" borderId="15" xfId="0" applyNumberFormat="1" applyFont="1" applyBorder="1" applyAlignment="1" applyProtection="1">
      <alignment horizontal="center" vertical="center"/>
      <protection locked="0"/>
    </xf>
    <xf numFmtId="2" fontId="43" fillId="0" borderId="39" xfId="0" applyNumberFormat="1" applyFont="1" applyBorder="1" applyAlignment="1">
      <alignment horizontal="center" vertical="center"/>
    </xf>
    <xf numFmtId="2" fontId="43" fillId="0" borderId="43" xfId="0" applyNumberFormat="1" applyFont="1" applyBorder="1" applyAlignment="1">
      <alignment horizontal="center" vertical="center"/>
    </xf>
    <xf numFmtId="2" fontId="44" fillId="27" borderId="10" xfId="0" applyNumberFormat="1" applyFont="1" applyFill="1" applyBorder="1" applyAlignment="1">
      <alignment horizontal="center" vertical="center"/>
    </xf>
    <xf numFmtId="2" fontId="44" fillId="27" borderId="43" xfId="0" applyNumberFormat="1" applyFont="1" applyFill="1" applyBorder="1" applyAlignment="1">
      <alignment horizontal="center" vertical="center"/>
    </xf>
    <xf numFmtId="0" fontId="44" fillId="0" borderId="18" xfId="0" applyFont="1" applyBorder="1" applyAlignment="1" applyProtection="1">
      <alignment horizontal="left" vertical="center"/>
      <protection locked="0"/>
    </xf>
    <xf numFmtId="0" fontId="43" fillId="0" borderId="36" xfId="0" applyFont="1" applyBorder="1" applyAlignment="1" applyProtection="1">
      <alignment vertical="center"/>
      <protection locked="0"/>
    </xf>
    <xf numFmtId="0" fontId="43" fillId="0" borderId="67" xfId="0" applyFont="1" applyBorder="1" applyAlignment="1" applyProtection="1">
      <alignment horizontal="left" vertical="center" wrapText="1"/>
      <protection locked="0"/>
    </xf>
    <xf numFmtId="0" fontId="43" fillId="0" borderId="23" xfId="0" applyFont="1" applyBorder="1" applyAlignment="1" applyProtection="1">
      <alignment horizontal="left" vertical="center" wrapText="1"/>
      <protection locked="0"/>
    </xf>
    <xf numFmtId="0" fontId="51" fillId="28" borderId="53" xfId="0" applyFont="1" applyFill="1" applyBorder="1" applyAlignment="1" applyProtection="1">
      <alignment horizontal="left" vertical="center"/>
      <protection locked="0"/>
    </xf>
    <xf numFmtId="0" fontId="46" fillId="0" borderId="54" xfId="0" applyFont="1" applyBorder="1" applyAlignment="1">
      <alignment horizontal="center" vertical="center" wrapText="1"/>
    </xf>
    <xf numFmtId="0" fontId="43" fillId="0" borderId="54" xfId="0" applyFont="1" applyBorder="1" applyAlignment="1">
      <alignment horizontal="center" vertical="center"/>
    </xf>
    <xf numFmtId="2" fontId="43" fillId="0" borderId="54" xfId="0" applyNumberFormat="1" applyFont="1" applyBorder="1" applyAlignment="1">
      <alignment horizontal="center" vertical="center"/>
    </xf>
    <xf numFmtId="0" fontId="43" fillId="0" borderId="54" xfId="0" applyFont="1" applyBorder="1" applyAlignment="1" applyProtection="1">
      <alignment horizontal="center" vertical="center"/>
      <protection locked="0"/>
    </xf>
    <xf numFmtId="0" fontId="43" fillId="0" borderId="70" xfId="0" applyFont="1" applyBorder="1" applyAlignment="1" applyProtection="1">
      <alignment horizontal="center" vertical="center"/>
      <protection locked="0"/>
    </xf>
    <xf numFmtId="0" fontId="43" fillId="0" borderId="36" xfId="0" applyFont="1" applyBorder="1" applyProtection="1">
      <protection locked="0"/>
    </xf>
    <xf numFmtId="2" fontId="43" fillId="0" borderId="20" xfId="0" applyNumberFormat="1" applyFont="1" applyBorder="1" applyAlignment="1">
      <alignment horizontal="center" vertical="center"/>
    </xf>
    <xf numFmtId="0" fontId="43" fillId="0" borderId="57" xfId="0" applyFont="1" applyBorder="1" applyAlignment="1" applyProtection="1">
      <alignment horizontal="left" vertical="center"/>
      <protection locked="0"/>
    </xf>
    <xf numFmtId="0" fontId="43" fillId="0" borderId="68" xfId="0" applyFont="1" applyBorder="1" applyAlignment="1" applyProtection="1">
      <alignment horizontal="left" vertical="center"/>
      <protection locked="0"/>
    </xf>
    <xf numFmtId="2" fontId="43" fillId="0" borderId="69" xfId="0" applyNumberFormat="1" applyFont="1" applyBorder="1" applyAlignment="1">
      <alignment horizontal="center" vertical="center"/>
    </xf>
    <xf numFmtId="0" fontId="48" fillId="0" borderId="36" xfId="0" applyFont="1" applyBorder="1" applyAlignment="1" applyProtection="1">
      <alignment horizontal="left" vertical="center"/>
      <protection locked="0"/>
    </xf>
    <xf numFmtId="164" fontId="48" fillId="27" borderId="13" xfId="34" applyNumberFormat="1" applyFont="1" applyFill="1" applyBorder="1" applyAlignment="1">
      <alignment horizontal="center" vertical="center" wrapText="1"/>
    </xf>
    <xf numFmtId="164" fontId="48" fillId="27" borderId="19" xfId="34" applyNumberFormat="1" applyFont="1" applyFill="1" applyBorder="1" applyAlignment="1">
      <alignment horizontal="center" vertical="center" wrapText="1"/>
    </xf>
    <xf numFmtId="1" fontId="48" fillId="27" borderId="15" xfId="34" applyNumberFormat="1" applyFont="1" applyFill="1" applyBorder="1" applyAlignment="1">
      <alignment horizontal="center" vertical="center" wrapText="1"/>
    </xf>
    <xf numFmtId="164" fontId="48" fillId="27" borderId="14" xfId="34" applyNumberFormat="1" applyFont="1" applyFill="1" applyBorder="1" applyAlignment="1">
      <alignment horizontal="center" vertical="center" wrapText="1"/>
    </xf>
    <xf numFmtId="1" fontId="48" fillId="27" borderId="13" xfId="34" applyNumberFormat="1" applyFont="1" applyFill="1" applyBorder="1" applyAlignment="1">
      <alignment horizontal="center" vertical="center" wrapText="1"/>
    </xf>
    <xf numFmtId="1" fontId="48" fillId="27" borderId="39" xfId="34" applyNumberFormat="1" applyFont="1" applyFill="1" applyBorder="1" applyAlignment="1">
      <alignment horizontal="center" vertical="center"/>
    </xf>
    <xf numFmtId="2" fontId="48" fillId="27" borderId="19" xfId="34" applyNumberFormat="1" applyFont="1" applyFill="1" applyBorder="1" applyAlignment="1">
      <alignment horizontal="center" vertical="center" wrapText="1"/>
    </xf>
    <xf numFmtId="1" fontId="48" fillId="27" borderId="21" xfId="34" applyNumberFormat="1" applyFont="1" applyFill="1" applyBorder="1" applyAlignment="1">
      <alignment horizontal="center" vertical="center" wrapText="1"/>
    </xf>
    <xf numFmtId="164" fontId="48" fillId="27" borderId="17" xfId="34" applyNumberFormat="1" applyFont="1" applyFill="1" applyBorder="1" applyAlignment="1">
      <alignment horizontal="center" vertical="center" wrapText="1"/>
    </xf>
    <xf numFmtId="164" fontId="48" fillId="27" borderId="32" xfId="34" applyNumberFormat="1" applyFont="1" applyFill="1" applyBorder="1" applyAlignment="1">
      <alignment horizontal="center" vertical="center" wrapText="1"/>
    </xf>
    <xf numFmtId="1" fontId="48" fillId="27" borderId="10" xfId="34" applyNumberFormat="1" applyFont="1" applyFill="1" applyBorder="1" applyAlignment="1">
      <alignment horizontal="center" vertical="center" wrapText="1"/>
    </xf>
    <xf numFmtId="164" fontId="48" fillId="27" borderId="18" xfId="34" applyNumberFormat="1" applyFont="1" applyFill="1" applyBorder="1" applyAlignment="1">
      <alignment horizontal="center" vertical="center" wrapText="1"/>
    </xf>
    <xf numFmtId="1" fontId="48" fillId="27" borderId="17" xfId="34" applyNumberFormat="1" applyFont="1" applyFill="1" applyBorder="1" applyAlignment="1">
      <alignment horizontal="center" vertical="center" wrapText="1"/>
    </xf>
    <xf numFmtId="1" fontId="48" fillId="27" borderId="43" xfId="34" applyNumberFormat="1" applyFont="1" applyFill="1" applyBorder="1" applyAlignment="1">
      <alignment horizontal="center" vertical="center"/>
    </xf>
    <xf numFmtId="0" fontId="48" fillId="0" borderId="23" xfId="0" applyFont="1" applyBorder="1" applyAlignment="1" applyProtection="1">
      <alignment horizontal="left" vertical="center" wrapText="1"/>
      <protection locked="0"/>
    </xf>
    <xf numFmtId="0" fontId="48" fillId="0" borderId="24" xfId="0" applyFont="1" applyBorder="1" applyAlignment="1" applyProtection="1">
      <alignment horizontal="left" vertical="center"/>
      <protection locked="0"/>
    </xf>
    <xf numFmtId="0" fontId="48" fillId="0" borderId="25" xfId="0" applyFont="1" applyBorder="1" applyAlignment="1" applyProtection="1">
      <alignment horizontal="left" vertical="center"/>
      <protection locked="0"/>
    </xf>
    <xf numFmtId="0" fontId="44" fillId="27" borderId="64" xfId="0" applyFont="1" applyFill="1" applyBorder="1" applyAlignment="1">
      <alignment horizontal="center" vertical="center"/>
    </xf>
    <xf numFmtId="2" fontId="44" fillId="27" borderId="11" xfId="0" applyNumberFormat="1" applyFont="1" applyFill="1" applyBorder="1" applyAlignment="1">
      <alignment horizontal="center" vertical="center"/>
    </xf>
    <xf numFmtId="2" fontId="43" fillId="0" borderId="10" xfId="0" applyNumberFormat="1" applyFont="1" applyBorder="1" applyAlignment="1" applyProtection="1">
      <alignment horizontal="center" vertical="center"/>
      <protection locked="0"/>
    </xf>
    <xf numFmtId="2" fontId="43" fillId="0" borderId="12" xfId="0" applyNumberFormat="1" applyFont="1" applyBorder="1" applyAlignment="1">
      <alignment horizontal="center" vertical="center" wrapText="1"/>
    </xf>
    <xf numFmtId="0" fontId="48" fillId="0" borderId="0" xfId="34" applyFont="1" applyProtection="1">
      <protection locked="0"/>
    </xf>
    <xf numFmtId="2" fontId="43" fillId="0" borderId="0" xfId="0" applyNumberFormat="1" applyFont="1"/>
    <xf numFmtId="44" fontId="43" fillId="0" borderId="0" xfId="49" applyFont="1" applyFill="1" applyBorder="1" applyProtection="1">
      <protection locked="0"/>
    </xf>
    <xf numFmtId="0" fontId="44" fillId="0" borderId="0" xfId="0" applyFont="1" applyAlignment="1">
      <alignment horizontal="center" vertical="center"/>
    </xf>
    <xf numFmtId="2" fontId="44" fillId="0" borderId="0" xfId="0" applyNumberFormat="1" applyFont="1" applyAlignment="1">
      <alignment vertical="center"/>
    </xf>
    <xf numFmtId="44" fontId="44" fillId="0" borderId="0" xfId="49" applyFont="1" applyFill="1" applyBorder="1" applyAlignment="1" applyProtection="1">
      <alignment vertical="center"/>
    </xf>
    <xf numFmtId="0" fontId="44" fillId="27" borderId="21" xfId="0" applyFont="1" applyFill="1" applyBorder="1" applyAlignment="1">
      <alignment horizontal="center" vertical="center"/>
    </xf>
    <xf numFmtId="0" fontId="44" fillId="27" borderId="11" xfId="0" applyFont="1" applyFill="1" applyBorder="1" applyAlignment="1">
      <alignment horizontal="center" vertical="center"/>
    </xf>
    <xf numFmtId="0" fontId="44" fillId="0" borderId="0" xfId="0" applyFont="1" applyAlignment="1">
      <alignment vertical="center"/>
    </xf>
    <xf numFmtId="2" fontId="43" fillId="0" borderId="0" xfId="0" applyNumberFormat="1" applyFont="1" applyAlignment="1">
      <alignment vertical="center"/>
    </xf>
    <xf numFmtId="0" fontId="51" fillId="0" borderId="0" xfId="0" applyFont="1" applyAlignment="1" applyProtection="1">
      <alignment horizontal="center"/>
      <protection locked="0"/>
    </xf>
    <xf numFmtId="0" fontId="49" fillId="0" borderId="0" xfId="0" applyFont="1" applyAlignment="1">
      <alignment horizontal="center" vertical="center"/>
    </xf>
    <xf numFmtId="0" fontId="43" fillId="0" borderId="67" xfId="0" applyFont="1" applyBorder="1" applyAlignment="1">
      <alignment vertical="center"/>
    </xf>
    <xf numFmtId="0" fontId="43" fillId="0" borderId="23" xfId="0" applyFont="1" applyBorder="1" applyAlignment="1">
      <alignment vertical="center"/>
    </xf>
    <xf numFmtId="0" fontId="43" fillId="0" borderId="0" xfId="51" applyFont="1" applyProtection="1">
      <protection locked="0"/>
    </xf>
    <xf numFmtId="2" fontId="43" fillId="0" borderId="16" xfId="51" applyNumberFormat="1" applyFont="1" applyBorder="1" applyAlignment="1" applyProtection="1">
      <alignment horizontal="center" vertical="center"/>
      <protection locked="0"/>
    </xf>
    <xf numFmtId="2" fontId="43" fillId="0" borderId="12" xfId="51" applyNumberFormat="1" applyFont="1" applyBorder="1" applyAlignment="1" applyProtection="1">
      <alignment horizontal="center" vertical="center"/>
      <protection locked="0"/>
    </xf>
    <xf numFmtId="2" fontId="43" fillId="0" borderId="12" xfId="51" applyNumberFormat="1" applyFont="1" applyBorder="1" applyAlignment="1">
      <alignment horizontal="center" vertical="center"/>
    </xf>
    <xf numFmtId="2" fontId="43" fillId="0" borderId="19" xfId="51" applyNumberFormat="1" applyFont="1" applyBorder="1" applyAlignment="1">
      <alignment horizontal="center" vertical="center"/>
    </xf>
    <xf numFmtId="2" fontId="43" fillId="0" borderId="42" xfId="51" applyNumberFormat="1" applyFont="1" applyBorder="1" applyAlignment="1">
      <alignment horizontal="center" vertical="center"/>
    </xf>
    <xf numFmtId="2" fontId="43" fillId="0" borderId="16" xfId="51" applyNumberFormat="1" applyFont="1" applyBorder="1" applyAlignment="1">
      <alignment horizontal="center" vertical="center"/>
    </xf>
    <xf numFmtId="2" fontId="43" fillId="0" borderId="36" xfId="51" applyNumberFormat="1" applyFont="1" applyBorder="1" applyAlignment="1">
      <alignment horizontal="center" vertical="center"/>
    </xf>
    <xf numFmtId="2" fontId="43" fillId="0" borderId="32" xfId="51" applyNumberFormat="1" applyFont="1" applyBorder="1" applyAlignment="1">
      <alignment horizontal="center" vertical="center"/>
    </xf>
    <xf numFmtId="0" fontId="44" fillId="27" borderId="14" xfId="51" applyFont="1" applyFill="1" applyBorder="1" applyAlignment="1">
      <alignment horizontal="center" vertical="center"/>
    </xf>
    <xf numFmtId="2" fontId="44" fillId="27" borderId="14" xfId="51" applyNumberFormat="1" applyFont="1" applyFill="1" applyBorder="1" applyAlignment="1">
      <alignment horizontal="center" vertical="center"/>
    </xf>
    <xf numFmtId="2" fontId="44" fillId="27" borderId="39" xfId="51" applyNumberFormat="1" applyFont="1" applyFill="1" applyBorder="1" applyAlignment="1">
      <alignment horizontal="center" vertical="center"/>
    </xf>
    <xf numFmtId="0" fontId="51" fillId="28" borderId="61" xfId="51" applyFont="1" applyFill="1" applyBorder="1" applyAlignment="1" applyProtection="1">
      <alignment horizontal="left" vertical="center"/>
      <protection locked="0"/>
    </xf>
    <xf numFmtId="0" fontId="43" fillId="0" borderId="14" xfId="51" applyFont="1" applyBorder="1" applyAlignment="1">
      <alignment horizontal="center" vertical="center"/>
    </xf>
    <xf numFmtId="2" fontId="43" fillId="0" borderId="14" xfId="51" applyNumberFormat="1" applyFont="1" applyBorder="1" applyAlignment="1">
      <alignment horizontal="center" vertical="center"/>
    </xf>
    <xf numFmtId="0" fontId="43" fillId="0" borderId="14" xfId="51" applyFont="1" applyBorder="1" applyAlignment="1" applyProtection="1">
      <alignment horizontal="center" vertical="center"/>
      <protection locked="0"/>
    </xf>
    <xf numFmtId="0" fontId="43" fillId="0" borderId="39" xfId="51" applyFont="1" applyBorder="1" applyAlignment="1" applyProtection="1">
      <alignment horizontal="center" vertical="center"/>
      <protection locked="0"/>
    </xf>
    <xf numFmtId="0" fontId="52" fillId="28" borderId="35" xfId="51" applyFont="1" applyFill="1" applyBorder="1" applyAlignment="1" applyProtection="1">
      <alignment horizontal="left" vertical="center"/>
      <protection locked="0"/>
    </xf>
    <xf numFmtId="0" fontId="43" fillId="0" borderId="0" xfId="51" applyFont="1" applyAlignment="1" applyProtection="1">
      <alignment horizontal="center" vertical="center"/>
      <protection locked="0"/>
    </xf>
    <xf numFmtId="0" fontId="43" fillId="0" borderId="36" xfId="51" applyFont="1" applyBorder="1" applyAlignment="1" applyProtection="1">
      <alignment horizontal="center" vertical="center"/>
      <protection locked="0"/>
    </xf>
    <xf numFmtId="0" fontId="43" fillId="0" borderId="23" xfId="51" applyFont="1" applyBorder="1" applyAlignment="1" applyProtection="1">
      <alignment horizontal="left" vertical="center"/>
      <protection locked="0"/>
    </xf>
    <xf numFmtId="0" fontId="43" fillId="0" borderId="24" xfId="51" applyFont="1" applyBorder="1" applyAlignment="1" applyProtection="1">
      <alignment horizontal="center" vertical="center"/>
      <protection locked="0"/>
    </xf>
    <xf numFmtId="0" fontId="43" fillId="0" borderId="25" xfId="51" applyFont="1" applyBorder="1" applyAlignment="1" applyProtection="1">
      <alignment horizontal="center" vertical="center"/>
      <protection locked="0"/>
    </xf>
    <xf numFmtId="0" fontId="48" fillId="0" borderId="0" xfId="34" applyFont="1" applyAlignment="1" applyProtection="1">
      <alignment vertical="center"/>
      <protection locked="0"/>
    </xf>
    <xf numFmtId="2" fontId="43" fillId="0" borderId="0" xfId="51" applyNumberFormat="1" applyFont="1" applyAlignment="1" applyProtection="1">
      <alignment horizontal="center" vertical="center"/>
      <protection locked="0"/>
    </xf>
    <xf numFmtId="2" fontId="43" fillId="0" borderId="20" xfId="51" applyNumberFormat="1" applyFont="1" applyBorder="1" applyAlignment="1">
      <alignment horizontal="center" vertical="center"/>
    </xf>
    <xf numFmtId="0" fontId="52" fillId="28" borderId="67" xfId="51" applyFont="1" applyFill="1" applyBorder="1" applyAlignment="1" applyProtection="1">
      <alignment horizontal="left" vertical="center"/>
      <protection locked="0"/>
    </xf>
    <xf numFmtId="0" fontId="49" fillId="0" borderId="57" xfId="51" applyFont="1" applyBorder="1" applyAlignment="1">
      <alignment horizontal="center" vertical="center" wrapText="1"/>
    </xf>
    <xf numFmtId="0" fontId="43" fillId="0" borderId="57" xfId="51" applyFont="1" applyBorder="1" applyAlignment="1">
      <alignment horizontal="center" vertical="center"/>
    </xf>
    <xf numFmtId="2" fontId="43" fillId="0" borderId="57" xfId="51" applyNumberFormat="1" applyFont="1" applyBorder="1" applyAlignment="1">
      <alignment horizontal="center" vertical="center"/>
    </xf>
    <xf numFmtId="0" fontId="43" fillId="0" borderId="57" xfId="51" applyFont="1" applyBorder="1" applyAlignment="1" applyProtection="1">
      <alignment horizontal="center" vertical="center"/>
      <protection locked="0"/>
    </xf>
    <xf numFmtId="0" fontId="43" fillId="0" borderId="68" xfId="51" applyFont="1" applyBorder="1" applyAlignment="1" applyProtection="1">
      <alignment horizontal="center" vertical="center"/>
      <protection locked="0"/>
    </xf>
    <xf numFmtId="2" fontId="43" fillId="0" borderId="13" xfId="51" applyNumberFormat="1" applyFont="1" applyBorder="1" applyAlignment="1">
      <alignment horizontal="center" vertical="center"/>
    </xf>
    <xf numFmtId="2" fontId="43" fillId="0" borderId="17" xfId="51" applyNumberFormat="1" applyFont="1" applyBorder="1" applyAlignment="1">
      <alignment horizontal="center" vertical="center"/>
    </xf>
    <xf numFmtId="0" fontId="44" fillId="0" borderId="23" xfId="51" applyFont="1" applyBorder="1" applyAlignment="1" applyProtection="1">
      <alignment horizontal="left" vertical="center"/>
      <protection locked="0"/>
    </xf>
    <xf numFmtId="0" fontId="44" fillId="0" borderId="24" xfId="51" applyFont="1" applyBorder="1" applyAlignment="1" applyProtection="1">
      <alignment horizontal="center" vertical="center"/>
      <protection locked="0"/>
    </xf>
    <xf numFmtId="0" fontId="44" fillId="0" borderId="25" xfId="51" applyFont="1" applyBorder="1" applyAlignment="1" applyProtection="1">
      <alignment horizontal="center" vertical="center"/>
      <protection locked="0"/>
    </xf>
    <xf numFmtId="2" fontId="43" fillId="0" borderId="15" xfId="51" applyNumberFormat="1" applyFont="1" applyBorder="1" applyAlignment="1">
      <alignment horizontal="center" vertical="center"/>
    </xf>
    <xf numFmtId="0" fontId="43" fillId="0" borderId="23" xfId="51" applyFont="1" applyBorder="1" applyAlignment="1" applyProtection="1">
      <alignment vertical="center"/>
      <protection locked="0"/>
    </xf>
    <xf numFmtId="0" fontId="43" fillId="0" borderId="23" xfId="51" applyFont="1" applyBorder="1" applyProtection="1">
      <protection locked="0"/>
    </xf>
    <xf numFmtId="0" fontId="43" fillId="0" borderId="24" xfId="51" applyFont="1" applyBorder="1" applyProtection="1">
      <protection locked="0"/>
    </xf>
    <xf numFmtId="0" fontId="43" fillId="0" borderId="25" xfId="51" applyFont="1" applyBorder="1" applyProtection="1">
      <protection locked="0"/>
    </xf>
    <xf numFmtId="0" fontId="43" fillId="0" borderId="0" xfId="51" applyFont="1" applyAlignment="1" applyProtection="1">
      <alignment vertical="center"/>
      <protection locked="0"/>
    </xf>
    <xf numFmtId="2" fontId="44" fillId="27" borderId="14" xfId="0" applyNumberFormat="1" applyFont="1" applyFill="1" applyBorder="1" applyAlignment="1">
      <alignment horizontal="center" vertical="center" wrapText="1"/>
    </xf>
    <xf numFmtId="2" fontId="44" fillId="27" borderId="11" xfId="0" applyNumberFormat="1" applyFont="1" applyFill="1" applyBorder="1" applyAlignment="1">
      <alignment horizontal="center" vertical="center" wrapText="1"/>
    </xf>
    <xf numFmtId="0" fontId="49" fillId="0" borderId="57" xfId="0" applyFont="1" applyBorder="1" applyAlignment="1">
      <alignment horizontal="center" vertical="center" wrapText="1"/>
    </xf>
    <xf numFmtId="0" fontId="46" fillId="0" borderId="0" xfId="0" applyFont="1" applyAlignment="1">
      <alignment horizontal="center" vertical="center" wrapText="1"/>
    </xf>
    <xf numFmtId="0" fontId="47" fillId="0" borderId="0" xfId="0" applyFont="1" applyAlignment="1">
      <alignment horizontal="center" vertical="center" wrapText="1"/>
    </xf>
    <xf numFmtId="0" fontId="48" fillId="0" borderId="0" xfId="0" applyFont="1" applyAlignment="1">
      <alignment horizontal="center" vertical="center"/>
    </xf>
    <xf numFmtId="2" fontId="48" fillId="0" borderId="0" xfId="0" applyNumberFormat="1" applyFont="1" applyAlignment="1">
      <alignment horizontal="center" vertical="center"/>
    </xf>
    <xf numFmtId="0" fontId="48"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0" fontId="49" fillId="0" borderId="0" xfId="0" applyFont="1" applyAlignment="1">
      <alignment horizontal="center" vertical="center" wrapText="1"/>
    </xf>
    <xf numFmtId="0" fontId="44" fillId="0" borderId="44" xfId="0" applyFont="1" applyBorder="1" applyAlignment="1" applyProtection="1">
      <alignment horizontal="left" vertical="center"/>
      <protection locked="0"/>
    </xf>
    <xf numFmtId="0" fontId="44" fillId="0" borderId="43" xfId="0" applyFont="1" applyBorder="1" applyAlignment="1" applyProtection="1">
      <alignment horizontal="left" vertical="center"/>
      <protection locked="0"/>
    </xf>
    <xf numFmtId="0" fontId="48" fillId="0" borderId="0" xfId="0" applyFont="1" applyAlignment="1" applyProtection="1">
      <alignment horizontal="left" vertical="center"/>
      <protection locked="0"/>
    </xf>
    <xf numFmtId="2" fontId="43" fillId="0" borderId="0" xfId="51" applyNumberFormat="1" applyFont="1" applyAlignment="1">
      <alignment horizontal="center" vertical="center"/>
    </xf>
    <xf numFmtId="0" fontId="44" fillId="27" borderId="33" xfId="51" applyFont="1" applyFill="1" applyBorder="1" applyAlignment="1">
      <alignment horizontal="center" vertical="center"/>
    </xf>
    <xf numFmtId="2" fontId="44" fillId="27" borderId="0" xfId="51" applyNumberFormat="1" applyFont="1" applyFill="1" applyAlignment="1">
      <alignment horizontal="center" vertical="center"/>
    </xf>
    <xf numFmtId="0" fontId="49" fillId="0" borderId="0" xfId="51" applyFont="1" applyAlignment="1">
      <alignment horizontal="center" vertical="center" wrapText="1"/>
    </xf>
    <xf numFmtId="0" fontId="43" fillId="0" borderId="0" xfId="51" applyFont="1" applyAlignment="1">
      <alignment horizontal="center" vertical="center"/>
    </xf>
    <xf numFmtId="2" fontId="44" fillId="27" borderId="21" xfId="0" applyNumberFormat="1" applyFont="1" applyFill="1" applyBorder="1" applyAlignment="1">
      <alignment horizontal="center" vertical="center" wrapText="1"/>
    </xf>
    <xf numFmtId="0" fontId="35" fillId="0" borderId="42" xfId="0" applyFont="1" applyBorder="1" applyAlignment="1" applyProtection="1">
      <alignment horizontal="center" vertical="center"/>
      <protection locked="0"/>
    </xf>
    <xf numFmtId="0" fontId="0" fillId="0" borderId="21" xfId="0" applyBorder="1" applyAlignment="1">
      <alignment horizontal="center"/>
    </xf>
    <xf numFmtId="0" fontId="0" fillId="0" borderId="11" xfId="0" applyBorder="1" applyAlignment="1">
      <alignment horizontal="center"/>
    </xf>
    <xf numFmtId="0" fontId="0" fillId="0" borderId="22" xfId="0" applyBorder="1" applyAlignment="1">
      <alignment horizontal="center"/>
    </xf>
    <xf numFmtId="1" fontId="32" fillId="25" borderId="20" xfId="34" applyNumberFormat="1" applyFont="1" applyFill="1" applyBorder="1" applyAlignment="1">
      <alignment horizontal="center" wrapText="1"/>
    </xf>
    <xf numFmtId="0" fontId="44" fillId="27" borderId="19" xfId="0" applyFont="1" applyFill="1" applyBorder="1" applyAlignment="1">
      <alignment horizontal="center" vertical="center" wrapText="1"/>
    </xf>
    <xf numFmtId="0" fontId="44" fillId="27" borderId="32" xfId="0" applyFont="1" applyFill="1" applyBorder="1" applyAlignment="1">
      <alignment horizontal="center" vertical="center" wrapText="1"/>
    </xf>
    <xf numFmtId="0" fontId="43" fillId="0" borderId="35"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36" xfId="0" applyFont="1" applyBorder="1" applyAlignment="1" applyProtection="1">
      <alignment horizontal="left" vertical="center" wrapText="1"/>
      <protection locked="0"/>
    </xf>
    <xf numFmtId="0" fontId="50" fillId="31" borderId="26" xfId="0" applyFont="1" applyFill="1" applyBorder="1" applyAlignment="1" applyProtection="1">
      <alignment horizontal="center" vertical="center" wrapText="1"/>
      <protection locked="0"/>
    </xf>
    <xf numFmtId="0" fontId="51" fillId="31" borderId="27" xfId="0" applyFont="1" applyFill="1" applyBorder="1" applyAlignment="1" applyProtection="1">
      <alignment horizontal="center" vertical="center" wrapText="1"/>
      <protection locked="0"/>
    </xf>
    <xf numFmtId="0" fontId="51" fillId="31" borderId="28" xfId="0" applyFont="1" applyFill="1" applyBorder="1" applyAlignment="1" applyProtection="1">
      <alignment horizontal="center" vertical="center" wrapText="1"/>
      <protection locked="0"/>
    </xf>
    <xf numFmtId="0" fontId="44" fillId="0" borderId="29" xfId="0" applyFont="1" applyBorder="1" applyAlignment="1" applyProtection="1">
      <alignment horizontal="center" vertical="center" wrapText="1"/>
      <protection locked="0"/>
    </xf>
    <xf numFmtId="0" fontId="44" fillId="0" borderId="11" xfId="0" applyFont="1" applyBorder="1" applyAlignment="1" applyProtection="1">
      <alignment horizontal="center" vertical="center" wrapText="1"/>
      <protection locked="0"/>
    </xf>
    <xf numFmtId="0" fontId="44" fillId="0" borderId="66" xfId="0" applyFont="1" applyBorder="1" applyAlignment="1" applyProtection="1">
      <alignment horizontal="center" vertical="center" wrapText="1"/>
      <protection locked="0"/>
    </xf>
    <xf numFmtId="0" fontId="43" fillId="0" borderId="35"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36" xfId="0" applyFont="1" applyBorder="1" applyAlignment="1" applyProtection="1">
      <alignment horizontal="left" vertical="center"/>
      <protection locked="0"/>
    </xf>
    <xf numFmtId="0" fontId="43" fillId="0" borderId="67" xfId="0" applyFont="1" applyBorder="1" applyAlignment="1" applyProtection="1">
      <alignment horizontal="left" vertical="center"/>
      <protection locked="0"/>
    </xf>
    <xf numFmtId="0" fontId="43" fillId="0" borderId="57" xfId="0" applyFont="1" applyBorder="1" applyAlignment="1" applyProtection="1">
      <alignment horizontal="left" vertical="center"/>
      <protection locked="0"/>
    </xf>
    <xf numFmtId="0" fontId="43" fillId="0" borderId="68" xfId="0" applyFont="1" applyBorder="1" applyAlignment="1" applyProtection="1">
      <alignment horizontal="left" vertical="center"/>
      <protection locked="0"/>
    </xf>
    <xf numFmtId="0" fontId="44" fillId="31" borderId="21" xfId="0" applyFont="1" applyFill="1" applyBorder="1" applyAlignment="1" applyProtection="1">
      <alignment horizontal="center" vertical="center"/>
      <protection locked="0"/>
    </xf>
    <xf numFmtId="0" fontId="44" fillId="31" borderId="11" xfId="0" applyFont="1" applyFill="1" applyBorder="1" applyAlignment="1" applyProtection="1">
      <alignment horizontal="center" vertical="center"/>
      <protection locked="0"/>
    </xf>
    <xf numFmtId="0" fontId="44" fillId="31" borderId="66" xfId="0" applyFont="1" applyFill="1" applyBorder="1" applyAlignment="1" applyProtection="1">
      <alignment horizontal="center" vertical="center"/>
      <protection locked="0"/>
    </xf>
    <xf numFmtId="0" fontId="44" fillId="27" borderId="63" xfId="0" applyFont="1" applyFill="1" applyBorder="1" applyAlignment="1">
      <alignment horizontal="center" vertical="center"/>
    </xf>
    <xf numFmtId="0" fontId="44" fillId="27" borderId="64" xfId="0" applyFont="1" applyFill="1" applyBorder="1" applyAlignment="1">
      <alignment horizontal="center" vertical="center"/>
    </xf>
    <xf numFmtId="1" fontId="47" fillId="27" borderId="21" xfId="34" applyNumberFormat="1" applyFont="1" applyFill="1" applyBorder="1" applyAlignment="1">
      <alignment horizontal="center" vertical="center" wrapText="1"/>
    </xf>
    <xf numFmtId="1" fontId="47" fillId="27" borderId="22" xfId="34" applyNumberFormat="1" applyFont="1" applyFill="1" applyBorder="1" applyAlignment="1">
      <alignment horizontal="center" vertical="center" wrapText="1"/>
    </xf>
    <xf numFmtId="0" fontId="48" fillId="0" borderId="35" xfId="0" applyFont="1" applyBorder="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36" xfId="0" applyFont="1" applyBorder="1" applyAlignment="1" applyProtection="1">
      <alignment horizontal="left" vertical="center"/>
      <protection locked="0"/>
    </xf>
    <xf numFmtId="0" fontId="44" fillId="0" borderId="24" xfId="0" applyFont="1" applyBorder="1" applyAlignment="1" applyProtection="1">
      <alignment horizontal="center" vertical="center" wrapText="1"/>
      <protection locked="0"/>
    </xf>
    <xf numFmtId="0" fontId="49" fillId="0" borderId="14" xfId="0" applyFont="1" applyBorder="1" applyAlignment="1">
      <alignment horizontal="center" vertical="center" wrapText="1"/>
    </xf>
    <xf numFmtId="0" fontId="44" fillId="31" borderId="29" xfId="0" applyFont="1" applyFill="1" applyBorder="1" applyAlignment="1">
      <alignment horizontal="left" vertical="center"/>
    </xf>
    <xf numFmtId="0" fontId="44" fillId="31" borderId="11" xfId="0" applyFont="1" applyFill="1" applyBorder="1" applyAlignment="1">
      <alignment horizontal="left" vertical="center"/>
    </xf>
    <xf numFmtId="0" fontId="44" fillId="31" borderId="22" xfId="0" applyFont="1" applyFill="1" applyBorder="1" applyAlignment="1">
      <alignment horizontal="left" vertical="center"/>
    </xf>
    <xf numFmtId="0" fontId="46" fillId="0" borderId="14" xfId="0" applyFont="1" applyBorder="1" applyAlignment="1">
      <alignment horizontal="center" vertical="center" wrapText="1"/>
    </xf>
    <xf numFmtId="0" fontId="44" fillId="27" borderId="65" xfId="0" applyFont="1" applyFill="1" applyBorder="1" applyAlignment="1">
      <alignment horizontal="center" vertical="center"/>
    </xf>
    <xf numFmtId="0" fontId="44" fillId="27" borderId="29" xfId="0" applyFont="1" applyFill="1" applyBorder="1" applyAlignment="1">
      <alignment horizontal="center" vertical="center"/>
    </xf>
    <xf numFmtId="0" fontId="44" fillId="27" borderId="11" xfId="0" applyFont="1" applyFill="1" applyBorder="1" applyAlignment="1">
      <alignment horizontal="center" vertical="center"/>
    </xf>
    <xf numFmtId="0" fontId="44" fillId="27" borderId="22" xfId="0" applyFont="1" applyFill="1" applyBorder="1" applyAlignment="1">
      <alignment horizontal="center" vertical="center"/>
    </xf>
    <xf numFmtId="2" fontId="44" fillId="27" borderId="21" xfId="0" applyNumberFormat="1" applyFont="1" applyFill="1" applyBorder="1" applyAlignment="1">
      <alignment horizontal="center" vertical="center"/>
    </xf>
    <xf numFmtId="2" fontId="44" fillId="27" borderId="22" xfId="0" applyNumberFormat="1" applyFont="1" applyFill="1" applyBorder="1" applyAlignment="1">
      <alignment horizontal="center" vertical="center"/>
    </xf>
    <xf numFmtId="0" fontId="44" fillId="31" borderId="29" xfId="0" applyFont="1" applyFill="1" applyBorder="1" applyAlignment="1">
      <alignment horizontal="left" vertical="center" wrapText="1"/>
    </xf>
    <xf numFmtId="0" fontId="44" fillId="31" borderId="11" xfId="0" applyFont="1" applyFill="1" applyBorder="1" applyAlignment="1">
      <alignment horizontal="left" vertical="center" wrapText="1"/>
    </xf>
    <xf numFmtId="0" fontId="44" fillId="31" borderId="22" xfId="0" applyFont="1" applyFill="1" applyBorder="1" applyAlignment="1">
      <alignment horizontal="left" vertical="center" wrapText="1"/>
    </xf>
    <xf numFmtId="1" fontId="47" fillId="27" borderId="15" xfId="34" applyNumberFormat="1" applyFont="1" applyFill="1" applyBorder="1" applyAlignment="1">
      <alignment horizontal="center" vertical="center" wrapText="1"/>
    </xf>
    <xf numFmtId="0" fontId="44" fillId="31" borderId="14" xfId="0" applyFont="1" applyFill="1" applyBorder="1" applyAlignment="1" applyProtection="1">
      <alignment horizontal="center" vertical="center"/>
      <protection locked="0"/>
    </xf>
    <xf numFmtId="0" fontId="43" fillId="0" borderId="67" xfId="0" applyFont="1" applyBorder="1" applyAlignment="1" applyProtection="1">
      <alignment horizontal="left" vertical="center" wrapText="1"/>
      <protection locked="0"/>
    </xf>
    <xf numFmtId="0" fontId="44" fillId="27" borderId="61" xfId="0" applyFont="1" applyFill="1" applyBorder="1" applyAlignment="1">
      <alignment horizontal="center" vertical="center"/>
    </xf>
    <xf numFmtId="0" fontId="44" fillId="27" borderId="14" xfId="0" applyFont="1" applyFill="1" applyBorder="1" applyAlignment="1">
      <alignment horizontal="center" vertical="center"/>
    </xf>
    <xf numFmtId="0" fontId="44" fillId="27" borderId="15" xfId="0" applyFont="1" applyFill="1" applyBorder="1" applyAlignment="1">
      <alignment horizontal="center" vertical="center"/>
    </xf>
    <xf numFmtId="0" fontId="46" fillId="0" borderId="54" xfId="0" applyFont="1" applyBorder="1" applyAlignment="1">
      <alignment horizontal="center" vertical="center" wrapText="1"/>
    </xf>
    <xf numFmtId="0" fontId="48" fillId="0" borderId="67" xfId="0" applyFont="1" applyBorder="1" applyAlignment="1" applyProtection="1">
      <alignment horizontal="left" vertical="center"/>
      <protection locked="0"/>
    </xf>
    <xf numFmtId="0" fontId="48" fillId="0" borderId="57" xfId="0" applyFont="1" applyBorder="1" applyAlignment="1" applyProtection="1">
      <alignment horizontal="left" vertical="center"/>
      <protection locked="0"/>
    </xf>
    <xf numFmtId="0" fontId="48" fillId="0" borderId="68" xfId="0" applyFont="1" applyBorder="1" applyAlignment="1" applyProtection="1">
      <alignment horizontal="left" vertical="center"/>
      <protection locked="0"/>
    </xf>
    <xf numFmtId="0" fontId="47" fillId="31" borderId="29" xfId="0" applyFont="1" applyFill="1" applyBorder="1" applyAlignment="1">
      <alignment horizontal="left" vertical="center"/>
    </xf>
    <xf numFmtId="0" fontId="47" fillId="31" borderId="11" xfId="0" applyFont="1" applyFill="1" applyBorder="1" applyAlignment="1">
      <alignment horizontal="left" vertical="center"/>
    </xf>
    <xf numFmtId="0" fontId="47" fillId="31" borderId="22" xfId="0" applyFont="1" applyFill="1" applyBorder="1" applyAlignment="1">
      <alignment horizontal="left" vertical="center"/>
    </xf>
    <xf numFmtId="0" fontId="44" fillId="27" borderId="42" xfId="0" applyFont="1" applyFill="1" applyBorder="1" applyAlignment="1">
      <alignment horizontal="center" vertical="center" wrapText="1"/>
    </xf>
    <xf numFmtId="0" fontId="47" fillId="0" borderId="24" xfId="0" applyFont="1" applyBorder="1" applyAlignment="1" applyProtection="1">
      <alignment horizontal="center" vertical="center" wrapText="1"/>
      <protection locked="0"/>
    </xf>
    <xf numFmtId="0" fontId="44" fillId="27" borderId="18" xfId="0" applyFont="1" applyFill="1" applyBorder="1" applyAlignment="1">
      <alignment horizontal="center" vertical="center"/>
    </xf>
    <xf numFmtId="0" fontId="44" fillId="27" borderId="10" xfId="0" applyFont="1" applyFill="1" applyBorder="1" applyAlignment="1">
      <alignment horizontal="center" vertical="center"/>
    </xf>
    <xf numFmtId="2" fontId="44" fillId="27" borderId="21" xfId="0" applyNumberFormat="1" applyFont="1" applyFill="1" applyBorder="1" applyAlignment="1">
      <alignment horizontal="center" vertical="center" wrapText="1"/>
    </xf>
    <xf numFmtId="2" fontId="44" fillId="27" borderId="22" xfId="0" applyNumberFormat="1" applyFont="1" applyFill="1" applyBorder="1" applyAlignment="1">
      <alignment horizontal="center" vertical="center" wrapText="1"/>
    </xf>
    <xf numFmtId="0" fontId="44" fillId="27" borderId="21" xfId="0" applyFont="1" applyFill="1" applyBorder="1" applyAlignment="1">
      <alignment horizontal="center" vertical="center"/>
    </xf>
    <xf numFmtId="0" fontId="46" fillId="0" borderId="0" xfId="0" applyFont="1" applyAlignment="1">
      <alignment horizontal="center" wrapText="1"/>
    </xf>
    <xf numFmtId="0" fontId="44" fillId="0" borderId="23" xfId="0" applyFont="1" applyBorder="1" applyAlignment="1" applyProtection="1">
      <alignment horizontal="center" vertical="center" wrapText="1"/>
      <protection locked="0"/>
    </xf>
    <xf numFmtId="0" fontId="44" fillId="0" borderId="25" xfId="0" applyFont="1" applyBorder="1" applyAlignment="1" applyProtection="1">
      <alignment horizontal="center" vertical="center" wrapText="1"/>
      <protection locked="0"/>
    </xf>
    <xf numFmtId="1" fontId="48" fillId="27" borderId="21" xfId="34" applyNumberFormat="1" applyFont="1" applyFill="1" applyBorder="1" applyAlignment="1">
      <alignment horizontal="center" vertical="center" wrapText="1"/>
    </xf>
    <xf numFmtId="1" fontId="48" fillId="27" borderId="22" xfId="34" applyNumberFormat="1" applyFont="1" applyFill="1" applyBorder="1" applyAlignment="1">
      <alignment horizontal="center" vertical="center" wrapText="1"/>
    </xf>
    <xf numFmtId="0" fontId="44" fillId="0" borderId="29"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66" xfId="0" applyFont="1" applyBorder="1" applyAlignment="1" applyProtection="1">
      <alignment horizontal="center" vertical="center"/>
      <protection locked="0"/>
    </xf>
    <xf numFmtId="0" fontId="43" fillId="0" borderId="24" xfId="0" applyFont="1" applyBorder="1" applyAlignment="1" applyProtection="1">
      <alignment horizontal="center" vertical="center"/>
      <protection locked="0"/>
    </xf>
    <xf numFmtId="0" fontId="43" fillId="0" borderId="25" xfId="0" applyFont="1" applyBorder="1" applyAlignment="1" applyProtection="1">
      <alignment horizontal="center" vertical="center"/>
      <protection locked="0"/>
    </xf>
    <xf numFmtId="0" fontId="46" fillId="0" borderId="0" xfId="0" applyFont="1" applyAlignment="1">
      <alignment horizontal="center" vertical="center" wrapText="1"/>
    </xf>
    <xf numFmtId="2" fontId="44" fillId="27" borderId="11" xfId="0" applyNumberFormat="1" applyFont="1" applyFill="1" applyBorder="1" applyAlignment="1">
      <alignment horizontal="center" vertical="center" wrapText="1"/>
    </xf>
    <xf numFmtId="2" fontId="44" fillId="27" borderId="21" xfId="51" applyNumberFormat="1" applyFont="1" applyFill="1" applyBorder="1" applyAlignment="1">
      <alignment horizontal="center" vertical="center" wrapText="1"/>
    </xf>
    <xf numFmtId="2" fontId="44" fillId="27" borderId="22" xfId="51" applyNumberFormat="1" applyFont="1" applyFill="1" applyBorder="1" applyAlignment="1">
      <alignment horizontal="center" vertical="center" wrapText="1"/>
    </xf>
    <xf numFmtId="0" fontId="46" fillId="0" borderId="14" xfId="51" applyFont="1" applyBorder="1" applyAlignment="1">
      <alignment horizontal="center" vertical="center" wrapText="1"/>
    </xf>
    <xf numFmtId="0" fontId="43" fillId="0" borderId="67" xfId="51" applyFont="1" applyBorder="1" applyAlignment="1" applyProtection="1">
      <alignment horizontal="left" vertical="center"/>
      <protection locked="0"/>
    </xf>
    <xf numFmtId="0" fontId="43" fillId="0" borderId="57" xfId="51" applyFont="1" applyBorder="1" applyAlignment="1" applyProtection="1">
      <alignment horizontal="left" vertical="center"/>
      <protection locked="0"/>
    </xf>
    <xf numFmtId="0" fontId="43" fillId="0" borderId="68" xfId="51" applyFont="1" applyBorder="1" applyAlignment="1" applyProtection="1">
      <alignment horizontal="left" vertical="center"/>
      <protection locked="0"/>
    </xf>
    <xf numFmtId="0" fontId="44" fillId="0" borderId="24" xfId="51" applyFont="1" applyBorder="1" applyAlignment="1" applyProtection="1">
      <alignment horizontal="center" vertical="center" wrapText="1"/>
      <protection locked="0"/>
    </xf>
    <xf numFmtId="0" fontId="50" fillId="31" borderId="26" xfId="51" applyFont="1" applyFill="1" applyBorder="1" applyAlignment="1" applyProtection="1">
      <alignment horizontal="center" vertical="center" wrapText="1"/>
      <protection locked="0"/>
    </xf>
    <xf numFmtId="0" fontId="51" fillId="31" borderId="27" xfId="51" applyFont="1" applyFill="1" applyBorder="1" applyAlignment="1" applyProtection="1">
      <alignment horizontal="center" vertical="center" wrapText="1"/>
      <protection locked="0"/>
    </xf>
    <xf numFmtId="0" fontId="51" fillId="31" borderId="28" xfId="51" applyFont="1" applyFill="1" applyBorder="1" applyAlignment="1" applyProtection="1">
      <alignment horizontal="center" vertical="center" wrapText="1"/>
      <protection locked="0"/>
    </xf>
    <xf numFmtId="0" fontId="44" fillId="0" borderId="29" xfId="51" applyFont="1" applyBorder="1" applyAlignment="1" applyProtection="1">
      <alignment horizontal="center" vertical="center" wrapText="1"/>
      <protection locked="0"/>
    </xf>
    <xf numFmtId="0" fontId="44" fillId="0" borderId="11" xfId="51" applyFont="1" applyBorder="1" applyAlignment="1" applyProtection="1">
      <alignment horizontal="center" vertical="center" wrapText="1"/>
      <protection locked="0"/>
    </xf>
    <xf numFmtId="0" fontId="44" fillId="0" borderId="66" xfId="51" applyFont="1" applyBorder="1" applyAlignment="1" applyProtection="1">
      <alignment horizontal="center" vertical="center" wrapText="1"/>
      <protection locked="0"/>
    </xf>
    <xf numFmtId="0" fontId="47" fillId="31" borderId="29" xfId="51" applyFont="1" applyFill="1" applyBorder="1" applyAlignment="1">
      <alignment horizontal="left" vertical="center"/>
    </xf>
    <xf numFmtId="0" fontId="44" fillId="31" borderId="11" xfId="51" applyFont="1" applyFill="1" applyBorder="1" applyAlignment="1">
      <alignment horizontal="left" vertical="center"/>
    </xf>
    <xf numFmtId="0" fontId="44" fillId="31" borderId="22" xfId="51" applyFont="1" applyFill="1" applyBorder="1" applyAlignment="1">
      <alignment horizontal="left" vertical="center"/>
    </xf>
    <xf numFmtId="0" fontId="44" fillId="31" borderId="21" xfId="51" applyFont="1" applyFill="1" applyBorder="1" applyAlignment="1" applyProtection="1">
      <alignment horizontal="center" vertical="center"/>
      <protection locked="0"/>
    </xf>
    <xf numFmtId="0" fontId="44" fillId="31" borderId="11" xfId="51" applyFont="1" applyFill="1" applyBorder="1" applyAlignment="1" applyProtection="1">
      <alignment horizontal="center" vertical="center"/>
      <protection locked="0"/>
    </xf>
    <xf numFmtId="0" fontId="44" fillId="31" borderId="66" xfId="51" applyFont="1" applyFill="1" applyBorder="1" applyAlignment="1" applyProtection="1">
      <alignment horizontal="center" vertical="center"/>
      <protection locked="0"/>
    </xf>
    <xf numFmtId="0" fontId="44" fillId="27" borderId="63" xfId="51" applyFont="1" applyFill="1" applyBorder="1" applyAlignment="1">
      <alignment horizontal="center" vertical="center"/>
    </xf>
    <xf numFmtId="0" fontId="44" fillId="27" borderId="64" xfId="51" applyFont="1" applyFill="1" applyBorder="1" applyAlignment="1">
      <alignment horizontal="center" vertical="center"/>
    </xf>
    <xf numFmtId="0" fontId="44" fillId="27" borderId="19" xfId="51" applyFont="1" applyFill="1" applyBorder="1" applyAlignment="1">
      <alignment horizontal="center" vertical="center" wrapText="1"/>
    </xf>
    <xf numFmtId="0" fontId="44" fillId="27" borderId="32" xfId="51" applyFont="1" applyFill="1" applyBorder="1" applyAlignment="1">
      <alignment horizontal="center" vertical="center" wrapText="1"/>
    </xf>
    <xf numFmtId="0" fontId="44" fillId="31" borderId="29" xfId="51" applyFont="1" applyFill="1" applyBorder="1" applyAlignment="1">
      <alignment horizontal="left" vertical="center"/>
    </xf>
    <xf numFmtId="0" fontId="27" fillId="0" borderId="0" xfId="0" applyFont="1" applyAlignment="1" applyProtection="1">
      <alignment horizontal="right" wrapText="1"/>
      <protection locked="0"/>
    </xf>
    <xf numFmtId="1" fontId="34" fillId="27" borderId="20" xfId="34" applyNumberFormat="1" applyFont="1" applyFill="1" applyBorder="1" applyAlignment="1">
      <alignment horizontal="center" vertical="center" wrapText="1"/>
    </xf>
    <xf numFmtId="0" fontId="37" fillId="26" borderId="26" xfId="0" applyFont="1" applyFill="1" applyBorder="1" applyAlignment="1" applyProtection="1">
      <alignment horizontal="center" wrapText="1"/>
      <protection locked="0"/>
    </xf>
    <xf numFmtId="0" fontId="37" fillId="26" borderId="27" xfId="0" applyFont="1" applyFill="1" applyBorder="1" applyAlignment="1" applyProtection="1">
      <alignment horizontal="center" wrapText="1"/>
      <protection locked="0"/>
    </xf>
    <xf numFmtId="0" fontId="28" fillId="0" borderId="29" xfId="0" applyFont="1" applyBorder="1" applyAlignment="1" applyProtection="1">
      <alignment horizontal="center" wrapText="1"/>
      <protection locked="0"/>
    </xf>
    <xf numFmtId="0" fontId="28" fillId="0" borderId="11" xfId="0" applyFont="1" applyBorder="1" applyAlignment="1" applyProtection="1">
      <alignment horizontal="center" wrapText="1"/>
      <protection locked="0"/>
    </xf>
    <xf numFmtId="0" fontId="27" fillId="27" borderId="20" xfId="0" applyFont="1" applyFill="1" applyBorder="1" applyAlignment="1" applyProtection="1">
      <alignment horizontal="left" vertical="center"/>
      <protection locked="0"/>
    </xf>
    <xf numFmtId="164" fontId="33" fillId="25" borderId="12" xfId="34" applyNumberFormat="1" applyFont="1" applyFill="1" applyBorder="1" applyAlignment="1">
      <alignment horizontal="center" wrapText="1"/>
    </xf>
    <xf numFmtId="164" fontId="33" fillId="25" borderId="0" xfId="34" applyNumberFormat="1" applyFont="1" applyFill="1" applyAlignment="1">
      <alignment horizontal="center" wrapText="1"/>
    </xf>
    <xf numFmtId="164" fontId="33" fillId="25" borderId="16" xfId="34" applyNumberFormat="1" applyFont="1" applyFill="1" applyBorder="1" applyAlignment="1">
      <alignment horizontal="center" wrapText="1"/>
    </xf>
    <xf numFmtId="0" fontId="28" fillId="25" borderId="0" xfId="0" applyFont="1" applyFill="1" applyAlignment="1">
      <alignment horizontal="center"/>
    </xf>
    <xf numFmtId="0" fontId="27" fillId="0" borderId="0" xfId="0" applyFont="1" applyAlignment="1">
      <alignment horizontal="center"/>
    </xf>
    <xf numFmtId="164" fontId="32" fillId="25" borderId="53" xfId="34" applyNumberFormat="1" applyFont="1" applyFill="1" applyBorder="1" applyAlignment="1">
      <alignment horizontal="center" vertical="center" wrapText="1"/>
    </xf>
    <xf numFmtId="164" fontId="32" fillId="25" borderId="54" xfId="34" applyNumberFormat="1" applyFont="1" applyFill="1" applyBorder="1" applyAlignment="1">
      <alignment horizontal="center" vertical="center" wrapText="1"/>
    </xf>
    <xf numFmtId="164" fontId="32" fillId="25" borderId="44" xfId="34" applyNumberFormat="1" applyFont="1" applyFill="1" applyBorder="1" applyAlignment="1">
      <alignment horizontal="center" vertical="center" wrapText="1"/>
    </xf>
    <xf numFmtId="164" fontId="32" fillId="25" borderId="18" xfId="34" applyNumberFormat="1" applyFont="1" applyFill="1" applyBorder="1" applyAlignment="1">
      <alignment horizontal="center" vertical="center" wrapText="1"/>
    </xf>
    <xf numFmtId="1" fontId="32" fillId="25" borderId="21" xfId="34" applyNumberFormat="1" applyFont="1" applyFill="1" applyBorder="1" applyAlignment="1">
      <alignment horizontal="center" wrapText="1"/>
    </xf>
    <xf numFmtId="1" fontId="32" fillId="25" borderId="11" xfId="34" applyNumberFormat="1" applyFont="1" applyFill="1" applyBorder="1" applyAlignment="1">
      <alignment horizontal="center" wrapText="1"/>
    </xf>
    <xf numFmtId="0" fontId="27" fillId="0" borderId="21" xfId="0" applyFont="1" applyBorder="1" applyAlignment="1">
      <alignment horizontal="center"/>
    </xf>
    <xf numFmtId="0" fontId="27" fillId="0" borderId="11" xfId="0" applyFont="1" applyBorder="1" applyAlignment="1">
      <alignment horizont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10" xfId="0" applyFont="1" applyBorder="1" applyAlignment="1">
      <alignment horizontal="center" vertical="center"/>
    </xf>
    <xf numFmtId="0" fontId="21" fillId="0" borderId="11"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25" borderId="61" xfId="0" applyFont="1" applyFill="1" applyBorder="1" applyAlignment="1">
      <alignment horizontal="center"/>
    </xf>
    <xf numFmtId="0" fontId="21" fillId="25" borderId="14" xfId="0" applyFont="1" applyFill="1" applyBorder="1" applyAlignment="1">
      <alignment horizontal="center"/>
    </xf>
    <xf numFmtId="0" fontId="21" fillId="25" borderId="39" xfId="0" applyFont="1" applyFill="1" applyBorder="1" applyAlignment="1">
      <alignment horizontal="center"/>
    </xf>
    <xf numFmtId="0" fontId="21" fillId="25" borderId="60" xfId="0" applyFont="1" applyFill="1" applyBorder="1" applyAlignment="1">
      <alignment horizontal="center" vertical="center"/>
    </xf>
    <xf numFmtId="0" fontId="21" fillId="25" borderId="58" xfId="0" applyFont="1" applyFill="1" applyBorder="1" applyAlignment="1">
      <alignment horizontal="center" vertical="center"/>
    </xf>
    <xf numFmtId="0" fontId="21" fillId="25" borderId="13"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14" xfId="0" applyFont="1" applyFill="1" applyBorder="1" applyAlignment="1">
      <alignment horizontal="center" vertical="center"/>
    </xf>
    <xf numFmtId="0" fontId="21" fillId="25" borderId="0" xfId="0" applyFont="1" applyFill="1" applyAlignment="1">
      <alignment horizontal="center" vertical="center"/>
    </xf>
    <xf numFmtId="0" fontId="21" fillId="25" borderId="39" xfId="0" applyFont="1" applyFill="1" applyBorder="1" applyAlignment="1">
      <alignment horizontal="center" vertical="center"/>
    </xf>
    <xf numFmtId="0" fontId="21" fillId="25" borderId="36" xfId="0" applyFont="1" applyFill="1" applyBorder="1" applyAlignment="1">
      <alignment horizontal="center" vertical="center"/>
    </xf>
    <xf numFmtId="0" fontId="28" fillId="25" borderId="18" xfId="0" applyFont="1" applyFill="1" applyBorder="1" applyAlignment="1">
      <alignment horizontal="center"/>
    </xf>
    <xf numFmtId="0" fontId="28" fillId="25" borderId="10" xfId="0" applyFont="1" applyFill="1" applyBorder="1" applyAlignment="1">
      <alignment horizontal="center"/>
    </xf>
    <xf numFmtId="0" fontId="27" fillId="0" borderId="22" xfId="0" applyFont="1" applyBorder="1" applyAlignment="1">
      <alignment horizontal="center"/>
    </xf>
    <xf numFmtId="49" fontId="36" fillId="27" borderId="37" xfId="0" applyNumberFormat="1" applyFont="1" applyFill="1" applyBorder="1" applyAlignment="1">
      <alignment horizontal="left" vertical="center" wrapText="1"/>
    </xf>
    <xf numFmtId="49" fontId="36" fillId="27" borderId="38" xfId="0" applyNumberFormat="1" applyFont="1" applyFill="1" applyBorder="1" applyAlignment="1">
      <alignment horizontal="left" vertical="center" wrapText="1"/>
    </xf>
    <xf numFmtId="49" fontId="36" fillId="27" borderId="41" xfId="0" applyNumberFormat="1" applyFont="1" applyFill="1" applyBorder="1" applyAlignment="1">
      <alignment horizontal="left" vertical="center" wrapText="1"/>
    </xf>
    <xf numFmtId="0" fontId="38" fillId="26" borderId="23" xfId="0" applyFont="1" applyFill="1" applyBorder="1" applyAlignment="1">
      <alignment horizontal="center"/>
    </xf>
    <xf numFmtId="0" fontId="38" fillId="26" borderId="24" xfId="0" applyFont="1" applyFill="1" applyBorder="1" applyAlignment="1">
      <alignment horizontal="center"/>
    </xf>
    <xf numFmtId="0" fontId="38" fillId="26" borderId="25" xfId="0" applyFont="1" applyFill="1" applyBorder="1" applyAlignment="1">
      <alignment horizontal="center"/>
    </xf>
    <xf numFmtId="49" fontId="36" fillId="27" borderId="52" xfId="0" applyNumberFormat="1" applyFont="1" applyFill="1" applyBorder="1" applyAlignment="1">
      <alignment horizontal="center" vertical="center" wrapText="1"/>
    </xf>
    <xf numFmtId="49" fontId="36" fillId="27" borderId="27" xfId="0" applyNumberFormat="1" applyFont="1" applyFill="1" applyBorder="1" applyAlignment="1">
      <alignment horizontal="center" vertical="center" wrapText="1"/>
    </xf>
    <xf numFmtId="49" fontId="36" fillId="27" borderId="28" xfId="0" applyNumberFormat="1" applyFont="1" applyFill="1" applyBorder="1" applyAlignment="1">
      <alignment horizontal="center" vertical="center" wrapText="1"/>
    </xf>
    <xf numFmtId="49" fontId="36" fillId="0" borderId="33" xfId="0" applyNumberFormat="1" applyFont="1" applyBorder="1" applyAlignment="1">
      <alignment horizontal="left" vertical="center" wrapText="1"/>
    </xf>
    <xf numFmtId="49" fontId="36" fillId="0" borderId="22" xfId="0" applyNumberFormat="1" applyFont="1" applyBorder="1" applyAlignment="1">
      <alignment horizontal="left" vertical="center" wrapText="1"/>
    </xf>
    <xf numFmtId="49" fontId="36" fillId="0" borderId="20" xfId="0" applyNumberFormat="1" applyFont="1" applyBorder="1" applyAlignment="1">
      <alignment horizontal="left" vertical="center" wrapText="1"/>
    </xf>
    <xf numFmtId="49" fontId="36" fillId="27" borderId="33" xfId="0" applyNumberFormat="1" applyFont="1" applyFill="1" applyBorder="1" applyAlignment="1">
      <alignment horizontal="left" vertical="center" wrapText="1"/>
    </xf>
    <xf numFmtId="49" fontId="36" fillId="27" borderId="22" xfId="0" applyNumberFormat="1" applyFont="1" applyFill="1" applyBorder="1" applyAlignment="1">
      <alignment horizontal="left" vertical="center" wrapText="1"/>
    </xf>
    <xf numFmtId="49" fontId="36" fillId="27" borderId="20" xfId="0" applyNumberFormat="1" applyFont="1" applyFill="1" applyBorder="1" applyAlignment="1">
      <alignment horizontal="left" vertical="center" wrapText="1"/>
    </xf>
  </cellXfs>
  <cellStyles count="52">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Comma0" xfId="23" xr:uid="{00000000-0005-0000-0000-000016000000}"/>
    <cellStyle name="Currency0" xfId="24" xr:uid="{00000000-0005-0000-0000-000018000000}"/>
    <cellStyle name="Ênfase1" xfId="25" builtinId="29" customBuiltin="1"/>
    <cellStyle name="Ênfase2" xfId="26" builtinId="33" customBuiltin="1"/>
    <cellStyle name="Ênfase3" xfId="27" builtinId="37" customBuiltin="1"/>
    <cellStyle name="Ênfase4" xfId="28" builtinId="41" customBuiltin="1"/>
    <cellStyle name="Ênfase5" xfId="29" builtinId="45" customBuiltin="1"/>
    <cellStyle name="Ênfase6" xfId="30" builtinId="49" customBuiltin="1"/>
    <cellStyle name="Entrada" xfId="31" builtinId="20" customBuiltin="1"/>
    <cellStyle name="Hiperlink" xfId="46" builtinId="8"/>
    <cellStyle name="Moeda 2" xfId="49" xr:uid="{B9F4BB84-E2F7-4E28-9BA7-7AE6BA177A52}"/>
    <cellStyle name="Moeda 3" xfId="50" xr:uid="{2CC2C3A9-52AB-4EB3-9B0F-6563D711C9E2}"/>
    <cellStyle name="Neutro" xfId="33" builtinId="28" customBuiltin="1"/>
    <cellStyle name="Normal" xfId="0" builtinId="0"/>
    <cellStyle name="Normal 2" xfId="45" xr:uid="{00000000-0005-0000-0000-000025000000}"/>
    <cellStyle name="Normal 3" xfId="51" xr:uid="{65BA2E79-5113-407A-9D9E-A383AB7EA78B}"/>
    <cellStyle name="Normal_Documento para banco de dados" xfId="34" xr:uid="{00000000-0005-0000-0000-000026000000}"/>
    <cellStyle name="Nota" xfId="35" builtinId="10" customBuiltin="1"/>
    <cellStyle name="Porcentagem" xfId="47" builtinId="5"/>
    <cellStyle name="Porcentagem 2" xfId="48" xr:uid="{49B53B7B-F3D2-4A45-AF1E-667739BCC077}"/>
    <cellStyle name="Ruim" xfId="32" builtinId="27" customBuiltin="1"/>
    <cellStyle name="Saída" xfId="36" builtinId="21" customBuiltin="1"/>
    <cellStyle name="Texto de Aviso" xfId="37" builtinId="11" customBuiltin="1"/>
    <cellStyle name="Texto Explicativo" xfId="38" builtinId="53" customBuiltin="1"/>
    <cellStyle name="Título" xfId="39" builtinId="15" customBuiltin="1"/>
    <cellStyle name="Título 1" xfId="40" builtinId="16" customBuiltin="1"/>
    <cellStyle name="Título 2" xfId="41" builtinId="17" customBuiltin="1"/>
    <cellStyle name="Título 3" xfId="42" builtinId="18" customBuiltin="1"/>
    <cellStyle name="Título 4" xfId="43" builtinId="19" customBuiltin="1"/>
    <cellStyle name="Total" xfId="44" builtinId="25" customBuiltin="1"/>
  </cellStyles>
  <dxfs count="0"/>
  <tableStyles count="2" defaultTableStyle="TableStyleMedium2" defaultPivotStyle="PivotStyleLight16">
    <tableStyle name="Estilo de Tabela Dinâmica 1" table="0" count="0" xr9:uid="{00000000-0011-0000-FFFF-FFFF00000000}"/>
    <tableStyle name="Estilo de Tabela Dinâmica 2" table="0" count="0" xr9:uid="{00000000-0011-0000-FFFF-FFFF01000000}"/>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16.jpeg"/><Relationship Id="rId18" Type="http://schemas.openxmlformats.org/officeDocument/2006/relationships/image" Target="../media/image21.png"/><Relationship Id="rId26" Type="http://schemas.openxmlformats.org/officeDocument/2006/relationships/image" Target="../media/image29.jpeg"/><Relationship Id="rId21" Type="http://schemas.openxmlformats.org/officeDocument/2006/relationships/image" Target="../media/image24.jpeg"/><Relationship Id="rId34" Type="http://schemas.openxmlformats.org/officeDocument/2006/relationships/image" Target="../media/image37.jpeg"/><Relationship Id="rId7" Type="http://schemas.openxmlformats.org/officeDocument/2006/relationships/image" Target="../media/image10.jpeg"/><Relationship Id="rId12" Type="http://schemas.openxmlformats.org/officeDocument/2006/relationships/image" Target="../media/image15.png"/><Relationship Id="rId17" Type="http://schemas.openxmlformats.org/officeDocument/2006/relationships/image" Target="../media/image20.png"/><Relationship Id="rId25" Type="http://schemas.openxmlformats.org/officeDocument/2006/relationships/image" Target="../media/image28.jpeg"/><Relationship Id="rId33" Type="http://schemas.openxmlformats.org/officeDocument/2006/relationships/image" Target="../media/image36.jpeg"/><Relationship Id="rId38" Type="http://schemas.openxmlformats.org/officeDocument/2006/relationships/image" Target="../media/image41.jpg"/><Relationship Id="rId2" Type="http://schemas.openxmlformats.org/officeDocument/2006/relationships/image" Target="../media/image5.jpeg"/><Relationship Id="rId16" Type="http://schemas.openxmlformats.org/officeDocument/2006/relationships/image" Target="../media/image19.jpeg"/><Relationship Id="rId20" Type="http://schemas.openxmlformats.org/officeDocument/2006/relationships/image" Target="../media/image23.jpeg"/><Relationship Id="rId29" Type="http://schemas.openxmlformats.org/officeDocument/2006/relationships/image" Target="../media/image32.pn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24" Type="http://schemas.openxmlformats.org/officeDocument/2006/relationships/image" Target="../media/image27.jpeg"/><Relationship Id="rId32" Type="http://schemas.openxmlformats.org/officeDocument/2006/relationships/image" Target="../media/image35.jpeg"/><Relationship Id="rId37" Type="http://schemas.openxmlformats.org/officeDocument/2006/relationships/image" Target="../media/image40.jpeg"/><Relationship Id="rId5" Type="http://schemas.openxmlformats.org/officeDocument/2006/relationships/image" Target="../media/image8.jpeg"/><Relationship Id="rId15" Type="http://schemas.openxmlformats.org/officeDocument/2006/relationships/image" Target="../media/image18.jpeg"/><Relationship Id="rId23" Type="http://schemas.openxmlformats.org/officeDocument/2006/relationships/image" Target="../media/image26.jpeg"/><Relationship Id="rId28" Type="http://schemas.openxmlformats.org/officeDocument/2006/relationships/image" Target="../media/image31.jpeg"/><Relationship Id="rId36" Type="http://schemas.openxmlformats.org/officeDocument/2006/relationships/image" Target="../media/image39.png"/><Relationship Id="rId10" Type="http://schemas.openxmlformats.org/officeDocument/2006/relationships/image" Target="../media/image13.jpeg"/><Relationship Id="rId19" Type="http://schemas.openxmlformats.org/officeDocument/2006/relationships/image" Target="../media/image22.png"/><Relationship Id="rId31" Type="http://schemas.openxmlformats.org/officeDocument/2006/relationships/image" Target="../media/image34.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7.jpg"/><Relationship Id="rId22" Type="http://schemas.openxmlformats.org/officeDocument/2006/relationships/image" Target="../media/image25.jpeg"/><Relationship Id="rId27" Type="http://schemas.openxmlformats.org/officeDocument/2006/relationships/image" Target="../media/image30.jpeg"/><Relationship Id="rId30" Type="http://schemas.openxmlformats.org/officeDocument/2006/relationships/image" Target="../media/image33.jpeg"/><Relationship Id="rId35" Type="http://schemas.openxmlformats.org/officeDocument/2006/relationships/image" Target="../media/image38.jpeg"/><Relationship Id="rId8" Type="http://schemas.openxmlformats.org/officeDocument/2006/relationships/image" Target="../media/image11.jpeg"/><Relationship Id="rId3" Type="http://schemas.openxmlformats.org/officeDocument/2006/relationships/image" Target="../media/image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49.jpeg"/><Relationship Id="rId13" Type="http://schemas.openxmlformats.org/officeDocument/2006/relationships/image" Target="../media/image54.jpeg"/><Relationship Id="rId3" Type="http://schemas.openxmlformats.org/officeDocument/2006/relationships/image" Target="../media/image44.png"/><Relationship Id="rId7" Type="http://schemas.openxmlformats.org/officeDocument/2006/relationships/image" Target="../media/image48.jpeg"/><Relationship Id="rId12" Type="http://schemas.openxmlformats.org/officeDocument/2006/relationships/image" Target="../media/image53.jpeg"/><Relationship Id="rId2" Type="http://schemas.openxmlformats.org/officeDocument/2006/relationships/image" Target="../media/image43.png"/><Relationship Id="rId1" Type="http://schemas.openxmlformats.org/officeDocument/2006/relationships/image" Target="../media/image42.png"/><Relationship Id="rId6" Type="http://schemas.openxmlformats.org/officeDocument/2006/relationships/image" Target="../media/image47.png"/><Relationship Id="rId11" Type="http://schemas.openxmlformats.org/officeDocument/2006/relationships/image" Target="../media/image52.jpeg"/><Relationship Id="rId5" Type="http://schemas.openxmlformats.org/officeDocument/2006/relationships/image" Target="../media/image46.png"/><Relationship Id="rId10" Type="http://schemas.openxmlformats.org/officeDocument/2006/relationships/image" Target="../media/image51.jpeg"/><Relationship Id="rId4" Type="http://schemas.openxmlformats.org/officeDocument/2006/relationships/image" Target="../media/image45.png"/><Relationship Id="rId9" Type="http://schemas.openxmlformats.org/officeDocument/2006/relationships/image" Target="../media/image50.jpeg"/><Relationship Id="rId14" Type="http://schemas.openxmlformats.org/officeDocument/2006/relationships/image" Target="../media/image5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31750</xdr:colOff>
      <xdr:row>841</xdr:row>
      <xdr:rowOff>317499</xdr:rowOff>
    </xdr:from>
    <xdr:to>
      <xdr:col>15</xdr:col>
      <xdr:colOff>624416</xdr:colOff>
      <xdr:row>849</xdr:row>
      <xdr:rowOff>306478</xdr:rowOff>
    </xdr:to>
    <xdr:pic>
      <xdr:nvPicPr>
        <xdr:cNvPr id="2" name="Imagem 1">
          <a:extLst>
            <a:ext uri="{FF2B5EF4-FFF2-40B4-BE49-F238E27FC236}">
              <a16:creationId xmlns:a16="http://schemas.microsoft.com/office/drawing/2014/main" id="{9924CD4B-62D5-4825-A078-AFB3DAE8D6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568" r="10266"/>
        <a:stretch/>
      </xdr:blipFill>
      <xdr:spPr>
        <a:xfrm>
          <a:off x="7756525" y="308251224"/>
          <a:ext cx="4478866" cy="2503579"/>
        </a:xfrm>
        <a:prstGeom prst="rect">
          <a:avLst/>
        </a:prstGeom>
      </xdr:spPr>
    </xdr:pic>
    <xdr:clientData/>
  </xdr:twoCellAnchor>
  <xdr:twoCellAnchor editAs="oneCell">
    <xdr:from>
      <xdr:col>12</xdr:col>
      <xdr:colOff>423333</xdr:colOff>
      <xdr:row>862</xdr:row>
      <xdr:rowOff>5969</xdr:rowOff>
    </xdr:from>
    <xdr:to>
      <xdr:col>15</xdr:col>
      <xdr:colOff>645583</xdr:colOff>
      <xdr:row>868</xdr:row>
      <xdr:rowOff>302163</xdr:rowOff>
    </xdr:to>
    <xdr:pic>
      <xdr:nvPicPr>
        <xdr:cNvPr id="3" name="Imagem 2">
          <a:extLst>
            <a:ext uri="{FF2B5EF4-FFF2-40B4-BE49-F238E27FC236}">
              <a16:creationId xmlns:a16="http://schemas.microsoft.com/office/drawing/2014/main" id="{5ABE7643-0677-4572-A63F-100DFEA955B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84" r="36867"/>
        <a:stretch/>
      </xdr:blipFill>
      <xdr:spPr>
        <a:xfrm rot="5400000">
          <a:off x="10083870" y="282601007"/>
          <a:ext cx="2182144" cy="2167467"/>
        </a:xfrm>
        <a:prstGeom prst="rect">
          <a:avLst/>
        </a:prstGeom>
      </xdr:spPr>
    </xdr:pic>
    <xdr:clientData/>
  </xdr:twoCellAnchor>
  <xdr:twoCellAnchor editAs="oneCell">
    <xdr:from>
      <xdr:col>12</xdr:col>
      <xdr:colOff>423333</xdr:colOff>
      <xdr:row>862</xdr:row>
      <xdr:rowOff>5969</xdr:rowOff>
    </xdr:from>
    <xdr:to>
      <xdr:col>15</xdr:col>
      <xdr:colOff>645583</xdr:colOff>
      <xdr:row>868</xdr:row>
      <xdr:rowOff>302163</xdr:rowOff>
    </xdr:to>
    <xdr:pic>
      <xdr:nvPicPr>
        <xdr:cNvPr id="4" name="Imagem 3">
          <a:extLst>
            <a:ext uri="{FF2B5EF4-FFF2-40B4-BE49-F238E27FC236}">
              <a16:creationId xmlns:a16="http://schemas.microsoft.com/office/drawing/2014/main" id="{46A2D792-4304-4E39-B2BD-953C59D46CB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84" r="36867"/>
        <a:stretch/>
      </xdr:blipFill>
      <xdr:spPr>
        <a:xfrm rot="5400000">
          <a:off x="10083870" y="282601007"/>
          <a:ext cx="2182144" cy="21674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323169</xdr:colOff>
      <xdr:row>582</xdr:row>
      <xdr:rowOff>4618</xdr:rowOff>
    </xdr:from>
    <xdr:to>
      <xdr:col>16</xdr:col>
      <xdr:colOff>378</xdr:colOff>
      <xdr:row>589</xdr:row>
      <xdr:rowOff>288842</xdr:rowOff>
    </xdr:to>
    <xdr:pic>
      <xdr:nvPicPr>
        <xdr:cNvPr id="5" name="Imagem 4">
          <a:extLst>
            <a:ext uri="{FF2B5EF4-FFF2-40B4-BE49-F238E27FC236}">
              <a16:creationId xmlns:a16="http://schemas.microsoft.com/office/drawing/2014/main" id="{FF9762F1-3398-2107-E0EC-C2D7691B10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34717"/>
        <a:stretch/>
      </xdr:blipFill>
      <xdr:spPr>
        <a:xfrm>
          <a:off x="11970883" y="191212189"/>
          <a:ext cx="2334003" cy="2474974"/>
        </a:xfrm>
        <a:prstGeom prst="rect">
          <a:avLst/>
        </a:prstGeom>
      </xdr:spPr>
    </xdr:pic>
    <xdr:clientData/>
  </xdr:twoCellAnchor>
  <xdr:twoCellAnchor editAs="oneCell">
    <xdr:from>
      <xdr:col>13</xdr:col>
      <xdr:colOff>536121</xdr:colOff>
      <xdr:row>18</xdr:row>
      <xdr:rowOff>312327</xdr:rowOff>
    </xdr:from>
    <xdr:to>
      <xdr:col>15</xdr:col>
      <xdr:colOff>634810</xdr:colOff>
      <xdr:row>21</xdr:row>
      <xdr:rowOff>305910</xdr:rowOff>
    </xdr:to>
    <xdr:pic>
      <xdr:nvPicPr>
        <xdr:cNvPr id="2" name="Imagem 1">
          <a:extLst>
            <a:ext uri="{FF2B5EF4-FFF2-40B4-BE49-F238E27FC236}">
              <a16:creationId xmlns:a16="http://schemas.microsoft.com/office/drawing/2014/main" id="{B8A0441B-BF32-42DA-9156-1637952804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36978" y="6489970"/>
          <a:ext cx="1459403" cy="932476"/>
        </a:xfrm>
        <a:prstGeom prst="rect">
          <a:avLst/>
        </a:prstGeom>
      </xdr:spPr>
    </xdr:pic>
    <xdr:clientData/>
  </xdr:twoCellAnchor>
  <xdr:twoCellAnchor editAs="oneCell">
    <xdr:from>
      <xdr:col>13</xdr:col>
      <xdr:colOff>143328</xdr:colOff>
      <xdr:row>30</xdr:row>
      <xdr:rowOff>0</xdr:rowOff>
    </xdr:from>
    <xdr:to>
      <xdr:col>16</xdr:col>
      <xdr:colOff>3364</xdr:colOff>
      <xdr:row>34</xdr:row>
      <xdr:rowOff>308626</xdr:rowOff>
    </xdr:to>
    <xdr:pic>
      <xdr:nvPicPr>
        <xdr:cNvPr id="3" name="Imagem 2">
          <a:extLst>
            <a:ext uri="{FF2B5EF4-FFF2-40B4-BE49-F238E27FC236}">
              <a16:creationId xmlns:a16="http://schemas.microsoft.com/office/drawing/2014/main" id="{9BD33521-3C6E-4F57-97BA-3C2F39F49E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444185" y="10205357"/>
          <a:ext cx="1863687" cy="1560483"/>
        </a:xfrm>
        <a:prstGeom prst="rect">
          <a:avLst/>
        </a:prstGeom>
      </xdr:spPr>
    </xdr:pic>
    <xdr:clientData/>
  </xdr:twoCellAnchor>
  <xdr:twoCellAnchor editAs="oneCell">
    <xdr:from>
      <xdr:col>13</xdr:col>
      <xdr:colOff>353785</xdr:colOff>
      <xdr:row>43</xdr:row>
      <xdr:rowOff>27218</xdr:rowOff>
    </xdr:from>
    <xdr:to>
      <xdr:col>15</xdr:col>
      <xdr:colOff>624226</xdr:colOff>
      <xdr:row>48</xdr:row>
      <xdr:rowOff>5436</xdr:rowOff>
    </xdr:to>
    <xdr:pic>
      <xdr:nvPicPr>
        <xdr:cNvPr id="4" name="Imagem 3">
          <a:extLst>
            <a:ext uri="{FF2B5EF4-FFF2-40B4-BE49-F238E27FC236}">
              <a16:creationId xmlns:a16="http://schemas.microsoft.com/office/drawing/2014/main" id="{3142BA4E-1B94-4416-A45D-B1E28E5AB8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54642" y="14600468"/>
          <a:ext cx="1631155" cy="1543039"/>
        </a:xfrm>
        <a:prstGeom prst="rect">
          <a:avLst/>
        </a:prstGeom>
      </xdr:spPr>
    </xdr:pic>
    <xdr:clientData/>
  </xdr:twoCellAnchor>
  <xdr:twoCellAnchor editAs="oneCell">
    <xdr:from>
      <xdr:col>12</xdr:col>
      <xdr:colOff>274033</xdr:colOff>
      <xdr:row>62</xdr:row>
      <xdr:rowOff>4533</xdr:rowOff>
    </xdr:from>
    <xdr:to>
      <xdr:col>15</xdr:col>
      <xdr:colOff>629898</xdr:colOff>
      <xdr:row>69</xdr:row>
      <xdr:rowOff>306917</xdr:rowOff>
    </xdr:to>
    <xdr:pic>
      <xdr:nvPicPr>
        <xdr:cNvPr id="7" name="Imagem 6">
          <a:extLst>
            <a:ext uri="{FF2B5EF4-FFF2-40B4-BE49-F238E27FC236}">
              <a16:creationId xmlns:a16="http://schemas.microsoft.com/office/drawing/2014/main" id="{7FBA1745-4CBD-474F-8A63-85A838ED10D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4286" b="5736"/>
        <a:stretch/>
      </xdr:blipFill>
      <xdr:spPr>
        <a:xfrm>
          <a:off x="11921747" y="20823462"/>
          <a:ext cx="2369722" cy="2493134"/>
        </a:xfrm>
        <a:prstGeom prst="rect">
          <a:avLst/>
        </a:prstGeom>
      </xdr:spPr>
    </xdr:pic>
    <xdr:clientData/>
  </xdr:twoCellAnchor>
  <xdr:twoCellAnchor editAs="oneCell">
    <xdr:from>
      <xdr:col>11</xdr:col>
      <xdr:colOff>266095</xdr:colOff>
      <xdr:row>83</xdr:row>
      <xdr:rowOff>2</xdr:rowOff>
    </xdr:from>
    <xdr:to>
      <xdr:col>15</xdr:col>
      <xdr:colOff>638364</xdr:colOff>
      <xdr:row>90</xdr:row>
      <xdr:rowOff>308542</xdr:rowOff>
    </xdr:to>
    <xdr:pic>
      <xdr:nvPicPr>
        <xdr:cNvPr id="8" name="Imagem 7">
          <a:extLst>
            <a:ext uri="{FF2B5EF4-FFF2-40B4-BE49-F238E27FC236}">
              <a16:creationId xmlns:a16="http://schemas.microsoft.com/office/drawing/2014/main" id="{F1BD0221-1984-4B1C-BA4E-AFACDABAA693}"/>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2941" b="24080"/>
        <a:stretch/>
      </xdr:blipFill>
      <xdr:spPr>
        <a:xfrm>
          <a:off x="11260666" y="27690538"/>
          <a:ext cx="3039269" cy="2499290"/>
        </a:xfrm>
        <a:prstGeom prst="rect">
          <a:avLst/>
        </a:prstGeom>
      </xdr:spPr>
    </xdr:pic>
    <xdr:clientData/>
  </xdr:twoCellAnchor>
  <xdr:twoCellAnchor editAs="oneCell">
    <xdr:from>
      <xdr:col>12</xdr:col>
      <xdr:colOff>36284</xdr:colOff>
      <xdr:row>105</xdr:row>
      <xdr:rowOff>1</xdr:rowOff>
    </xdr:from>
    <xdr:to>
      <xdr:col>15</xdr:col>
      <xdr:colOff>627249</xdr:colOff>
      <xdr:row>111</xdr:row>
      <xdr:rowOff>301697</xdr:rowOff>
    </xdr:to>
    <xdr:pic>
      <xdr:nvPicPr>
        <xdr:cNvPr id="9" name="Imagem 8">
          <a:extLst>
            <a:ext uri="{FF2B5EF4-FFF2-40B4-BE49-F238E27FC236}">
              <a16:creationId xmlns:a16="http://schemas.microsoft.com/office/drawing/2014/main" id="{6D26E733-397E-4D17-8777-232BD1FCE3EE}"/>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7403" r="18441"/>
        <a:stretch/>
      </xdr:blipFill>
      <xdr:spPr>
        <a:xfrm rot="5400000">
          <a:off x="11896668" y="34662438"/>
          <a:ext cx="2179482" cy="2604822"/>
        </a:xfrm>
        <a:prstGeom prst="rect">
          <a:avLst/>
        </a:prstGeom>
      </xdr:spPr>
    </xdr:pic>
    <xdr:clientData/>
  </xdr:twoCellAnchor>
  <xdr:twoCellAnchor editAs="oneCell">
    <xdr:from>
      <xdr:col>11</xdr:col>
      <xdr:colOff>623751</xdr:colOff>
      <xdr:row>126</xdr:row>
      <xdr:rowOff>5</xdr:rowOff>
    </xdr:from>
    <xdr:to>
      <xdr:col>15</xdr:col>
      <xdr:colOff>627778</xdr:colOff>
      <xdr:row>132</xdr:row>
      <xdr:rowOff>306916</xdr:rowOff>
    </xdr:to>
    <xdr:pic>
      <xdr:nvPicPr>
        <xdr:cNvPr id="10" name="Imagem 9">
          <a:extLst>
            <a:ext uri="{FF2B5EF4-FFF2-40B4-BE49-F238E27FC236}">
              <a16:creationId xmlns:a16="http://schemas.microsoft.com/office/drawing/2014/main" id="{BC5CDAB7-9CB5-4593-827B-4E9FFC196F73}"/>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0053" r="27248"/>
        <a:stretch/>
      </xdr:blipFill>
      <xdr:spPr>
        <a:xfrm rot="5400000">
          <a:off x="11861487" y="41503554"/>
          <a:ext cx="2184697" cy="2671027"/>
        </a:xfrm>
        <a:prstGeom prst="rect">
          <a:avLst/>
        </a:prstGeom>
      </xdr:spPr>
    </xdr:pic>
    <xdr:clientData/>
  </xdr:twoCellAnchor>
  <xdr:twoCellAnchor editAs="oneCell">
    <xdr:from>
      <xdr:col>10</xdr:col>
      <xdr:colOff>453507</xdr:colOff>
      <xdr:row>147</xdr:row>
      <xdr:rowOff>4</xdr:rowOff>
    </xdr:from>
    <xdr:to>
      <xdr:col>15</xdr:col>
      <xdr:colOff>640478</xdr:colOff>
      <xdr:row>153</xdr:row>
      <xdr:rowOff>306918</xdr:rowOff>
    </xdr:to>
    <xdr:pic>
      <xdr:nvPicPr>
        <xdr:cNvPr id="11" name="Imagem 10">
          <a:extLst>
            <a:ext uri="{FF2B5EF4-FFF2-40B4-BE49-F238E27FC236}">
              <a16:creationId xmlns:a16="http://schemas.microsoft.com/office/drawing/2014/main" id="{0FCDF83D-FA78-444A-B391-A5BD015DC29F}"/>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7763" t="16248" r="53419"/>
        <a:stretch/>
      </xdr:blipFill>
      <xdr:spPr>
        <a:xfrm rot="5400000">
          <a:off x="11456143" y="47957118"/>
          <a:ext cx="2184700" cy="3507113"/>
        </a:xfrm>
        <a:prstGeom prst="rect">
          <a:avLst/>
        </a:prstGeom>
      </xdr:spPr>
    </xdr:pic>
    <xdr:clientData/>
  </xdr:twoCellAnchor>
  <xdr:twoCellAnchor editAs="oneCell">
    <xdr:from>
      <xdr:col>11</xdr:col>
      <xdr:colOff>343202</xdr:colOff>
      <xdr:row>167</xdr:row>
      <xdr:rowOff>0</xdr:rowOff>
    </xdr:from>
    <xdr:to>
      <xdr:col>15</xdr:col>
      <xdr:colOff>641384</xdr:colOff>
      <xdr:row>173</xdr:row>
      <xdr:rowOff>307336</xdr:rowOff>
    </xdr:to>
    <xdr:pic>
      <xdr:nvPicPr>
        <xdr:cNvPr id="12" name="Imagem 11">
          <a:extLst>
            <a:ext uri="{FF2B5EF4-FFF2-40B4-BE49-F238E27FC236}">
              <a16:creationId xmlns:a16="http://schemas.microsoft.com/office/drawing/2014/main" id="{80F6CC75-EAC4-4E78-9B12-F71CC415723A}"/>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r="43564"/>
        <a:stretch/>
      </xdr:blipFill>
      <xdr:spPr>
        <a:xfrm rot="5400000">
          <a:off x="11727803" y="54786934"/>
          <a:ext cx="2185122" cy="2965182"/>
        </a:xfrm>
        <a:prstGeom prst="rect">
          <a:avLst/>
        </a:prstGeom>
      </xdr:spPr>
    </xdr:pic>
    <xdr:clientData/>
  </xdr:twoCellAnchor>
  <xdr:twoCellAnchor editAs="oneCell">
    <xdr:from>
      <xdr:col>12</xdr:col>
      <xdr:colOff>432404</xdr:colOff>
      <xdr:row>184</xdr:row>
      <xdr:rowOff>10584</xdr:rowOff>
    </xdr:from>
    <xdr:to>
      <xdr:col>15</xdr:col>
      <xdr:colOff>624756</xdr:colOff>
      <xdr:row>190</xdr:row>
      <xdr:rowOff>302786</xdr:rowOff>
    </xdr:to>
    <xdr:pic>
      <xdr:nvPicPr>
        <xdr:cNvPr id="13" name="Imagem 12">
          <a:extLst>
            <a:ext uri="{FF2B5EF4-FFF2-40B4-BE49-F238E27FC236}">
              <a16:creationId xmlns:a16="http://schemas.microsoft.com/office/drawing/2014/main" id="{EAA98BD9-F79D-4C8D-90E1-E69E52BE1926}"/>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9511" b="9307"/>
        <a:stretch/>
      </xdr:blipFill>
      <xdr:spPr>
        <a:xfrm>
          <a:off x="12080118" y="60644013"/>
          <a:ext cx="2206209" cy="2169987"/>
        </a:xfrm>
        <a:prstGeom prst="rect">
          <a:avLst/>
        </a:prstGeom>
      </xdr:spPr>
    </xdr:pic>
    <xdr:clientData/>
  </xdr:twoCellAnchor>
  <xdr:twoCellAnchor editAs="oneCell">
    <xdr:from>
      <xdr:col>13</xdr:col>
      <xdr:colOff>702467</xdr:colOff>
      <xdr:row>199</xdr:row>
      <xdr:rowOff>27819</xdr:rowOff>
    </xdr:from>
    <xdr:to>
      <xdr:col>15</xdr:col>
      <xdr:colOff>569118</xdr:colOff>
      <xdr:row>202</xdr:row>
      <xdr:rowOff>289984</xdr:rowOff>
    </xdr:to>
    <xdr:pic>
      <xdr:nvPicPr>
        <xdr:cNvPr id="15" name="Imagem 14">
          <a:extLst>
            <a:ext uri="{FF2B5EF4-FFF2-40B4-BE49-F238E27FC236}">
              <a16:creationId xmlns:a16="http://schemas.microsoft.com/office/drawing/2014/main" id="{54A175DA-7CDA-4164-81D0-F16D63AD058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692061" y="64857350"/>
          <a:ext cx="1212057" cy="1190853"/>
        </a:xfrm>
        <a:prstGeom prst="rect">
          <a:avLst/>
        </a:prstGeom>
      </xdr:spPr>
    </xdr:pic>
    <xdr:clientData/>
  </xdr:twoCellAnchor>
  <xdr:twoCellAnchor editAs="oneCell">
    <xdr:from>
      <xdr:col>11</xdr:col>
      <xdr:colOff>305651</xdr:colOff>
      <xdr:row>214</xdr:row>
      <xdr:rowOff>0</xdr:rowOff>
    </xdr:from>
    <xdr:to>
      <xdr:col>15</xdr:col>
      <xdr:colOff>639220</xdr:colOff>
      <xdr:row>220</xdr:row>
      <xdr:rowOff>306916</xdr:rowOff>
    </xdr:to>
    <xdr:pic>
      <xdr:nvPicPr>
        <xdr:cNvPr id="16" name="Imagem 15">
          <a:extLst>
            <a:ext uri="{FF2B5EF4-FFF2-40B4-BE49-F238E27FC236}">
              <a16:creationId xmlns:a16="http://schemas.microsoft.com/office/drawing/2014/main" id="{315BCE5F-3B79-49C7-871B-28CD5D05B722}"/>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5493" t="28986" b="18116"/>
        <a:stretch/>
      </xdr:blipFill>
      <xdr:spPr>
        <a:xfrm>
          <a:off x="11300222" y="70308107"/>
          <a:ext cx="3000569" cy="2184702"/>
        </a:xfrm>
        <a:prstGeom prst="rect">
          <a:avLst/>
        </a:prstGeom>
      </xdr:spPr>
    </xdr:pic>
    <xdr:clientData/>
  </xdr:twoCellAnchor>
  <xdr:oneCellAnchor>
    <xdr:from>
      <xdr:col>13</xdr:col>
      <xdr:colOff>361345</xdr:colOff>
      <xdr:row>7</xdr:row>
      <xdr:rowOff>10584</xdr:rowOff>
    </xdr:from>
    <xdr:ext cx="1634065" cy="1244763"/>
    <xdr:pic>
      <xdr:nvPicPr>
        <xdr:cNvPr id="17" name="Imagem 16">
          <a:extLst>
            <a:ext uri="{FF2B5EF4-FFF2-40B4-BE49-F238E27FC236}">
              <a16:creationId xmlns:a16="http://schemas.microsoft.com/office/drawing/2014/main" id="{52FC6968-7252-46DB-ACC0-8E2F749FE382}"/>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1294" t="7784" r="10966" b="8981"/>
        <a:stretch/>
      </xdr:blipFill>
      <xdr:spPr>
        <a:xfrm>
          <a:off x="12662202" y="2500691"/>
          <a:ext cx="1634065" cy="1244763"/>
        </a:xfrm>
        <a:prstGeom prst="rect">
          <a:avLst/>
        </a:prstGeom>
      </xdr:spPr>
    </xdr:pic>
    <xdr:clientData/>
  </xdr:oneCellAnchor>
  <xdr:twoCellAnchor editAs="oneCell">
    <xdr:from>
      <xdr:col>13</xdr:col>
      <xdr:colOff>641511</xdr:colOff>
      <xdr:row>229</xdr:row>
      <xdr:rowOff>11908</xdr:rowOff>
    </xdr:from>
    <xdr:to>
      <xdr:col>16</xdr:col>
      <xdr:colOff>5292</xdr:colOff>
      <xdr:row>232</xdr:row>
      <xdr:rowOff>297657</xdr:rowOff>
    </xdr:to>
    <xdr:pic>
      <xdr:nvPicPr>
        <xdr:cNvPr id="19" name="Imagem 18">
          <a:extLst>
            <a:ext uri="{FF2B5EF4-FFF2-40B4-BE49-F238E27FC236}">
              <a16:creationId xmlns:a16="http://schemas.microsoft.com/office/drawing/2014/main" id="{E75BD2AA-6562-46E9-9841-7C2D919FB105}"/>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1090" t="20272" r="22037" b="45425"/>
        <a:stretch/>
      </xdr:blipFill>
      <xdr:spPr>
        <a:xfrm>
          <a:off x="12631105" y="74533127"/>
          <a:ext cx="1352124" cy="1214436"/>
        </a:xfrm>
        <a:prstGeom prst="rect">
          <a:avLst/>
        </a:prstGeom>
      </xdr:spPr>
    </xdr:pic>
    <xdr:clientData/>
  </xdr:twoCellAnchor>
  <xdr:twoCellAnchor editAs="oneCell">
    <xdr:from>
      <xdr:col>13</xdr:col>
      <xdr:colOff>394607</xdr:colOff>
      <xdr:row>241</xdr:row>
      <xdr:rowOff>31055</xdr:rowOff>
    </xdr:from>
    <xdr:to>
      <xdr:col>16</xdr:col>
      <xdr:colOff>566</xdr:colOff>
      <xdr:row>244</xdr:row>
      <xdr:rowOff>303977</xdr:rowOff>
    </xdr:to>
    <xdr:pic>
      <xdr:nvPicPr>
        <xdr:cNvPr id="20" name="Imagem 19">
          <a:extLst>
            <a:ext uri="{FF2B5EF4-FFF2-40B4-BE49-F238E27FC236}">
              <a16:creationId xmlns:a16="http://schemas.microsoft.com/office/drawing/2014/main" id="{FF6EA96D-8DEE-4C91-B3F3-60C38015D919}"/>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33478" t="8867" r="36637" b="50246"/>
        <a:stretch/>
      </xdr:blipFill>
      <xdr:spPr>
        <a:xfrm>
          <a:off x="12695464" y="79387912"/>
          <a:ext cx="1609610" cy="1211815"/>
        </a:xfrm>
        <a:prstGeom prst="rect">
          <a:avLst/>
        </a:prstGeom>
      </xdr:spPr>
    </xdr:pic>
    <xdr:clientData/>
  </xdr:twoCellAnchor>
  <xdr:twoCellAnchor editAs="oneCell">
    <xdr:from>
      <xdr:col>13</xdr:col>
      <xdr:colOff>382511</xdr:colOff>
      <xdr:row>253</xdr:row>
      <xdr:rowOff>6690</xdr:rowOff>
    </xdr:from>
    <xdr:to>
      <xdr:col>15</xdr:col>
      <xdr:colOff>629896</xdr:colOff>
      <xdr:row>256</xdr:row>
      <xdr:rowOff>306367</xdr:rowOff>
    </xdr:to>
    <xdr:pic>
      <xdr:nvPicPr>
        <xdr:cNvPr id="21" name="Imagem 20">
          <a:extLst>
            <a:ext uri="{FF2B5EF4-FFF2-40B4-BE49-F238E27FC236}">
              <a16:creationId xmlns:a16="http://schemas.microsoft.com/office/drawing/2014/main" id="{23034C7D-B064-404E-9656-B3B38F384CF3}"/>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1727" t="8220" r="4497" b="4255"/>
        <a:stretch/>
      </xdr:blipFill>
      <xdr:spPr>
        <a:xfrm>
          <a:off x="12683368" y="83418476"/>
          <a:ext cx="1608099" cy="1238570"/>
        </a:xfrm>
        <a:prstGeom prst="rect">
          <a:avLst/>
        </a:prstGeom>
      </xdr:spPr>
    </xdr:pic>
    <xdr:clientData/>
  </xdr:twoCellAnchor>
  <xdr:oneCellAnchor>
    <xdr:from>
      <xdr:col>13</xdr:col>
      <xdr:colOff>27035</xdr:colOff>
      <xdr:row>265</xdr:row>
      <xdr:rowOff>19957</xdr:rowOff>
    </xdr:from>
    <xdr:ext cx="1913268" cy="1219993"/>
    <xdr:pic>
      <xdr:nvPicPr>
        <xdr:cNvPr id="22" name="Imagem 21">
          <a:extLst>
            <a:ext uri="{FF2B5EF4-FFF2-40B4-BE49-F238E27FC236}">
              <a16:creationId xmlns:a16="http://schemas.microsoft.com/office/drawing/2014/main" id="{33324991-7D6C-414B-BC36-24988A3D7AC7}"/>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10153" t="22335" r="8121" b="25381"/>
        <a:stretch/>
      </xdr:blipFill>
      <xdr:spPr>
        <a:xfrm>
          <a:off x="12327892" y="87486671"/>
          <a:ext cx="1913268" cy="1219993"/>
        </a:xfrm>
        <a:prstGeom prst="rect">
          <a:avLst/>
        </a:prstGeom>
      </xdr:spPr>
    </xdr:pic>
    <xdr:clientData/>
  </xdr:oneCellAnchor>
  <xdr:twoCellAnchor editAs="oneCell">
    <xdr:from>
      <xdr:col>13</xdr:col>
      <xdr:colOff>695263</xdr:colOff>
      <xdr:row>277</xdr:row>
      <xdr:rowOff>22489</xdr:rowOff>
    </xdr:from>
    <xdr:to>
      <xdr:col>15</xdr:col>
      <xdr:colOff>571912</xdr:colOff>
      <xdr:row>280</xdr:row>
      <xdr:rowOff>297656</xdr:rowOff>
    </xdr:to>
    <xdr:pic>
      <xdr:nvPicPr>
        <xdr:cNvPr id="23" name="Imagem 22">
          <a:extLst>
            <a:ext uri="{FF2B5EF4-FFF2-40B4-BE49-F238E27FC236}">
              <a16:creationId xmlns:a16="http://schemas.microsoft.com/office/drawing/2014/main" id="{828BFD76-9104-425F-AE6C-A0E0B98F997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684857" y="90593333"/>
          <a:ext cx="1222055" cy="1203854"/>
        </a:xfrm>
        <a:prstGeom prst="rect">
          <a:avLst/>
        </a:prstGeom>
      </xdr:spPr>
    </xdr:pic>
    <xdr:clientData/>
  </xdr:twoCellAnchor>
  <xdr:twoCellAnchor editAs="oneCell">
    <xdr:from>
      <xdr:col>12</xdr:col>
      <xdr:colOff>466044</xdr:colOff>
      <xdr:row>292</xdr:row>
      <xdr:rowOff>303625</xdr:rowOff>
    </xdr:from>
    <xdr:to>
      <xdr:col>16</xdr:col>
      <xdr:colOff>1700</xdr:colOff>
      <xdr:row>299</xdr:row>
      <xdr:rowOff>308821</xdr:rowOff>
    </xdr:to>
    <xdr:pic>
      <xdr:nvPicPr>
        <xdr:cNvPr id="24" name="Imagem 23">
          <a:extLst>
            <a:ext uri="{FF2B5EF4-FFF2-40B4-BE49-F238E27FC236}">
              <a16:creationId xmlns:a16="http://schemas.microsoft.com/office/drawing/2014/main" id="{3C2B8274-E2EB-4D47-B110-024FB6D7AF5A}"/>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5784" r="36867"/>
        <a:stretch/>
      </xdr:blipFill>
      <xdr:spPr>
        <a:xfrm rot="5400000">
          <a:off x="12112010" y="96820837"/>
          <a:ext cx="2195946" cy="2192450"/>
        </a:xfrm>
        <a:prstGeom prst="rect">
          <a:avLst/>
        </a:prstGeom>
      </xdr:spPr>
    </xdr:pic>
    <xdr:clientData/>
  </xdr:twoCellAnchor>
  <xdr:twoCellAnchor editAs="oneCell">
    <xdr:from>
      <xdr:col>9</xdr:col>
      <xdr:colOff>214778</xdr:colOff>
      <xdr:row>314</xdr:row>
      <xdr:rowOff>11910</xdr:rowOff>
    </xdr:from>
    <xdr:to>
      <xdr:col>15</xdr:col>
      <xdr:colOff>635401</xdr:colOff>
      <xdr:row>323</xdr:row>
      <xdr:rowOff>297656</xdr:rowOff>
    </xdr:to>
    <xdr:pic>
      <xdr:nvPicPr>
        <xdr:cNvPr id="14" name="Imagem 13">
          <a:extLst>
            <a:ext uri="{FF2B5EF4-FFF2-40B4-BE49-F238E27FC236}">
              <a16:creationId xmlns:a16="http://schemas.microsoft.com/office/drawing/2014/main" id="{EE65BF15-F71A-4D01-B763-A7B67ED0D7F8}"/>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7070" r="32324"/>
        <a:stretch/>
      </xdr:blipFill>
      <xdr:spPr>
        <a:xfrm rot="5400000" flipV="1">
          <a:off x="10265608" y="101998893"/>
          <a:ext cx="3071808" cy="4337779"/>
        </a:xfrm>
        <a:prstGeom prst="rect">
          <a:avLst/>
        </a:prstGeom>
      </xdr:spPr>
    </xdr:pic>
    <xdr:clientData/>
  </xdr:twoCellAnchor>
  <xdr:twoCellAnchor editAs="oneCell">
    <xdr:from>
      <xdr:col>14</xdr:col>
      <xdr:colOff>12700</xdr:colOff>
      <xdr:row>339</xdr:row>
      <xdr:rowOff>0</xdr:rowOff>
    </xdr:from>
    <xdr:to>
      <xdr:col>16</xdr:col>
      <xdr:colOff>2648</xdr:colOff>
      <xdr:row>342</xdr:row>
      <xdr:rowOff>306132</xdr:rowOff>
    </xdr:to>
    <xdr:pic>
      <xdr:nvPicPr>
        <xdr:cNvPr id="18" name="Imagem 17">
          <a:extLst>
            <a:ext uri="{FF2B5EF4-FFF2-40B4-BE49-F238E27FC236}">
              <a16:creationId xmlns:a16="http://schemas.microsoft.com/office/drawing/2014/main" id="{54B490BC-5E10-484A-965C-EF186520173A}"/>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37843" t="14952" r="4968" b="42891"/>
        <a:stretch/>
      </xdr:blipFill>
      <xdr:spPr>
        <a:xfrm flipH="1">
          <a:off x="12090400" y="113220500"/>
          <a:ext cx="1280585" cy="1258632"/>
        </a:xfrm>
        <a:prstGeom prst="rect">
          <a:avLst/>
        </a:prstGeom>
      </xdr:spPr>
    </xdr:pic>
    <xdr:clientData/>
  </xdr:twoCellAnchor>
  <xdr:twoCellAnchor editAs="oneCell">
    <xdr:from>
      <xdr:col>11</xdr:col>
      <xdr:colOff>452819</xdr:colOff>
      <xdr:row>360</xdr:row>
      <xdr:rowOff>8377</xdr:rowOff>
    </xdr:from>
    <xdr:to>
      <xdr:col>16</xdr:col>
      <xdr:colOff>1701</xdr:colOff>
      <xdr:row>367</xdr:row>
      <xdr:rowOff>35719</xdr:rowOff>
    </xdr:to>
    <xdr:pic>
      <xdr:nvPicPr>
        <xdr:cNvPr id="26" name="Imagem 25">
          <a:extLst>
            <a:ext uri="{FF2B5EF4-FFF2-40B4-BE49-F238E27FC236}">
              <a16:creationId xmlns:a16="http://schemas.microsoft.com/office/drawing/2014/main" id="{2934C448-E5CA-4B42-835F-BFE233AD90FE}"/>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1" t="25790" r="703" b="15263"/>
        <a:stretch/>
      </xdr:blipFill>
      <xdr:spPr>
        <a:xfrm>
          <a:off x="11447390" y="118798734"/>
          <a:ext cx="2858819" cy="2218092"/>
        </a:xfrm>
        <a:prstGeom prst="rect">
          <a:avLst/>
        </a:prstGeom>
      </xdr:spPr>
    </xdr:pic>
    <xdr:clientData/>
  </xdr:twoCellAnchor>
  <xdr:twoCellAnchor editAs="oneCell">
    <xdr:from>
      <xdr:col>11</xdr:col>
      <xdr:colOff>371983</xdr:colOff>
      <xdr:row>386</xdr:row>
      <xdr:rowOff>4</xdr:rowOff>
    </xdr:from>
    <xdr:to>
      <xdr:col>15</xdr:col>
      <xdr:colOff>629899</xdr:colOff>
      <xdr:row>393</xdr:row>
      <xdr:rowOff>297659</xdr:rowOff>
    </xdr:to>
    <xdr:pic>
      <xdr:nvPicPr>
        <xdr:cNvPr id="27" name="Imagem 26">
          <a:extLst>
            <a:ext uri="{FF2B5EF4-FFF2-40B4-BE49-F238E27FC236}">
              <a16:creationId xmlns:a16="http://schemas.microsoft.com/office/drawing/2014/main" id="{D236D7F3-40B1-4726-B64F-6669E04942C3}"/>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26595" r="24523"/>
        <a:stretch/>
      </xdr:blipFill>
      <xdr:spPr>
        <a:xfrm rot="5400000">
          <a:off x="11584809" y="126994928"/>
          <a:ext cx="2488405" cy="2924916"/>
        </a:xfrm>
        <a:prstGeom prst="rect">
          <a:avLst/>
        </a:prstGeom>
      </xdr:spPr>
    </xdr:pic>
    <xdr:clientData/>
  </xdr:twoCellAnchor>
  <xdr:twoCellAnchor editAs="oneCell">
    <xdr:from>
      <xdr:col>12</xdr:col>
      <xdr:colOff>175947</xdr:colOff>
      <xdr:row>434</xdr:row>
      <xdr:rowOff>355869</xdr:rowOff>
    </xdr:from>
    <xdr:to>
      <xdr:col>16</xdr:col>
      <xdr:colOff>6344</xdr:colOff>
      <xdr:row>443</xdr:row>
      <xdr:rowOff>292245</xdr:rowOff>
    </xdr:to>
    <xdr:pic>
      <xdr:nvPicPr>
        <xdr:cNvPr id="28" name="Imagem 27">
          <a:extLst>
            <a:ext uri="{FF2B5EF4-FFF2-40B4-BE49-F238E27FC236}">
              <a16:creationId xmlns:a16="http://schemas.microsoft.com/office/drawing/2014/main" id="{B535F5F2-639A-4EC0-B3A4-24A29DE688F5}"/>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20447" r="15083"/>
        <a:stretch/>
      </xdr:blipFill>
      <xdr:spPr>
        <a:xfrm rot="5400000">
          <a:off x="11499379" y="141730093"/>
          <a:ext cx="2770064" cy="2461678"/>
        </a:xfrm>
        <a:prstGeom prst="rect">
          <a:avLst/>
        </a:prstGeom>
      </xdr:spPr>
    </xdr:pic>
    <xdr:clientData/>
  </xdr:twoCellAnchor>
  <xdr:twoCellAnchor editAs="oneCell">
    <xdr:from>
      <xdr:col>13</xdr:col>
      <xdr:colOff>462075</xdr:colOff>
      <xdr:row>469</xdr:row>
      <xdr:rowOff>308244</xdr:rowOff>
    </xdr:from>
    <xdr:to>
      <xdr:col>15</xdr:col>
      <xdr:colOff>639080</xdr:colOff>
      <xdr:row>474</xdr:row>
      <xdr:rowOff>295329</xdr:rowOff>
    </xdr:to>
    <xdr:pic>
      <xdr:nvPicPr>
        <xdr:cNvPr id="29" name="Imagem 28">
          <a:extLst>
            <a:ext uri="{FF2B5EF4-FFF2-40B4-BE49-F238E27FC236}">
              <a16:creationId xmlns:a16="http://schemas.microsoft.com/office/drawing/2014/main" id="{8FDEF701-68B9-4B20-B1E0-28C958BEF9DA}"/>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13763" r="28652"/>
        <a:stretch/>
      </xdr:blipFill>
      <xdr:spPr>
        <a:xfrm rot="5400000">
          <a:off x="12755839" y="154429837"/>
          <a:ext cx="1551906" cy="1537719"/>
        </a:xfrm>
        <a:prstGeom prst="rect">
          <a:avLst/>
        </a:prstGeom>
      </xdr:spPr>
    </xdr:pic>
    <xdr:clientData/>
  </xdr:twoCellAnchor>
  <xdr:twoCellAnchor editAs="oneCell">
    <xdr:from>
      <xdr:col>13</xdr:col>
      <xdr:colOff>417285</xdr:colOff>
      <xdr:row>453</xdr:row>
      <xdr:rowOff>6</xdr:rowOff>
    </xdr:from>
    <xdr:to>
      <xdr:col>15</xdr:col>
      <xdr:colOff>639270</xdr:colOff>
      <xdr:row>456</xdr:row>
      <xdr:rowOff>307236</xdr:rowOff>
    </xdr:to>
    <xdr:pic>
      <xdr:nvPicPr>
        <xdr:cNvPr id="31" name="Imagem 30">
          <a:extLst>
            <a:ext uri="{FF2B5EF4-FFF2-40B4-BE49-F238E27FC236}">
              <a16:creationId xmlns:a16="http://schemas.microsoft.com/office/drawing/2014/main" id="{ED9CE624-3041-472E-A8E2-7177566DCF74}"/>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10373" r="44570"/>
        <a:stretch/>
      </xdr:blipFill>
      <xdr:spPr>
        <a:xfrm rot="5400000">
          <a:off x="12886430" y="148816325"/>
          <a:ext cx="1246123" cy="1582699"/>
        </a:xfrm>
        <a:prstGeom prst="rect">
          <a:avLst/>
        </a:prstGeom>
      </xdr:spPr>
    </xdr:pic>
    <xdr:clientData/>
  </xdr:twoCellAnchor>
  <xdr:twoCellAnchor editAs="oneCell">
    <xdr:from>
      <xdr:col>14</xdr:col>
      <xdr:colOff>10582</xdr:colOff>
      <xdr:row>484</xdr:row>
      <xdr:rowOff>6</xdr:rowOff>
    </xdr:from>
    <xdr:to>
      <xdr:col>15</xdr:col>
      <xdr:colOff>641346</xdr:colOff>
      <xdr:row>487</xdr:row>
      <xdr:rowOff>303405</xdr:rowOff>
    </xdr:to>
    <xdr:pic>
      <xdr:nvPicPr>
        <xdr:cNvPr id="32" name="Imagem 31">
          <a:extLst>
            <a:ext uri="{FF2B5EF4-FFF2-40B4-BE49-F238E27FC236}">
              <a16:creationId xmlns:a16="http://schemas.microsoft.com/office/drawing/2014/main" id="{38AE29EF-B209-46BB-960C-6A683BFFA6D5}"/>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15349" r="29302"/>
        <a:stretch/>
      </xdr:blipFill>
      <xdr:spPr>
        <a:xfrm rot="5400000">
          <a:off x="12180527" y="175034411"/>
          <a:ext cx="1246373" cy="1278464"/>
        </a:xfrm>
        <a:prstGeom prst="rect">
          <a:avLst/>
        </a:prstGeom>
      </xdr:spPr>
    </xdr:pic>
    <xdr:clientData/>
  </xdr:twoCellAnchor>
  <xdr:twoCellAnchor editAs="oneCell">
    <xdr:from>
      <xdr:col>10</xdr:col>
      <xdr:colOff>511970</xdr:colOff>
      <xdr:row>666</xdr:row>
      <xdr:rowOff>25511</xdr:rowOff>
    </xdr:from>
    <xdr:to>
      <xdr:col>16</xdr:col>
      <xdr:colOff>2838</xdr:colOff>
      <xdr:row>674</xdr:row>
      <xdr:rowOff>163385</xdr:rowOff>
    </xdr:to>
    <xdr:pic>
      <xdr:nvPicPr>
        <xdr:cNvPr id="33" name="Imagem 32">
          <a:extLst>
            <a:ext uri="{FF2B5EF4-FFF2-40B4-BE49-F238E27FC236}">
              <a16:creationId xmlns:a16="http://schemas.microsoft.com/office/drawing/2014/main" id="{E9DE39C3-C56E-4B81-84E7-6F9841298DCF}"/>
            </a:ext>
          </a:extLst>
        </xdr:cNvPr>
        <xdr:cNvPicPr>
          <a:picLocks noChangeAspect="1"/>
        </xdr:cNvPicPr>
      </xdr:nvPicPr>
      <xdr:blipFill rotWithShape="1">
        <a:blip xmlns:r="http://schemas.openxmlformats.org/officeDocument/2006/relationships" r:embed="rId29"/>
        <a:srcRect l="9275" t="1326" r="446" b="9586"/>
        <a:stretch/>
      </xdr:blipFill>
      <xdr:spPr>
        <a:xfrm>
          <a:off x="10853399" y="218841975"/>
          <a:ext cx="3464153" cy="2641589"/>
        </a:xfrm>
        <a:prstGeom prst="rect">
          <a:avLst/>
        </a:prstGeom>
      </xdr:spPr>
    </xdr:pic>
    <xdr:clientData/>
  </xdr:twoCellAnchor>
  <xdr:twoCellAnchor editAs="oneCell">
    <xdr:from>
      <xdr:col>13</xdr:col>
      <xdr:colOff>576034</xdr:colOff>
      <xdr:row>522</xdr:row>
      <xdr:rowOff>10588</xdr:rowOff>
    </xdr:from>
    <xdr:to>
      <xdr:col>15</xdr:col>
      <xdr:colOff>641384</xdr:colOff>
      <xdr:row>525</xdr:row>
      <xdr:rowOff>307932</xdr:rowOff>
    </xdr:to>
    <xdr:pic>
      <xdr:nvPicPr>
        <xdr:cNvPr id="36" name="Imagem 35">
          <a:extLst>
            <a:ext uri="{FF2B5EF4-FFF2-40B4-BE49-F238E27FC236}">
              <a16:creationId xmlns:a16="http://schemas.microsoft.com/office/drawing/2014/main" id="{E4341013-EB2B-4BCD-8268-C599080B0FE9}"/>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17958" r="15844"/>
        <a:stretch/>
      </xdr:blipFill>
      <xdr:spPr>
        <a:xfrm rot="5400000">
          <a:off x="12971805" y="171324853"/>
          <a:ext cx="1236236" cy="1426064"/>
        </a:xfrm>
        <a:prstGeom prst="rect">
          <a:avLst/>
        </a:prstGeom>
      </xdr:spPr>
    </xdr:pic>
    <xdr:clientData/>
  </xdr:twoCellAnchor>
  <xdr:twoCellAnchor editAs="oneCell">
    <xdr:from>
      <xdr:col>13</xdr:col>
      <xdr:colOff>480784</xdr:colOff>
      <xdr:row>552</xdr:row>
      <xdr:rowOff>10587</xdr:rowOff>
    </xdr:from>
    <xdr:to>
      <xdr:col>15</xdr:col>
      <xdr:colOff>639269</xdr:colOff>
      <xdr:row>557</xdr:row>
      <xdr:rowOff>1898</xdr:rowOff>
    </xdr:to>
    <xdr:pic>
      <xdr:nvPicPr>
        <xdr:cNvPr id="37" name="Imagem 36">
          <a:extLst>
            <a:ext uri="{FF2B5EF4-FFF2-40B4-BE49-F238E27FC236}">
              <a16:creationId xmlns:a16="http://schemas.microsoft.com/office/drawing/2014/main" id="{3CF0AA73-288B-4C36-8F0F-74715ADCBF58}"/>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l="18912" r="22539"/>
        <a:stretch/>
      </xdr:blipFill>
      <xdr:spPr>
        <a:xfrm rot="5400000">
          <a:off x="12763175" y="181248982"/>
          <a:ext cx="1556132" cy="1519199"/>
        </a:xfrm>
        <a:prstGeom prst="rect">
          <a:avLst/>
        </a:prstGeom>
      </xdr:spPr>
    </xdr:pic>
    <xdr:clientData/>
  </xdr:twoCellAnchor>
  <xdr:twoCellAnchor editAs="oneCell">
    <xdr:from>
      <xdr:col>14</xdr:col>
      <xdr:colOff>31749</xdr:colOff>
      <xdr:row>535</xdr:row>
      <xdr:rowOff>495</xdr:rowOff>
    </xdr:from>
    <xdr:to>
      <xdr:col>15</xdr:col>
      <xdr:colOff>634999</xdr:colOff>
      <xdr:row>539</xdr:row>
      <xdr:rowOff>1702</xdr:rowOff>
    </xdr:to>
    <xdr:pic>
      <xdr:nvPicPr>
        <xdr:cNvPr id="38" name="Imagem 37">
          <a:extLst>
            <a:ext uri="{FF2B5EF4-FFF2-40B4-BE49-F238E27FC236}">
              <a16:creationId xmlns:a16="http://schemas.microsoft.com/office/drawing/2014/main" id="{ACB99E30-324C-49F4-9B9C-02AD08A70A2E}"/>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9972" r="14162"/>
        <a:stretch/>
      </xdr:blipFill>
      <xdr:spPr>
        <a:xfrm rot="5400000">
          <a:off x="12184251" y="176509668"/>
          <a:ext cx="1253746" cy="1250950"/>
        </a:xfrm>
        <a:prstGeom prst="rect">
          <a:avLst/>
        </a:prstGeom>
      </xdr:spPr>
    </xdr:pic>
    <xdr:clientData/>
  </xdr:twoCellAnchor>
  <xdr:twoCellAnchor editAs="oneCell">
    <xdr:from>
      <xdr:col>13</xdr:col>
      <xdr:colOff>650118</xdr:colOff>
      <xdr:row>566</xdr:row>
      <xdr:rowOff>7</xdr:rowOff>
    </xdr:from>
    <xdr:to>
      <xdr:col>15</xdr:col>
      <xdr:colOff>640862</xdr:colOff>
      <xdr:row>570</xdr:row>
      <xdr:rowOff>1522</xdr:rowOff>
    </xdr:to>
    <xdr:pic>
      <xdr:nvPicPr>
        <xdr:cNvPr id="39" name="Imagem 38">
          <a:extLst>
            <a:ext uri="{FF2B5EF4-FFF2-40B4-BE49-F238E27FC236}">
              <a16:creationId xmlns:a16="http://schemas.microsoft.com/office/drawing/2014/main" id="{C454FA89-E986-42E0-B1D0-6ACA25797671}"/>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11940" r="17413"/>
        <a:stretch/>
      </xdr:blipFill>
      <xdr:spPr>
        <a:xfrm rot="5400000">
          <a:off x="13000018" y="185851750"/>
          <a:ext cx="1253372" cy="1351458"/>
        </a:xfrm>
        <a:prstGeom prst="rect">
          <a:avLst/>
        </a:prstGeom>
      </xdr:spPr>
    </xdr:pic>
    <xdr:clientData/>
  </xdr:twoCellAnchor>
  <xdr:twoCellAnchor editAs="oneCell">
    <xdr:from>
      <xdr:col>13</xdr:col>
      <xdr:colOff>374951</xdr:colOff>
      <xdr:row>600</xdr:row>
      <xdr:rowOff>10583</xdr:rowOff>
    </xdr:from>
    <xdr:to>
      <xdr:col>16</xdr:col>
      <xdr:colOff>568</xdr:colOff>
      <xdr:row>605</xdr:row>
      <xdr:rowOff>730</xdr:rowOff>
    </xdr:to>
    <xdr:pic>
      <xdr:nvPicPr>
        <xdr:cNvPr id="40" name="Imagem 39">
          <a:extLst>
            <a:ext uri="{FF2B5EF4-FFF2-40B4-BE49-F238E27FC236}">
              <a16:creationId xmlns:a16="http://schemas.microsoft.com/office/drawing/2014/main" id="{2A8C4BF2-3598-4D8E-9175-464DB9DD57BF}"/>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10983" r="7649" b="38728"/>
        <a:stretch/>
      </xdr:blipFill>
      <xdr:spPr>
        <a:xfrm>
          <a:off x="12675808" y="197028404"/>
          <a:ext cx="1629268" cy="1554969"/>
        </a:xfrm>
        <a:prstGeom prst="rect">
          <a:avLst/>
        </a:prstGeom>
      </xdr:spPr>
    </xdr:pic>
    <xdr:clientData/>
  </xdr:twoCellAnchor>
  <xdr:twoCellAnchor editAs="oneCell">
    <xdr:from>
      <xdr:col>8</xdr:col>
      <xdr:colOff>520095</xdr:colOff>
      <xdr:row>620</xdr:row>
      <xdr:rowOff>10587</xdr:rowOff>
    </xdr:from>
    <xdr:to>
      <xdr:col>15</xdr:col>
      <xdr:colOff>636247</xdr:colOff>
      <xdr:row>630</xdr:row>
      <xdr:rowOff>300068</xdr:rowOff>
    </xdr:to>
    <xdr:pic>
      <xdr:nvPicPr>
        <xdr:cNvPr id="41" name="Imagem 40">
          <a:extLst>
            <a:ext uri="{FF2B5EF4-FFF2-40B4-BE49-F238E27FC236}">
              <a16:creationId xmlns:a16="http://schemas.microsoft.com/office/drawing/2014/main" id="{26C9CEC4-AA2B-4DEC-A446-DB6D4B093440}"/>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25367" r="33123"/>
        <a:stretch/>
      </xdr:blipFill>
      <xdr:spPr>
        <a:xfrm rot="5400000">
          <a:off x="10216966" y="202925323"/>
          <a:ext cx="3419124" cy="4742580"/>
        </a:xfrm>
        <a:prstGeom prst="rect">
          <a:avLst/>
        </a:prstGeom>
      </xdr:spPr>
    </xdr:pic>
    <xdr:clientData/>
  </xdr:twoCellAnchor>
  <xdr:twoCellAnchor editAs="oneCell">
    <xdr:from>
      <xdr:col>8</xdr:col>
      <xdr:colOff>545037</xdr:colOff>
      <xdr:row>765</xdr:row>
      <xdr:rowOff>10581</xdr:rowOff>
    </xdr:from>
    <xdr:to>
      <xdr:col>16</xdr:col>
      <xdr:colOff>1535</xdr:colOff>
      <xdr:row>774</xdr:row>
      <xdr:rowOff>190500</xdr:rowOff>
    </xdr:to>
    <xdr:pic>
      <xdr:nvPicPr>
        <xdr:cNvPr id="44" name="Imagem 43">
          <a:extLst>
            <a:ext uri="{FF2B5EF4-FFF2-40B4-BE49-F238E27FC236}">
              <a16:creationId xmlns:a16="http://schemas.microsoft.com/office/drawing/2014/main" id="{A54E66BA-88AF-4E35-8334-674C919CC69B}"/>
            </a:ext>
          </a:extLst>
        </xdr:cNvPr>
        <xdr:cNvPicPr>
          <a:picLocks noChangeAspect="1"/>
        </xdr:cNvPicPr>
      </xdr:nvPicPr>
      <xdr:blipFill rotWithShape="1">
        <a:blip xmlns:r="http://schemas.openxmlformats.org/officeDocument/2006/relationships" r:embed="rId36"/>
        <a:srcRect l="2112" t="9891" r="8336" b="1761"/>
        <a:stretch/>
      </xdr:blipFill>
      <xdr:spPr>
        <a:xfrm>
          <a:off x="9580180" y="250722188"/>
          <a:ext cx="4725863" cy="2996598"/>
        </a:xfrm>
        <a:prstGeom prst="rect">
          <a:avLst/>
        </a:prstGeom>
      </xdr:spPr>
    </xdr:pic>
    <xdr:clientData/>
  </xdr:twoCellAnchor>
  <xdr:twoCellAnchor editAs="oneCell">
    <xdr:from>
      <xdr:col>11</xdr:col>
      <xdr:colOff>94448</xdr:colOff>
      <xdr:row>642</xdr:row>
      <xdr:rowOff>7230</xdr:rowOff>
    </xdr:from>
    <xdr:to>
      <xdr:col>15</xdr:col>
      <xdr:colOff>619856</xdr:colOff>
      <xdr:row>646</xdr:row>
      <xdr:rowOff>302558</xdr:rowOff>
    </xdr:to>
    <xdr:pic>
      <xdr:nvPicPr>
        <xdr:cNvPr id="45" name="Imagem 44">
          <a:extLst>
            <a:ext uri="{FF2B5EF4-FFF2-40B4-BE49-F238E27FC236}">
              <a16:creationId xmlns:a16="http://schemas.microsoft.com/office/drawing/2014/main" id="{47AF1336-7C5E-4334-AAAE-9EE25CF976FA}"/>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t="25085" r="4220" b="12882"/>
        <a:stretch/>
      </xdr:blipFill>
      <xdr:spPr>
        <a:xfrm>
          <a:off x="11089019" y="210877123"/>
          <a:ext cx="3192408" cy="1547185"/>
        </a:xfrm>
        <a:prstGeom prst="rect">
          <a:avLst/>
        </a:prstGeom>
      </xdr:spPr>
    </xdr:pic>
    <xdr:clientData/>
  </xdr:twoCellAnchor>
  <xdr:twoCellAnchor editAs="oneCell">
    <xdr:from>
      <xdr:col>11</xdr:col>
      <xdr:colOff>6404</xdr:colOff>
      <xdr:row>697</xdr:row>
      <xdr:rowOff>11206</xdr:rowOff>
    </xdr:from>
    <xdr:to>
      <xdr:col>15</xdr:col>
      <xdr:colOff>636013</xdr:colOff>
      <xdr:row>711</xdr:row>
      <xdr:rowOff>466</xdr:rowOff>
    </xdr:to>
    <xdr:pic>
      <xdr:nvPicPr>
        <xdr:cNvPr id="47" name="Imagem 46">
          <a:extLst>
            <a:ext uri="{FF2B5EF4-FFF2-40B4-BE49-F238E27FC236}">
              <a16:creationId xmlns:a16="http://schemas.microsoft.com/office/drawing/2014/main" id="{302197F5-5199-4F09-A7B9-4ED2C47F7336}"/>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1000975" y="228828920"/>
          <a:ext cx="3296609" cy="4370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571500</xdr:colOff>
      <xdr:row>7</xdr:row>
      <xdr:rowOff>304669</xdr:rowOff>
    </xdr:from>
    <xdr:to>
      <xdr:col>15</xdr:col>
      <xdr:colOff>637760</xdr:colOff>
      <xdr:row>13</xdr:row>
      <xdr:rowOff>296720</xdr:rowOff>
    </xdr:to>
    <xdr:pic>
      <xdr:nvPicPr>
        <xdr:cNvPr id="2" name="Imagem 1">
          <a:extLst>
            <a:ext uri="{FF2B5EF4-FFF2-40B4-BE49-F238E27FC236}">
              <a16:creationId xmlns:a16="http://schemas.microsoft.com/office/drawing/2014/main" id="{0D0847FE-BE2D-4A51-86EE-4C560FCC074B}"/>
            </a:ext>
          </a:extLst>
        </xdr:cNvPr>
        <xdr:cNvPicPr>
          <a:picLocks noChangeAspect="1"/>
        </xdr:cNvPicPr>
      </xdr:nvPicPr>
      <xdr:blipFill rotWithShape="1">
        <a:blip xmlns:r="http://schemas.openxmlformats.org/officeDocument/2006/relationships" r:embed="rId1"/>
        <a:srcRect l="3133"/>
        <a:stretch/>
      </xdr:blipFill>
      <xdr:spPr>
        <a:xfrm>
          <a:off x="11696700" y="2800219"/>
          <a:ext cx="2009360" cy="1878001"/>
        </a:xfrm>
        <a:prstGeom prst="rect">
          <a:avLst/>
        </a:prstGeom>
      </xdr:spPr>
    </xdr:pic>
    <xdr:clientData/>
  </xdr:twoCellAnchor>
  <xdr:twoCellAnchor editAs="oneCell">
    <xdr:from>
      <xdr:col>14</xdr:col>
      <xdr:colOff>107156</xdr:colOff>
      <xdr:row>35</xdr:row>
      <xdr:rowOff>8503</xdr:rowOff>
    </xdr:from>
    <xdr:to>
      <xdr:col>15</xdr:col>
      <xdr:colOff>630726</xdr:colOff>
      <xdr:row>39</xdr:row>
      <xdr:rowOff>6704</xdr:rowOff>
    </xdr:to>
    <xdr:pic>
      <xdr:nvPicPr>
        <xdr:cNvPr id="3" name="Imagem 2">
          <a:extLst>
            <a:ext uri="{FF2B5EF4-FFF2-40B4-BE49-F238E27FC236}">
              <a16:creationId xmlns:a16="http://schemas.microsoft.com/office/drawing/2014/main" id="{CBCCF839-EA81-485C-BA85-36DA9B894F89}"/>
            </a:ext>
          </a:extLst>
        </xdr:cNvPr>
        <xdr:cNvPicPr>
          <a:picLocks noChangeAspect="1"/>
        </xdr:cNvPicPr>
      </xdr:nvPicPr>
      <xdr:blipFill>
        <a:blip xmlns:r="http://schemas.openxmlformats.org/officeDocument/2006/relationships" r:embed="rId2"/>
        <a:stretch>
          <a:fillRect/>
        </a:stretch>
      </xdr:blipFill>
      <xdr:spPr>
        <a:xfrm>
          <a:off x="12527756" y="11895703"/>
          <a:ext cx="1171270" cy="1255501"/>
        </a:xfrm>
        <a:prstGeom prst="rect">
          <a:avLst/>
        </a:prstGeom>
      </xdr:spPr>
    </xdr:pic>
    <xdr:clientData/>
  </xdr:twoCellAnchor>
  <xdr:twoCellAnchor editAs="oneCell">
    <xdr:from>
      <xdr:col>13</xdr:col>
      <xdr:colOff>511969</xdr:colOff>
      <xdr:row>91</xdr:row>
      <xdr:rowOff>7637</xdr:rowOff>
    </xdr:from>
    <xdr:to>
      <xdr:col>15</xdr:col>
      <xdr:colOff>625994</xdr:colOff>
      <xdr:row>96</xdr:row>
      <xdr:rowOff>6895</xdr:rowOff>
    </xdr:to>
    <xdr:pic>
      <xdr:nvPicPr>
        <xdr:cNvPr id="4" name="Imagem 3">
          <a:extLst>
            <a:ext uri="{FF2B5EF4-FFF2-40B4-BE49-F238E27FC236}">
              <a16:creationId xmlns:a16="http://schemas.microsoft.com/office/drawing/2014/main" id="{BFE6A329-CF74-4CF9-AE5B-F462646ADCCC}"/>
            </a:ext>
          </a:extLst>
        </xdr:cNvPr>
        <xdr:cNvPicPr>
          <a:picLocks noChangeAspect="1"/>
        </xdr:cNvPicPr>
      </xdr:nvPicPr>
      <xdr:blipFill>
        <a:blip xmlns:r="http://schemas.openxmlformats.org/officeDocument/2006/relationships" r:embed="rId3"/>
        <a:stretch>
          <a:fillRect/>
        </a:stretch>
      </xdr:blipFill>
      <xdr:spPr>
        <a:xfrm>
          <a:off x="12965907" y="30261418"/>
          <a:ext cx="1399900" cy="1547071"/>
        </a:xfrm>
        <a:prstGeom prst="rect">
          <a:avLst/>
        </a:prstGeom>
      </xdr:spPr>
    </xdr:pic>
    <xdr:clientData/>
  </xdr:twoCellAnchor>
  <xdr:twoCellAnchor editAs="oneCell">
    <xdr:from>
      <xdr:col>13</xdr:col>
      <xdr:colOff>428625</xdr:colOff>
      <xdr:row>133</xdr:row>
      <xdr:rowOff>11951</xdr:rowOff>
    </xdr:from>
    <xdr:to>
      <xdr:col>15</xdr:col>
      <xdr:colOff>632870</xdr:colOff>
      <xdr:row>137</xdr:row>
      <xdr:rowOff>296619</xdr:rowOff>
    </xdr:to>
    <xdr:pic>
      <xdr:nvPicPr>
        <xdr:cNvPr id="5" name="Imagem 4">
          <a:extLst>
            <a:ext uri="{FF2B5EF4-FFF2-40B4-BE49-F238E27FC236}">
              <a16:creationId xmlns:a16="http://schemas.microsoft.com/office/drawing/2014/main" id="{25F15126-C8AF-4415-B4C9-34D18EE2793C}"/>
            </a:ext>
          </a:extLst>
        </xdr:cNvPr>
        <xdr:cNvPicPr>
          <a:picLocks noChangeAspect="1"/>
        </xdr:cNvPicPr>
      </xdr:nvPicPr>
      <xdr:blipFill>
        <a:blip xmlns:r="http://schemas.openxmlformats.org/officeDocument/2006/relationships" r:embed="rId4"/>
        <a:stretch>
          <a:fillRect/>
        </a:stretch>
      </xdr:blipFill>
      <xdr:spPr>
        <a:xfrm>
          <a:off x="12882563" y="44160326"/>
          <a:ext cx="1490120" cy="1522918"/>
        </a:xfrm>
        <a:prstGeom prst="rect">
          <a:avLst/>
        </a:prstGeom>
      </xdr:spPr>
    </xdr:pic>
    <xdr:clientData/>
  </xdr:twoCellAnchor>
  <xdr:twoCellAnchor editAs="oneCell">
    <xdr:from>
      <xdr:col>13</xdr:col>
      <xdr:colOff>105295</xdr:colOff>
      <xdr:row>162</xdr:row>
      <xdr:rowOff>17007</xdr:rowOff>
    </xdr:from>
    <xdr:to>
      <xdr:col>15</xdr:col>
      <xdr:colOff>637974</xdr:colOff>
      <xdr:row>167</xdr:row>
      <xdr:rowOff>297656</xdr:rowOff>
    </xdr:to>
    <xdr:pic>
      <xdr:nvPicPr>
        <xdr:cNvPr id="6" name="Imagem 5">
          <a:extLst>
            <a:ext uri="{FF2B5EF4-FFF2-40B4-BE49-F238E27FC236}">
              <a16:creationId xmlns:a16="http://schemas.microsoft.com/office/drawing/2014/main" id="{D8111200-0909-4708-A3C9-4ED05EC04CF3}"/>
            </a:ext>
          </a:extLst>
        </xdr:cNvPr>
        <xdr:cNvPicPr>
          <a:picLocks noChangeAspect="1"/>
        </xdr:cNvPicPr>
      </xdr:nvPicPr>
      <xdr:blipFill>
        <a:blip xmlns:r="http://schemas.openxmlformats.org/officeDocument/2006/relationships" r:embed="rId5"/>
        <a:stretch>
          <a:fillRect/>
        </a:stretch>
      </xdr:blipFill>
      <xdr:spPr>
        <a:xfrm>
          <a:off x="12559233" y="53642757"/>
          <a:ext cx="1818554" cy="1828462"/>
        </a:xfrm>
        <a:prstGeom prst="rect">
          <a:avLst/>
        </a:prstGeom>
      </xdr:spPr>
    </xdr:pic>
    <xdr:clientData/>
  </xdr:twoCellAnchor>
  <xdr:twoCellAnchor editAs="oneCell">
    <xdr:from>
      <xdr:col>13</xdr:col>
      <xdr:colOff>-1</xdr:colOff>
      <xdr:row>194</xdr:row>
      <xdr:rowOff>11907</xdr:rowOff>
    </xdr:from>
    <xdr:to>
      <xdr:col>15</xdr:col>
      <xdr:colOff>630486</xdr:colOff>
      <xdr:row>199</xdr:row>
      <xdr:rowOff>304450</xdr:rowOff>
    </xdr:to>
    <xdr:pic>
      <xdr:nvPicPr>
        <xdr:cNvPr id="7" name="Imagem 6">
          <a:extLst>
            <a:ext uri="{FF2B5EF4-FFF2-40B4-BE49-F238E27FC236}">
              <a16:creationId xmlns:a16="http://schemas.microsoft.com/office/drawing/2014/main" id="{70E99EBF-F8B9-4978-BC64-5E35994D8CEA}"/>
            </a:ext>
          </a:extLst>
        </xdr:cNvPr>
        <xdr:cNvPicPr>
          <a:picLocks noChangeAspect="1"/>
        </xdr:cNvPicPr>
      </xdr:nvPicPr>
      <xdr:blipFill>
        <a:blip xmlns:r="http://schemas.openxmlformats.org/officeDocument/2006/relationships" r:embed="rId6"/>
        <a:stretch>
          <a:fillRect/>
        </a:stretch>
      </xdr:blipFill>
      <xdr:spPr>
        <a:xfrm>
          <a:off x="12453937" y="63984188"/>
          <a:ext cx="1916362" cy="1911793"/>
        </a:xfrm>
        <a:prstGeom prst="rect">
          <a:avLst/>
        </a:prstGeom>
      </xdr:spPr>
    </xdr:pic>
    <xdr:clientData/>
  </xdr:twoCellAnchor>
  <xdr:twoCellAnchor editAs="oneCell">
    <xdr:from>
      <xdr:col>14</xdr:col>
      <xdr:colOff>333375</xdr:colOff>
      <xdr:row>22</xdr:row>
      <xdr:rowOff>11905</xdr:rowOff>
    </xdr:from>
    <xdr:to>
      <xdr:col>16</xdr:col>
      <xdr:colOff>11906</xdr:colOff>
      <xdr:row>25</xdr:row>
      <xdr:rowOff>295729</xdr:rowOff>
    </xdr:to>
    <xdr:pic>
      <xdr:nvPicPr>
        <xdr:cNvPr id="8" name="Imagem 7">
          <a:extLst>
            <a:ext uri="{FF2B5EF4-FFF2-40B4-BE49-F238E27FC236}">
              <a16:creationId xmlns:a16="http://schemas.microsoft.com/office/drawing/2014/main" id="{405E395E-ACF0-4DCF-9911-7027CAAD2EC7}"/>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41" r="63082" b="16871"/>
        <a:stretch/>
      </xdr:blipFill>
      <xdr:spPr>
        <a:xfrm>
          <a:off x="12753975" y="7517605"/>
          <a:ext cx="973931" cy="1226799"/>
        </a:xfrm>
        <a:prstGeom prst="rect">
          <a:avLst/>
        </a:prstGeom>
      </xdr:spPr>
    </xdr:pic>
    <xdr:clientData/>
  </xdr:twoCellAnchor>
  <xdr:twoCellAnchor editAs="oneCell">
    <xdr:from>
      <xdr:col>13</xdr:col>
      <xdr:colOff>119062</xdr:colOff>
      <xdr:row>49</xdr:row>
      <xdr:rowOff>0</xdr:rowOff>
    </xdr:from>
    <xdr:to>
      <xdr:col>15</xdr:col>
      <xdr:colOff>625078</xdr:colOff>
      <xdr:row>54</xdr:row>
      <xdr:rowOff>8223</xdr:rowOff>
    </xdr:to>
    <xdr:pic>
      <xdr:nvPicPr>
        <xdr:cNvPr id="9" name="Imagem 8">
          <a:extLst>
            <a:ext uri="{FF2B5EF4-FFF2-40B4-BE49-F238E27FC236}">
              <a16:creationId xmlns:a16="http://schemas.microsoft.com/office/drawing/2014/main" id="{2DB0D3C4-3B3B-44A5-AD59-A3E5AE6F65F3}"/>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2308" b="22563"/>
        <a:stretch/>
      </xdr:blipFill>
      <xdr:spPr>
        <a:xfrm>
          <a:off x="11891962" y="16583025"/>
          <a:ext cx="1801416" cy="1579848"/>
        </a:xfrm>
        <a:prstGeom prst="rect">
          <a:avLst/>
        </a:prstGeom>
      </xdr:spPr>
    </xdr:pic>
    <xdr:clientData/>
  </xdr:twoCellAnchor>
  <xdr:twoCellAnchor editAs="oneCell">
    <xdr:from>
      <xdr:col>13</xdr:col>
      <xdr:colOff>571498</xdr:colOff>
      <xdr:row>105</xdr:row>
      <xdr:rowOff>11904</xdr:rowOff>
    </xdr:from>
    <xdr:to>
      <xdr:col>16</xdr:col>
      <xdr:colOff>11905</xdr:colOff>
      <xdr:row>109</xdr:row>
      <xdr:rowOff>302471</xdr:rowOff>
    </xdr:to>
    <xdr:pic>
      <xdr:nvPicPr>
        <xdr:cNvPr id="10" name="Imagem 9">
          <a:extLst>
            <a:ext uri="{FF2B5EF4-FFF2-40B4-BE49-F238E27FC236}">
              <a16:creationId xmlns:a16="http://schemas.microsoft.com/office/drawing/2014/main" id="{E0FF7071-E8CE-48FC-AEC2-56F3F0ABC7C2}"/>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28390" r="51899"/>
        <a:stretch/>
      </xdr:blipFill>
      <xdr:spPr>
        <a:xfrm>
          <a:off x="12344398" y="35378229"/>
          <a:ext cx="1383507" cy="1547867"/>
        </a:xfrm>
        <a:prstGeom prst="rect">
          <a:avLst/>
        </a:prstGeom>
      </xdr:spPr>
    </xdr:pic>
    <xdr:clientData/>
  </xdr:twoCellAnchor>
  <xdr:twoCellAnchor editAs="oneCell">
    <xdr:from>
      <xdr:col>13</xdr:col>
      <xdr:colOff>428625</xdr:colOff>
      <xdr:row>62</xdr:row>
      <xdr:rowOff>297657</xdr:rowOff>
    </xdr:from>
    <xdr:to>
      <xdr:col>15</xdr:col>
      <xdr:colOff>631030</xdr:colOff>
      <xdr:row>67</xdr:row>
      <xdr:rowOff>295183</xdr:rowOff>
    </xdr:to>
    <xdr:pic>
      <xdr:nvPicPr>
        <xdr:cNvPr id="11" name="Imagem 10">
          <a:extLst>
            <a:ext uri="{FF2B5EF4-FFF2-40B4-BE49-F238E27FC236}">
              <a16:creationId xmlns:a16="http://schemas.microsoft.com/office/drawing/2014/main" id="{7551AA7F-6FA8-4E9F-B0DA-0BD1E884BEEE}"/>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4289" t="17407" r="47764" b="6148"/>
        <a:stretch/>
      </xdr:blipFill>
      <xdr:spPr>
        <a:xfrm>
          <a:off x="12201525" y="21262182"/>
          <a:ext cx="1497805" cy="1569151"/>
        </a:xfrm>
        <a:prstGeom prst="rect">
          <a:avLst/>
        </a:prstGeom>
      </xdr:spPr>
    </xdr:pic>
    <xdr:clientData/>
  </xdr:twoCellAnchor>
  <xdr:twoCellAnchor editAs="oneCell">
    <xdr:from>
      <xdr:col>14</xdr:col>
      <xdr:colOff>83344</xdr:colOff>
      <xdr:row>119</xdr:row>
      <xdr:rowOff>0</xdr:rowOff>
    </xdr:from>
    <xdr:to>
      <xdr:col>15</xdr:col>
      <xdr:colOff>640555</xdr:colOff>
      <xdr:row>123</xdr:row>
      <xdr:rowOff>295150</xdr:rowOff>
    </xdr:to>
    <xdr:pic>
      <xdr:nvPicPr>
        <xdr:cNvPr id="12" name="Imagem 11">
          <a:extLst>
            <a:ext uri="{FF2B5EF4-FFF2-40B4-BE49-F238E27FC236}">
              <a16:creationId xmlns:a16="http://schemas.microsoft.com/office/drawing/2014/main" id="{8FCB05B6-E780-4755-83A0-EB9A424CC9E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66789" t="25531" b="17892"/>
        <a:stretch/>
      </xdr:blipFill>
      <xdr:spPr>
        <a:xfrm>
          <a:off x="12503944" y="40062150"/>
          <a:ext cx="1204911" cy="1552450"/>
        </a:xfrm>
        <a:prstGeom prst="rect">
          <a:avLst/>
        </a:prstGeom>
      </xdr:spPr>
    </xdr:pic>
    <xdr:clientData/>
  </xdr:twoCellAnchor>
  <xdr:twoCellAnchor editAs="oneCell">
    <xdr:from>
      <xdr:col>14</xdr:col>
      <xdr:colOff>178594</xdr:colOff>
      <xdr:row>77</xdr:row>
      <xdr:rowOff>11905</xdr:rowOff>
    </xdr:from>
    <xdr:to>
      <xdr:col>16</xdr:col>
      <xdr:colOff>1</xdr:colOff>
      <xdr:row>81</xdr:row>
      <xdr:rowOff>304310</xdr:rowOff>
    </xdr:to>
    <xdr:pic>
      <xdr:nvPicPr>
        <xdr:cNvPr id="13" name="Imagem 12">
          <a:extLst>
            <a:ext uri="{FF2B5EF4-FFF2-40B4-BE49-F238E27FC236}">
              <a16:creationId xmlns:a16="http://schemas.microsoft.com/office/drawing/2014/main" id="{B24021AF-DEEC-4AB5-B181-691C179371D4}"/>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39417" r="49916" b="21638"/>
        <a:stretch/>
      </xdr:blipFill>
      <xdr:spPr>
        <a:xfrm>
          <a:off x="12599194" y="25986580"/>
          <a:ext cx="1116807" cy="1549705"/>
        </a:xfrm>
        <a:prstGeom prst="rect">
          <a:avLst/>
        </a:prstGeom>
      </xdr:spPr>
    </xdr:pic>
    <xdr:clientData/>
  </xdr:twoCellAnchor>
  <xdr:twoCellAnchor editAs="oneCell">
    <xdr:from>
      <xdr:col>13</xdr:col>
      <xdr:colOff>559592</xdr:colOff>
      <xdr:row>147</xdr:row>
      <xdr:rowOff>2</xdr:rowOff>
    </xdr:from>
    <xdr:to>
      <xdr:col>15</xdr:col>
      <xdr:colOff>638172</xdr:colOff>
      <xdr:row>151</xdr:row>
      <xdr:rowOff>304446</xdr:rowOff>
    </xdr:to>
    <xdr:pic>
      <xdr:nvPicPr>
        <xdr:cNvPr id="14" name="Imagem 13">
          <a:extLst>
            <a:ext uri="{FF2B5EF4-FFF2-40B4-BE49-F238E27FC236}">
              <a16:creationId xmlns:a16="http://schemas.microsoft.com/office/drawing/2014/main" id="{B896AF05-27C6-46EF-9622-56D661A1A488}"/>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5203"/>
        <a:stretch/>
      </xdr:blipFill>
      <xdr:spPr>
        <a:xfrm rot="5400000">
          <a:off x="12238610" y="49452434"/>
          <a:ext cx="1561744" cy="1373980"/>
        </a:xfrm>
        <a:prstGeom prst="rect">
          <a:avLst/>
        </a:prstGeom>
      </xdr:spPr>
    </xdr:pic>
    <xdr:clientData/>
  </xdr:twoCellAnchor>
  <xdr:twoCellAnchor editAs="oneCell">
    <xdr:from>
      <xdr:col>13</xdr:col>
      <xdr:colOff>47624</xdr:colOff>
      <xdr:row>178</xdr:row>
      <xdr:rowOff>11911</xdr:rowOff>
    </xdr:from>
    <xdr:to>
      <xdr:col>16</xdr:col>
      <xdr:colOff>1</xdr:colOff>
      <xdr:row>183</xdr:row>
      <xdr:rowOff>293747</xdr:rowOff>
    </xdr:to>
    <xdr:pic>
      <xdr:nvPicPr>
        <xdr:cNvPr id="15" name="Imagem 14">
          <a:extLst>
            <a:ext uri="{FF2B5EF4-FFF2-40B4-BE49-F238E27FC236}">
              <a16:creationId xmlns:a16="http://schemas.microsoft.com/office/drawing/2014/main" id="{89B52D2F-DB39-4D1E-BB14-F06C6D7B7CB8}"/>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357" r="13698"/>
        <a:stretch/>
      </xdr:blipFill>
      <xdr:spPr>
        <a:xfrm rot="5400000">
          <a:off x="11841532" y="59531678"/>
          <a:ext cx="1853461" cy="1895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AE/03%20-%20SUAE/06.%202024/8.%20RESPONS&#193;VEL%20T&#201;CNICO/FICHAS%20T&#201;CNICAS/FICHAS%20T&#201;CNICAS%20-%20S&#201;RIES%20FINA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gomes\Desktop\fichas%20t&#233;cnicas%20-%20certas\FICHAS%20T&#201;CNICAS%20-%20S&#201;RIES%20FINA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de alimentos"/>
      <sheetName val="CAPA"/>
      <sheetName val="Sumário"/>
      <sheetName val="Ficha técnica REFEIÇÃO"/>
      <sheetName val="Ficha técnica LANCHE"/>
      <sheetName val="Ficha técnica BEBIDAS"/>
      <sheetName val="ingredientes refeição"/>
      <sheetName val="ingredientes lanche"/>
      <sheetName val="ingredientes bebidas"/>
      <sheetName val="Preparações"/>
      <sheetName val="lista lngredientes"/>
      <sheetName val="Preparações- grupos"/>
      <sheetName val="Ingredientes - quantidade REAL"/>
      <sheetName val="Ingredientes - quantidade MAIOR"/>
      <sheetName val="Preparações- TESTE JULHO"/>
      <sheetName val="Ingredientes - TESTE JULHO"/>
      <sheetName val="TESTE JULHO "/>
      <sheetName val="Segunda"/>
      <sheetName val="Terça"/>
      <sheetName val="Quarta"/>
      <sheetName val="Quinta"/>
      <sheetName val="Sexta"/>
      <sheetName val="Média semanal (Creche)"/>
      <sheetName val="Média semanal (&gt; 3 anos)"/>
      <sheetName val="Custos dos cardápios"/>
      <sheetName val="Segunda (2)"/>
      <sheetName val="Terça (2)"/>
      <sheetName val="Quarta (2)"/>
      <sheetName val="Quinta (2)"/>
      <sheetName val="Sexta (2)"/>
      <sheetName val="Média semanal (Creche) (2)"/>
      <sheetName val="Média semanal (&gt; 3 anos) (2)"/>
      <sheetName val="Custos dos cardápios (2)"/>
      <sheetName val="Segunda (3)"/>
      <sheetName val="Terça (3)"/>
      <sheetName val="Quarta (3)"/>
      <sheetName val="Quinta (3)"/>
      <sheetName val="Sexta (3)"/>
      <sheetName val="Média semanal (Creche) (3)"/>
      <sheetName val="Média semanal (&gt; 3 anos) (3)"/>
      <sheetName val="Custos dos cardápios (3)"/>
      <sheetName val="Segunda (4)"/>
      <sheetName val="Terça (4)"/>
      <sheetName val="Quarta (4)"/>
      <sheetName val="Quinta (4)"/>
      <sheetName val="Sexta (4)"/>
      <sheetName val="Média semanal (Creche) (4)"/>
      <sheetName val="Média semanal (&gt; 3 anos) (4)"/>
      <sheetName val="Custos dos cardápios (4)"/>
    </sheetNames>
    <sheetDataSet>
      <sheetData sheetId="0">
        <row r="3">
          <cell r="A3" t="str">
            <v>Abacate, cru</v>
          </cell>
          <cell r="B3">
            <v>96.154708695652204</v>
          </cell>
          <cell r="C3">
            <v>402.31130118260882</v>
          </cell>
          <cell r="D3">
            <v>1.2391304347826086</v>
          </cell>
          <cell r="E3">
            <v>8.3966666666666665</v>
          </cell>
          <cell r="F3">
            <v>6.0308695652173965</v>
          </cell>
          <cell r="G3">
            <v>7.916666666666667</v>
          </cell>
          <cell r="H3">
            <v>0.20666666666666667</v>
          </cell>
          <cell r="I3">
            <v>61.2</v>
          </cell>
          <cell r="J3">
            <v>8.66</v>
          </cell>
          <cell r="K3">
            <v>0</v>
          </cell>
        </row>
        <row r="4">
          <cell r="A4" t="str">
            <v xml:space="preserve">Abacaxi, banana e cenoura, suco natural (néctar), c/ açúcar refinado </v>
          </cell>
          <cell r="B4">
            <v>64</v>
          </cell>
          <cell r="C4">
            <v>267.77600000000001</v>
          </cell>
          <cell r="D4">
            <v>0.56999999999999995</v>
          </cell>
          <cell r="E4">
            <v>0.14000000000000001</v>
          </cell>
          <cell r="F4">
            <v>15.7</v>
          </cell>
          <cell r="G4">
            <v>10.5</v>
          </cell>
          <cell r="H4">
            <v>0.26</v>
          </cell>
          <cell r="I4">
            <v>235</v>
          </cell>
          <cell r="J4">
            <v>7.96</v>
          </cell>
          <cell r="K4">
            <v>5.19</v>
          </cell>
        </row>
        <row r="5">
          <cell r="A5" t="str">
            <v>Abacaxi, banana e cenoura, suco natural (néctar), s/ açúcar</v>
          </cell>
          <cell r="B5">
            <v>28</v>
          </cell>
          <cell r="C5">
            <v>117.152</v>
          </cell>
          <cell r="D5">
            <v>0.61</v>
          </cell>
          <cell r="E5">
            <v>0.15</v>
          </cell>
          <cell r="F5">
            <v>6.59</v>
          </cell>
          <cell r="G5">
            <v>11.3</v>
          </cell>
          <cell r="H5">
            <v>0.28000000000000003</v>
          </cell>
          <cell r="I5">
            <v>261</v>
          </cell>
          <cell r="J5">
            <v>8.82</v>
          </cell>
          <cell r="K5">
            <v>4.43</v>
          </cell>
        </row>
        <row r="6">
          <cell r="A6" t="str">
            <v>Abacaxi, cru</v>
          </cell>
          <cell r="B6">
            <v>48.322213043478243</v>
          </cell>
          <cell r="C6">
            <v>202.18013937391297</v>
          </cell>
          <cell r="D6">
            <v>0.85869565217391308</v>
          </cell>
          <cell r="E6">
            <v>0.12333333333333334</v>
          </cell>
          <cell r="F6">
            <v>12.334637681159411</v>
          </cell>
          <cell r="G6">
            <v>22.433333333333334</v>
          </cell>
          <cell r="H6">
            <v>0.25666666666666665</v>
          </cell>
          <cell r="I6">
            <v>2.2999999999999998</v>
          </cell>
          <cell r="J6">
            <v>34.623333333333335</v>
          </cell>
          <cell r="K6">
            <v>0</v>
          </cell>
        </row>
        <row r="7">
          <cell r="A7" t="str">
            <v>Abacaxi, maracujá e caju, suco natural (néctar), c/ açúcar refinado</v>
          </cell>
          <cell r="B7">
            <v>70</v>
          </cell>
          <cell r="C7">
            <v>292.88</v>
          </cell>
          <cell r="D7">
            <v>0.55000000000000004</v>
          </cell>
          <cell r="E7">
            <v>0.23</v>
          </cell>
          <cell r="F7">
            <v>16.7</v>
          </cell>
          <cell r="G7">
            <v>9.4700000000000006</v>
          </cell>
          <cell r="H7">
            <v>0.33</v>
          </cell>
          <cell r="I7">
            <v>22.3</v>
          </cell>
          <cell r="J7">
            <v>53</v>
          </cell>
          <cell r="K7">
            <v>14.5</v>
          </cell>
        </row>
        <row r="8">
          <cell r="A8" t="str">
            <v>Abacaxi, melão e maracujá, suco natural (néctar), c/ açúcar refinado</v>
          </cell>
          <cell r="B8">
            <v>63</v>
          </cell>
          <cell r="C8">
            <v>263.59199999999998</v>
          </cell>
          <cell r="D8">
            <v>0.59</v>
          </cell>
          <cell r="E8">
            <v>0.2</v>
          </cell>
          <cell r="F8">
            <v>15</v>
          </cell>
          <cell r="G8">
            <v>7.74</v>
          </cell>
          <cell r="H8">
            <v>0.28999999999999998</v>
          </cell>
          <cell r="I8">
            <v>21.6</v>
          </cell>
          <cell r="J8">
            <v>15.6</v>
          </cell>
          <cell r="K8">
            <v>9.17</v>
          </cell>
        </row>
        <row r="9">
          <cell r="A9" t="str">
            <v>Abacaxi, melão e maracujá, suco natural (néctar), s/ açúcar</v>
          </cell>
          <cell r="B9">
            <v>36</v>
          </cell>
          <cell r="C9">
            <v>150.624</v>
          </cell>
          <cell r="D9">
            <v>0.63</v>
          </cell>
          <cell r="E9">
            <v>0.22</v>
          </cell>
          <cell r="F9">
            <v>8.17</v>
          </cell>
          <cell r="G9">
            <v>8.1</v>
          </cell>
          <cell r="H9">
            <v>0.31</v>
          </cell>
          <cell r="I9">
            <v>23.4</v>
          </cell>
          <cell r="J9">
            <v>16.8</v>
          </cell>
          <cell r="K9">
            <v>8.94</v>
          </cell>
        </row>
        <row r="10">
          <cell r="A10" t="str">
            <v>Abacaxi, polpa, congelada</v>
          </cell>
          <cell r="B10">
            <v>30.591799194335923</v>
          </cell>
          <cell r="C10">
            <v>127.99608782910151</v>
          </cell>
          <cell r="D10">
            <v>0.46666666666666662</v>
          </cell>
          <cell r="E10">
            <v>0.11333333333333333</v>
          </cell>
          <cell r="F10">
            <v>7.7986666666666622</v>
          </cell>
          <cell r="G10">
            <v>13.538000000000002</v>
          </cell>
          <cell r="H10">
            <v>0.35733333333333334</v>
          </cell>
          <cell r="I10">
            <v>2</v>
          </cell>
          <cell r="J10">
            <v>1.2466666666666666</v>
          </cell>
          <cell r="K10">
            <v>1.2363333333333333</v>
          </cell>
        </row>
        <row r="11">
          <cell r="A11" t="str">
            <v xml:space="preserve">Abacaxi, polpa, congelada </v>
          </cell>
          <cell r="B11">
            <v>34</v>
          </cell>
          <cell r="C11">
            <v>142.256</v>
          </cell>
          <cell r="D11">
            <v>0.47</v>
          </cell>
          <cell r="E11">
            <v>0.12</v>
          </cell>
          <cell r="F11">
            <v>7.8</v>
          </cell>
          <cell r="G11">
            <v>13.6</v>
          </cell>
          <cell r="H11">
            <v>0.36</v>
          </cell>
          <cell r="I11">
            <v>2.2599999999999998</v>
          </cell>
          <cell r="J11">
            <v>1.25</v>
          </cell>
          <cell r="K11">
            <v>1.24</v>
          </cell>
        </row>
        <row r="12">
          <cell r="A12" t="str">
            <v>Abacaxi, suco natural (néctar), c/ açúcar refinado </v>
          </cell>
          <cell r="B12">
            <v>47</v>
          </cell>
          <cell r="C12">
            <v>196.648</v>
          </cell>
          <cell r="D12">
            <v>0.23</v>
          </cell>
          <cell r="E12">
            <v>0.11</v>
          </cell>
          <cell r="F12">
            <v>11.5</v>
          </cell>
          <cell r="G12">
            <v>6.06</v>
          </cell>
          <cell r="H12">
            <v>0.16</v>
          </cell>
          <cell r="I12">
            <v>0.63</v>
          </cell>
          <cell r="J12">
            <v>10.5</v>
          </cell>
          <cell r="K12">
            <v>1.85</v>
          </cell>
        </row>
        <row r="13">
          <cell r="A13" t="str">
            <v>Abacaxi, suco natural (néctar), s/ açúcar</v>
          </cell>
          <cell r="B13">
            <v>18</v>
          </cell>
          <cell r="C13">
            <v>75.311999999999998</v>
          </cell>
          <cell r="D13">
            <v>0.24</v>
          </cell>
          <cell r="E13">
            <v>0.12</v>
          </cell>
          <cell r="F13">
            <v>3.99</v>
          </cell>
          <cell r="G13">
            <v>6.31</v>
          </cell>
          <cell r="H13">
            <v>0.17</v>
          </cell>
          <cell r="I13">
            <v>0.69</v>
          </cell>
          <cell r="J13">
            <v>11.4</v>
          </cell>
          <cell r="K13">
            <v>0.98</v>
          </cell>
        </row>
        <row r="14">
          <cell r="A14" t="str">
            <v>Abadejo, filé, congelado, cru</v>
          </cell>
          <cell r="B14">
            <v>59.11303324858347</v>
          </cell>
          <cell r="C14">
            <v>247.32893111207323</v>
          </cell>
          <cell r="D14">
            <v>13.083333333333332</v>
          </cell>
          <cell r="E14">
            <v>0.36</v>
          </cell>
          <cell r="F14">
            <v>0</v>
          </cell>
          <cell r="G14">
            <v>10.174666666666667</v>
          </cell>
          <cell r="H14">
            <v>0.106</v>
          </cell>
          <cell r="I14">
            <v>0</v>
          </cell>
          <cell r="J14">
            <v>0</v>
          </cell>
          <cell r="K14">
            <v>78.515000000000001</v>
          </cell>
        </row>
        <row r="15">
          <cell r="A15" t="str">
            <v>Abiu, cru</v>
          </cell>
          <cell r="B15">
            <v>62.424098408540061</v>
          </cell>
          <cell r="C15">
            <v>261.18242774133165</v>
          </cell>
          <cell r="D15">
            <v>0.83333333333333337</v>
          </cell>
          <cell r="E15">
            <v>0.70333333333333325</v>
          </cell>
          <cell r="F15">
            <v>14.926999999999998</v>
          </cell>
          <cell r="G15">
            <v>5.78</v>
          </cell>
          <cell r="H15">
            <v>0.15866666666666665</v>
          </cell>
          <cell r="I15">
            <v>46</v>
          </cell>
          <cell r="J15">
            <v>10.283333333333333</v>
          </cell>
          <cell r="K15">
            <v>0</v>
          </cell>
        </row>
        <row r="16">
          <cell r="A16" t="str">
            <v>Abóbora, cabotian, crua</v>
          </cell>
          <cell r="B16">
            <v>40</v>
          </cell>
          <cell r="C16">
            <v>172</v>
          </cell>
          <cell r="D16">
            <v>1.7463768115942029</v>
          </cell>
          <cell r="E16">
            <v>0.53666666666666674</v>
          </cell>
          <cell r="F16">
            <v>6.19</v>
          </cell>
          <cell r="G16">
            <v>18</v>
          </cell>
          <cell r="H16">
            <v>0.37333333333333335</v>
          </cell>
          <cell r="I16">
            <v>508</v>
          </cell>
          <cell r="J16">
            <v>5.09</v>
          </cell>
          <cell r="K16">
            <v>0</v>
          </cell>
        </row>
        <row r="17">
          <cell r="A17" t="str">
            <v>ABÓBORA COZIDA COM CHEIRO VERDE</v>
          </cell>
          <cell r="B17">
            <v>5.7793999710144934</v>
          </cell>
          <cell r="C17">
            <v>25.31500947872464</v>
          </cell>
          <cell r="D17">
            <v>0.44323188405797104</v>
          </cell>
          <cell r="E17">
            <v>5.5100000000000003E-2</v>
          </cell>
          <cell r="F17">
            <v>0.59476811594202905</v>
          </cell>
          <cell r="G17">
            <v>3.6593500000000003</v>
          </cell>
          <cell r="H17">
            <v>3.8266666666666671E-2</v>
          </cell>
          <cell r="I17">
            <v>143.77000000000001</v>
          </cell>
          <cell r="J17">
            <v>4.2110666666666665</v>
          </cell>
          <cell r="K17">
            <v>79.925033333333346</v>
          </cell>
        </row>
        <row r="18">
          <cell r="A18" t="str">
            <v xml:space="preserve">Abóbora, menina brasileira, crua </v>
          </cell>
          <cell r="B18">
            <v>13</v>
          </cell>
          <cell r="C18">
            <v>56</v>
          </cell>
          <cell r="D18">
            <v>0.60869565217391308</v>
          </cell>
          <cell r="E18">
            <v>0</v>
          </cell>
          <cell r="F18">
            <v>2.17</v>
          </cell>
          <cell r="G18">
            <v>8.74</v>
          </cell>
          <cell r="H18">
            <v>0.15</v>
          </cell>
          <cell r="I18">
            <v>1335</v>
          </cell>
          <cell r="J18">
            <v>1.5</v>
          </cell>
          <cell r="K18">
            <v>0</v>
          </cell>
        </row>
        <row r="19">
          <cell r="A19" t="str">
            <v>Abóbora, moranga, crua</v>
          </cell>
          <cell r="B19">
            <v>15</v>
          </cell>
          <cell r="C19">
            <v>66</v>
          </cell>
          <cell r="D19">
            <v>1.1200000000000001</v>
          </cell>
          <cell r="E19">
            <v>0.13</v>
          </cell>
          <cell r="F19">
            <v>1.44</v>
          </cell>
          <cell r="G19">
            <v>3.0476666666666667</v>
          </cell>
          <cell r="H19">
            <v>0</v>
          </cell>
          <cell r="I19">
            <v>353</v>
          </cell>
          <cell r="J19">
            <v>9.6466666666666665</v>
          </cell>
          <cell r="K19">
            <v>0</v>
          </cell>
        </row>
        <row r="20">
          <cell r="A20" t="str">
            <v>Abóbora, pescoço, crua</v>
          </cell>
          <cell r="B20">
            <v>24.466267949700352</v>
          </cell>
          <cell r="C20">
            <v>102.36686510154628</v>
          </cell>
          <cell r="D20">
            <v>0.67083333333333339</v>
          </cell>
          <cell r="E20">
            <v>0.11599999999999999</v>
          </cell>
          <cell r="F20">
            <v>6.1228333333333387</v>
          </cell>
          <cell r="G20">
            <v>8.8079999999999998</v>
          </cell>
          <cell r="H20">
            <v>0.27500000000000002</v>
          </cell>
          <cell r="I20">
            <v>0</v>
          </cell>
          <cell r="J20">
            <v>2.09</v>
          </cell>
          <cell r="K20">
            <v>0.745</v>
          </cell>
        </row>
        <row r="21">
          <cell r="A21" t="str">
            <v>Abobrinha, italiana, crua</v>
          </cell>
          <cell r="B21">
            <v>19.279126086956484</v>
          </cell>
          <cell r="C21">
            <v>80.66386354782594</v>
          </cell>
          <cell r="D21">
            <v>1.1413043478260869</v>
          </cell>
          <cell r="E21">
            <v>0.14000000000000001</v>
          </cell>
          <cell r="F21">
            <v>4.292028985507236</v>
          </cell>
          <cell r="G21">
            <v>15.126666666666665</v>
          </cell>
          <cell r="H21">
            <v>0.24333333333333332</v>
          </cell>
          <cell r="I21">
            <v>41</v>
          </cell>
          <cell r="J21">
            <v>6.8733333333333322</v>
          </cell>
          <cell r="K21">
            <v>0</v>
          </cell>
        </row>
        <row r="22">
          <cell r="A22" t="str">
            <v>Abobrinha, paulista, crua</v>
          </cell>
          <cell r="B22">
            <v>30.810702228816336</v>
          </cell>
          <cell r="C22">
            <v>128.91197812536754</v>
          </cell>
          <cell r="D22">
            <v>0.63958333333333328</v>
          </cell>
          <cell r="E22">
            <v>0.13900000000000001</v>
          </cell>
          <cell r="F22">
            <v>7.8674199999999992</v>
          </cell>
          <cell r="G22">
            <v>18.670000000000002</v>
          </cell>
          <cell r="H22">
            <v>0.17</v>
          </cell>
          <cell r="I22">
            <v>0</v>
          </cell>
          <cell r="J22">
            <v>17.546666666666667</v>
          </cell>
          <cell r="K22">
            <v>0.5006666666666667</v>
          </cell>
        </row>
        <row r="23">
          <cell r="A23" t="str">
            <v>ABOBRINHA REFOGADA</v>
          </cell>
          <cell r="B23">
            <v>32.471080304347815</v>
          </cell>
          <cell r="C23">
            <v>135.85899999339128</v>
          </cell>
          <cell r="D23">
            <v>0.35543478260869565</v>
          </cell>
          <cell r="E23">
            <v>3.0371999999999999</v>
          </cell>
          <cell r="F23">
            <v>1.3120652173913019</v>
          </cell>
          <cell r="G23">
            <v>3.9172666666666665</v>
          </cell>
          <cell r="H23">
            <v>6.883333333333333E-2</v>
          </cell>
          <cell r="I23">
            <v>10.25</v>
          </cell>
          <cell r="J23">
            <v>1.718333333333333</v>
          </cell>
          <cell r="K23">
            <v>79.939600000000013</v>
          </cell>
        </row>
        <row r="24">
          <cell r="A24" t="str">
            <v>ABÓBORA REFOGADA</v>
          </cell>
          <cell r="B24">
            <v>32.471080304347815</v>
          </cell>
          <cell r="C24">
            <v>135.85899999339128</v>
          </cell>
          <cell r="D24">
            <v>0.35543478260869565</v>
          </cell>
          <cell r="E24">
            <v>3.0371999999999999</v>
          </cell>
          <cell r="F24">
            <v>1.3120652173913019</v>
          </cell>
          <cell r="G24">
            <v>3.9172666666666665</v>
          </cell>
          <cell r="H24">
            <v>6.883333333333333E-2</v>
          </cell>
          <cell r="I24">
            <v>10.25</v>
          </cell>
          <cell r="J24">
            <v>1.718333333333333</v>
          </cell>
          <cell r="K24">
            <v>79.939600000000013</v>
          </cell>
        </row>
        <row r="25">
          <cell r="A25" t="str">
            <v>Açafrão</v>
          </cell>
          <cell r="B25">
            <v>310</v>
          </cell>
          <cell r="C25">
            <v>1297.04</v>
          </cell>
          <cell r="D25">
            <v>11.43</v>
          </cell>
          <cell r="E25">
            <v>5.85</v>
          </cell>
          <cell r="F25">
            <v>65.37</v>
          </cell>
          <cell r="G25">
            <v>111</v>
          </cell>
          <cell r="H25">
            <v>11.1</v>
          </cell>
          <cell r="I25">
            <v>26.5</v>
          </cell>
          <cell r="J25">
            <v>80.8</v>
          </cell>
          <cell r="K25">
            <v>148</v>
          </cell>
        </row>
        <row r="26">
          <cell r="A26" t="str">
            <v>Açaí, polpa, com xarope de guaraná e glucose</v>
          </cell>
          <cell r="B26">
            <v>110</v>
          </cell>
          <cell r="C26">
            <v>460.24</v>
          </cell>
          <cell r="D26">
            <v>0.7</v>
          </cell>
          <cell r="E26">
            <v>3.7</v>
          </cell>
          <cell r="F26">
            <v>21.5</v>
          </cell>
          <cell r="G26">
            <v>22</v>
          </cell>
          <cell r="H26">
            <v>0.3</v>
          </cell>
          <cell r="I26">
            <v>0</v>
          </cell>
          <cell r="J26">
            <v>10.3</v>
          </cell>
          <cell r="K26">
            <v>15</v>
          </cell>
        </row>
        <row r="27">
          <cell r="A27" t="str">
            <v>Açaí, polpa, congelada</v>
          </cell>
          <cell r="B27">
            <v>58.045368872821328</v>
          </cell>
          <cell r="C27">
            <v>242.86182336388444</v>
          </cell>
          <cell r="D27">
            <v>0.79791666666666672</v>
          </cell>
          <cell r="E27">
            <v>3.9443333333333332</v>
          </cell>
          <cell r="F27">
            <v>6.2084166666666665</v>
          </cell>
          <cell r="G27">
            <v>35.18</v>
          </cell>
          <cell r="H27">
            <v>0.43233333333333329</v>
          </cell>
          <cell r="I27">
            <v>29</v>
          </cell>
          <cell r="J27">
            <v>0</v>
          </cell>
          <cell r="K27">
            <v>5.1769999999999996</v>
          </cell>
        </row>
        <row r="28">
          <cell r="A28" t="str">
            <v>Acelga, crua</v>
          </cell>
          <cell r="B28">
            <v>20.942342499999942</v>
          </cell>
          <cell r="C28">
            <v>87.622761019999757</v>
          </cell>
          <cell r="D28">
            <v>1.4437500000000001</v>
          </cell>
          <cell r="E28">
            <v>0.106</v>
          </cell>
          <cell r="F28">
            <v>4.630916666666657</v>
          </cell>
          <cell r="G28">
            <v>42.984999999999999</v>
          </cell>
          <cell r="H28">
            <v>0.26933333333333337</v>
          </cell>
          <cell r="I28">
            <v>330</v>
          </cell>
          <cell r="J28">
            <v>22.55</v>
          </cell>
          <cell r="K28">
            <v>1.1806666666666668</v>
          </cell>
        </row>
        <row r="29">
          <cell r="A29" t="str">
            <v>Acerola, crua</v>
          </cell>
          <cell r="B29">
            <v>33.462270000000032</v>
          </cell>
          <cell r="C29">
            <v>140.00613768000014</v>
          </cell>
          <cell r="D29">
            <v>0.90625</v>
          </cell>
          <cell r="E29">
            <v>0.20766666666666667</v>
          </cell>
          <cell r="F29">
            <v>7.9664166666666718</v>
          </cell>
          <cell r="G29">
            <v>12.552333333333332</v>
          </cell>
          <cell r="H29">
            <v>0.22199999999999998</v>
          </cell>
          <cell r="I29">
            <v>60</v>
          </cell>
          <cell r="J29">
            <v>941.3696666666666</v>
          </cell>
          <cell r="K29">
            <v>0</v>
          </cell>
        </row>
        <row r="30">
          <cell r="A30" t="str">
            <v>Acerola, polpa, congelada</v>
          </cell>
          <cell r="B30">
            <v>21.936799999999977</v>
          </cell>
          <cell r="C30">
            <v>91.783571199999912</v>
          </cell>
          <cell r="D30">
            <v>0.59166666666666679</v>
          </cell>
          <cell r="E30">
            <v>0</v>
          </cell>
          <cell r="F30">
            <v>5.5413333333333306</v>
          </cell>
          <cell r="G30">
            <v>7.5933333333333337</v>
          </cell>
          <cell r="H30">
            <v>0.16733333333333333</v>
          </cell>
          <cell r="I30">
            <v>173</v>
          </cell>
          <cell r="J30">
            <v>623.23933333333332</v>
          </cell>
          <cell r="K30">
            <v>1.28</v>
          </cell>
        </row>
        <row r="31">
          <cell r="A31" t="str">
            <v>Acerola, suco natural (néctar), c/ açúcar refinado</v>
          </cell>
          <cell r="B31">
            <v>26</v>
          </cell>
          <cell r="C31">
            <v>108.78400000000001</v>
          </cell>
          <cell r="D31">
            <v>0.16</v>
          </cell>
          <cell r="E31">
            <v>0.08</v>
          </cell>
          <cell r="F31">
            <v>6.33</v>
          </cell>
          <cell r="G31">
            <v>7.53</v>
          </cell>
          <cell r="H31">
            <v>0.01</v>
          </cell>
          <cell r="I31">
            <v>40.299999999999997</v>
          </cell>
          <cell r="J31">
            <v>302</v>
          </cell>
          <cell r="K31">
            <v>0.75</v>
          </cell>
        </row>
        <row r="32">
          <cell r="A32" t="str">
            <v xml:space="preserve">Acerola, suco natural (néctar), s/ açúcar </v>
          </cell>
          <cell r="B32">
            <v>7</v>
          </cell>
          <cell r="C32">
            <v>29.288</v>
          </cell>
          <cell r="D32">
            <v>0.16</v>
          </cell>
          <cell r="E32">
            <v>0.09</v>
          </cell>
          <cell r="F32">
            <v>1.45</v>
          </cell>
          <cell r="G32">
            <v>7.74</v>
          </cell>
          <cell r="H32">
            <v>0</v>
          </cell>
          <cell r="I32">
            <v>42.4</v>
          </cell>
          <cell r="J32">
            <v>317</v>
          </cell>
          <cell r="K32">
            <v>0.14000000000000001</v>
          </cell>
        </row>
        <row r="33">
          <cell r="A33" t="str">
            <v>Achocolatado em pó diet</v>
          </cell>
          <cell r="B33">
            <v>337.7</v>
          </cell>
          <cell r="C33">
            <v>1412.9367999999999</v>
          </cell>
          <cell r="D33">
            <v>29.42</v>
          </cell>
          <cell r="E33">
            <v>2.39</v>
          </cell>
          <cell r="F33">
            <v>55.3</v>
          </cell>
          <cell r="G33">
            <v>664.18</v>
          </cell>
          <cell r="H33">
            <v>2.2000000000000002</v>
          </cell>
          <cell r="I33">
            <v>4.63</v>
          </cell>
          <cell r="J33">
            <v>2.2200000000000002</v>
          </cell>
          <cell r="K33">
            <v>978.44</v>
          </cell>
        </row>
        <row r="34">
          <cell r="A34" t="str">
            <v>Achocolatado, pó</v>
          </cell>
          <cell r="B34">
            <v>401.02</v>
          </cell>
          <cell r="C34">
            <v>1677.8676800000001</v>
          </cell>
          <cell r="D34">
            <v>4.2033333333333331</v>
          </cell>
          <cell r="E34">
            <v>2.1666666666666665</v>
          </cell>
          <cell r="F34">
            <v>91.176666666666662</v>
          </cell>
          <cell r="G34">
            <v>44.403333333333329</v>
          </cell>
          <cell r="H34">
            <v>5.36</v>
          </cell>
          <cell r="I34">
            <v>795.85</v>
          </cell>
          <cell r="J34">
            <v>0</v>
          </cell>
          <cell r="K34">
            <v>65</v>
          </cell>
        </row>
        <row r="35">
          <cell r="A35" t="str">
            <v>Açúcar, cristal</v>
          </cell>
          <cell r="B35">
            <v>386.84572399999996</v>
          </cell>
          <cell r="C35">
            <v>1618.5625092159999</v>
          </cell>
          <cell r="D35">
            <v>0.32</v>
          </cell>
          <cell r="E35">
            <v>0</v>
          </cell>
          <cell r="F35">
            <v>99.61</v>
          </cell>
          <cell r="G35">
            <v>7.5866666666666669</v>
          </cell>
          <cell r="H35">
            <v>0.16333333333333333</v>
          </cell>
          <cell r="I35">
            <v>0</v>
          </cell>
          <cell r="J35">
            <v>0</v>
          </cell>
          <cell r="K35">
            <v>0</v>
          </cell>
        </row>
        <row r="36">
          <cell r="A36" t="str">
            <v>Açúcar, mascavo</v>
          </cell>
          <cell r="B36">
            <v>368.55482252438867</v>
          </cell>
          <cell r="C36">
            <v>1542.0333774420424</v>
          </cell>
          <cell r="D36">
            <v>0.7583333333333333</v>
          </cell>
          <cell r="E36">
            <v>9.2000000000000012E-2</v>
          </cell>
          <cell r="F36">
            <v>94.45</v>
          </cell>
          <cell r="G36">
            <v>126.529</v>
          </cell>
          <cell r="H36">
            <v>8.3036666666666665</v>
          </cell>
          <cell r="I36">
            <v>0</v>
          </cell>
          <cell r="J36">
            <v>0</v>
          </cell>
          <cell r="K36">
            <v>25</v>
          </cell>
        </row>
        <row r="37">
          <cell r="A37" t="str">
            <v>Açúcar, refinado</v>
          </cell>
          <cell r="B37">
            <v>386.57482399999992</v>
          </cell>
          <cell r="C37">
            <v>1617.4290636159997</v>
          </cell>
          <cell r="D37">
            <v>0.32</v>
          </cell>
          <cell r="E37">
            <v>0</v>
          </cell>
          <cell r="F37">
            <v>99.54</v>
          </cell>
          <cell r="G37">
            <v>3.5</v>
          </cell>
          <cell r="H37">
            <v>0.10666666666666667</v>
          </cell>
          <cell r="I37">
            <v>0</v>
          </cell>
          <cell r="J37">
            <v>0</v>
          </cell>
          <cell r="K37">
            <v>12</v>
          </cell>
        </row>
        <row r="38">
          <cell r="A38" t="str">
            <v>Adoçante artificial</v>
          </cell>
          <cell r="B38">
            <v>0</v>
          </cell>
          <cell r="C38">
            <v>0</v>
          </cell>
          <cell r="D38">
            <v>0</v>
          </cell>
          <cell r="E38">
            <v>0</v>
          </cell>
          <cell r="F38">
            <v>0</v>
          </cell>
          <cell r="G38">
            <v>0</v>
          </cell>
          <cell r="H38">
            <v>0</v>
          </cell>
          <cell r="I38">
            <v>0</v>
          </cell>
          <cell r="J38">
            <v>0</v>
          </cell>
          <cell r="K38">
            <v>240</v>
          </cell>
        </row>
        <row r="39">
          <cell r="A39" t="str">
            <v>Agrião, cru</v>
          </cell>
          <cell r="B39">
            <v>16.578801449275325</v>
          </cell>
          <cell r="C39">
            <v>69.365705263767964</v>
          </cell>
          <cell r="D39">
            <v>2.6884057971014492</v>
          </cell>
          <cell r="E39">
            <v>0.23666666666666666</v>
          </cell>
          <cell r="F39">
            <v>2.2515942028985423</v>
          </cell>
          <cell r="G39">
            <v>132.53</v>
          </cell>
          <cell r="H39">
            <v>3.1066666666666669</v>
          </cell>
          <cell r="I39">
            <v>422</v>
          </cell>
          <cell r="J39">
            <v>60.1</v>
          </cell>
          <cell r="K39">
            <v>7.4623333333333335</v>
          </cell>
        </row>
        <row r="40">
          <cell r="A40" t="str">
            <v>Água de coco</v>
          </cell>
          <cell r="B40">
            <v>19.28</v>
          </cell>
          <cell r="C40">
            <v>80.66752000000001</v>
          </cell>
          <cell r="D40">
            <v>0.73</v>
          </cell>
          <cell r="E40">
            <v>0.2</v>
          </cell>
          <cell r="F40">
            <v>3.76</v>
          </cell>
          <cell r="G40">
            <v>24.35</v>
          </cell>
          <cell r="H40">
            <v>0.28999999999999998</v>
          </cell>
          <cell r="I40">
            <v>0</v>
          </cell>
          <cell r="J40">
            <v>2.44</v>
          </cell>
          <cell r="K40">
            <v>106.52</v>
          </cell>
        </row>
        <row r="41">
          <cell r="A41" t="str">
            <v>Aipo, cru</v>
          </cell>
          <cell r="B41">
            <v>19.09145664497062</v>
          </cell>
          <cell r="C41">
            <v>79.878654602557077</v>
          </cell>
          <cell r="D41">
            <v>0.7583333333333333</v>
          </cell>
          <cell r="E41">
            <v>6.9000000000000006E-2</v>
          </cell>
          <cell r="F41">
            <v>4.2723333333333446</v>
          </cell>
          <cell r="G41">
            <v>65.224666666666664</v>
          </cell>
          <cell r="H41">
            <v>0.72033333333333338</v>
          </cell>
          <cell r="I41">
            <v>914</v>
          </cell>
          <cell r="J41">
            <v>5.88</v>
          </cell>
          <cell r="K41">
            <v>9.5156666666666663</v>
          </cell>
        </row>
        <row r="42">
          <cell r="A42" t="str">
            <v>Alface, americana, crua</v>
          </cell>
          <cell r="B42">
            <v>8.7949032368660518</v>
          </cell>
          <cell r="C42">
            <v>36.797875143047563</v>
          </cell>
          <cell r="D42">
            <v>0.60833333333333339</v>
          </cell>
          <cell r="E42">
            <v>0.129</v>
          </cell>
          <cell r="F42">
            <v>1.7453333333333474</v>
          </cell>
          <cell r="G42">
            <v>14.444666666666668</v>
          </cell>
          <cell r="H42">
            <v>0.26666666666666666</v>
          </cell>
          <cell r="I42">
            <v>0</v>
          </cell>
          <cell r="J42">
            <v>10.96</v>
          </cell>
          <cell r="K42">
            <v>7.3083333333333327</v>
          </cell>
        </row>
        <row r="43">
          <cell r="A43" t="str">
            <v>Alface, crespa, crua</v>
          </cell>
          <cell r="B43">
            <v>10.68085652173921</v>
          </cell>
          <cell r="C43">
            <v>44.688703686956856</v>
          </cell>
          <cell r="D43">
            <v>1.3478260869565217</v>
          </cell>
          <cell r="E43">
            <v>0.16</v>
          </cell>
          <cell r="F43">
            <v>1.6955072463768253</v>
          </cell>
          <cell r="G43">
            <v>37.979999999999997</v>
          </cell>
          <cell r="H43">
            <v>0.39666666666666667</v>
          </cell>
          <cell r="I43">
            <v>233</v>
          </cell>
          <cell r="J43">
            <v>15.576666666666668</v>
          </cell>
          <cell r="K43">
            <v>3.38</v>
          </cell>
        </row>
        <row r="44">
          <cell r="A44" t="str">
            <v>Alface, lisa, crua</v>
          </cell>
          <cell r="B44">
            <v>13.820901449275343</v>
          </cell>
          <cell r="C44">
            <v>57.82665166376804</v>
          </cell>
          <cell r="D44">
            <v>1.6884057971014494</v>
          </cell>
          <cell r="E44">
            <v>0.12333333333333334</v>
          </cell>
          <cell r="F44">
            <v>2.4282608695652179</v>
          </cell>
          <cell r="G44">
            <v>27.513333333333335</v>
          </cell>
          <cell r="H44">
            <v>0.61</v>
          </cell>
          <cell r="I44">
            <v>217</v>
          </cell>
          <cell r="J44">
            <v>21.39</v>
          </cell>
          <cell r="K44">
            <v>4.2333333333333334</v>
          </cell>
        </row>
        <row r="45">
          <cell r="A45" t="str">
            <v>Alface, roxa, crua</v>
          </cell>
          <cell r="B45">
            <v>12.716997363467993</v>
          </cell>
          <cell r="C45">
            <v>53.207916968750084</v>
          </cell>
          <cell r="D45">
            <v>0.90625</v>
          </cell>
          <cell r="E45">
            <v>0.19166666666666665</v>
          </cell>
          <cell r="F45">
            <v>2.4934166666666613</v>
          </cell>
          <cell r="G45">
            <v>33.828333333333333</v>
          </cell>
          <cell r="H45">
            <v>2.4770000000000003</v>
          </cell>
          <cell r="I45">
            <v>312</v>
          </cell>
          <cell r="J45">
            <v>13.473333333333334</v>
          </cell>
          <cell r="K45">
            <v>7.1243333333333334</v>
          </cell>
        </row>
        <row r="46">
          <cell r="A46" t="str">
            <v>Alfavaca, crua</v>
          </cell>
          <cell r="B46">
            <v>29.183613081057864</v>
          </cell>
          <cell r="C46">
            <v>122.10423713114611</v>
          </cell>
          <cell r="D46">
            <v>2.6583333333333332</v>
          </cell>
          <cell r="E46">
            <v>0.47633333333333333</v>
          </cell>
          <cell r="F46">
            <v>5.2409999999999988</v>
          </cell>
          <cell r="G46">
            <v>258.4976666666667</v>
          </cell>
          <cell r="H46">
            <v>1.2563333333333333</v>
          </cell>
          <cell r="I46">
            <v>0</v>
          </cell>
          <cell r="J46">
            <v>0</v>
          </cell>
          <cell r="K46">
            <v>4.5503333333333336</v>
          </cell>
        </row>
        <row r="47">
          <cell r="A47" t="str">
            <v>Alho, cru</v>
          </cell>
          <cell r="B47">
            <v>113.12987826086957</v>
          </cell>
          <cell r="C47">
            <v>473.33541064347833</v>
          </cell>
          <cell r="D47">
            <v>7.0108695652173907</v>
          </cell>
          <cell r="E47">
            <v>0.22</v>
          </cell>
          <cell r="F47">
            <v>23.905797101449277</v>
          </cell>
          <cell r="G47">
            <v>13.56</v>
          </cell>
          <cell r="H47">
            <v>0.8</v>
          </cell>
          <cell r="I47">
            <v>0</v>
          </cell>
          <cell r="J47">
            <v>0</v>
          </cell>
          <cell r="K47">
            <v>5.36</v>
          </cell>
        </row>
        <row r="48">
          <cell r="A48" t="str">
            <v>Alho-poró, cru</v>
          </cell>
          <cell r="B48">
            <v>31.507919353246699</v>
          </cell>
          <cell r="C48">
            <v>131.82913457398419</v>
          </cell>
          <cell r="D48">
            <v>1.4125000000000001</v>
          </cell>
          <cell r="E48">
            <v>0.13966666666666669</v>
          </cell>
          <cell r="F48">
            <v>6.8781666666666688</v>
          </cell>
          <cell r="G48">
            <v>33.616333333333337</v>
          </cell>
          <cell r="H48">
            <v>0.64066666666666672</v>
          </cell>
          <cell r="I48">
            <v>16</v>
          </cell>
          <cell r="J48">
            <v>14.146666666666667</v>
          </cell>
          <cell r="K48">
            <v>1.7623333333333333</v>
          </cell>
        </row>
        <row r="49">
          <cell r="A49" t="str">
            <v>Almeirão, cru</v>
          </cell>
          <cell r="B49">
            <v>18.034428985507237</v>
          </cell>
          <cell r="C49">
            <v>75.45605087536228</v>
          </cell>
          <cell r="D49">
            <v>1.7681159420289856</v>
          </cell>
          <cell r="E49">
            <v>0.21666666666666667</v>
          </cell>
          <cell r="F49">
            <v>3.3352173913043464</v>
          </cell>
          <cell r="G49">
            <v>19.495333333333331</v>
          </cell>
          <cell r="H49">
            <v>0.74333333333333329</v>
          </cell>
          <cell r="I49">
            <v>567</v>
          </cell>
          <cell r="J49">
            <v>1.6866666666666668</v>
          </cell>
          <cell r="K49">
            <v>2.3506666666666667</v>
          </cell>
        </row>
        <row r="50">
          <cell r="A50" t="str">
            <v>Almôndega ao molho em conserva</v>
          </cell>
          <cell r="B50">
            <v>203.52</v>
          </cell>
          <cell r="C50">
            <v>851.52768000000003</v>
          </cell>
          <cell r="D50">
            <v>16.16</v>
          </cell>
          <cell r="E50">
            <v>10.72</v>
          </cell>
          <cell r="F50">
            <v>9.6999999999999993</v>
          </cell>
          <cell r="G50">
            <v>56.75</v>
          </cell>
          <cell r="H50">
            <v>2.16</v>
          </cell>
          <cell r="I50">
            <v>20.41</v>
          </cell>
          <cell r="J50">
            <v>2.14</v>
          </cell>
          <cell r="K50">
            <v>246.54</v>
          </cell>
        </row>
        <row r="51">
          <cell r="A51" t="str">
            <v>Almôndega ao molho em conserva</v>
          </cell>
          <cell r="B51">
            <v>203.52</v>
          </cell>
          <cell r="C51">
            <v>851.52768000000003</v>
          </cell>
          <cell r="D51">
            <v>16.16</v>
          </cell>
          <cell r="E51">
            <v>10.72</v>
          </cell>
          <cell r="F51">
            <v>9.6999999999999993</v>
          </cell>
          <cell r="G51">
            <v>56.75</v>
          </cell>
          <cell r="H51">
            <v>2.16</v>
          </cell>
          <cell r="I51">
            <v>20.41</v>
          </cell>
          <cell r="J51">
            <v>2.14</v>
          </cell>
          <cell r="K51">
            <v>246.54</v>
          </cell>
        </row>
        <row r="52">
          <cell r="A52" t="str">
            <v>ALMÔNDEGA AO SUGO</v>
          </cell>
          <cell r="B52">
            <v>224.54759952898553</v>
          </cell>
          <cell r="C52">
            <v>939.47895414695677</v>
          </cell>
          <cell r="D52">
            <v>12.483442028985509</v>
          </cell>
          <cell r="E52">
            <v>13.702500000000001</v>
          </cell>
          <cell r="F52">
            <v>13.733607971014491</v>
          </cell>
          <cell r="G52">
            <v>31.457416666666667</v>
          </cell>
          <cell r="H52">
            <v>2.0977333333333337</v>
          </cell>
          <cell r="I52">
            <v>56.22</v>
          </cell>
          <cell r="J52">
            <v>5.5239000000000003</v>
          </cell>
          <cell r="K52">
            <v>726.26583333333338</v>
          </cell>
        </row>
        <row r="53">
          <cell r="A53" t="str">
            <v>Almôndega, frango, crua</v>
          </cell>
          <cell r="B53">
            <v>202</v>
          </cell>
          <cell r="C53">
            <v>845.16800000000001</v>
          </cell>
          <cell r="D53">
            <v>12.8</v>
          </cell>
          <cell r="E53">
            <v>13.6</v>
          </cell>
          <cell r="F53">
            <v>7.09</v>
          </cell>
          <cell r="G53">
            <v>7.99</v>
          </cell>
          <cell r="H53">
            <v>1.1000000000000001</v>
          </cell>
          <cell r="I53">
            <v>0</v>
          </cell>
          <cell r="J53">
            <v>0</v>
          </cell>
          <cell r="K53">
            <v>780</v>
          </cell>
        </row>
        <row r="54">
          <cell r="A54" t="str">
            <v xml:space="preserve">Ameixa, calda, enlatada </v>
          </cell>
          <cell r="B54">
            <v>182.84662000000003</v>
          </cell>
          <cell r="C54">
            <v>765.03025808000018</v>
          </cell>
          <cell r="D54">
            <v>0.40833333333333338</v>
          </cell>
          <cell r="E54">
            <v>0</v>
          </cell>
          <cell r="F54">
            <v>46.89266666666667</v>
          </cell>
          <cell r="G54">
            <v>13.151000000000002</v>
          </cell>
          <cell r="H54">
            <v>2.1533333333333338</v>
          </cell>
          <cell r="I54">
            <v>0</v>
          </cell>
          <cell r="J54">
            <v>4.2696666666666667</v>
          </cell>
          <cell r="K54">
            <v>2.704333333333333</v>
          </cell>
        </row>
        <row r="55">
          <cell r="A55" t="str">
            <v>Ameixa, crua</v>
          </cell>
          <cell r="B55">
            <v>52.54248260869565</v>
          </cell>
          <cell r="C55">
            <v>219.8377472347826</v>
          </cell>
          <cell r="D55">
            <v>0.77173913043478259</v>
          </cell>
          <cell r="E55">
            <v>0</v>
          </cell>
          <cell r="F55">
            <v>13.851594202898553</v>
          </cell>
          <cell r="G55">
            <v>5.72</v>
          </cell>
          <cell r="H55">
            <v>0.10333333333333333</v>
          </cell>
          <cell r="I55">
            <v>30</v>
          </cell>
          <cell r="J55">
            <v>7.63</v>
          </cell>
          <cell r="K55">
            <v>0</v>
          </cell>
        </row>
        <row r="56">
          <cell r="A56" t="str">
            <v xml:space="preserve">Ameixa, em calda, enlatada, drenada </v>
          </cell>
          <cell r="B56">
            <v>177.35918531537055</v>
          </cell>
          <cell r="C56">
            <v>742.07083135951041</v>
          </cell>
          <cell r="D56">
            <v>1.0249999999999999</v>
          </cell>
          <cell r="E56">
            <v>0.28033333333333332</v>
          </cell>
          <cell r="F56">
            <v>47.658000000000001</v>
          </cell>
          <cell r="G56">
            <v>39.237000000000002</v>
          </cell>
          <cell r="H56">
            <v>2.6976666666666667</v>
          </cell>
          <cell r="I56">
            <v>0</v>
          </cell>
          <cell r="J56">
            <v>5.1516666666666664</v>
          </cell>
          <cell r="K56">
            <v>2.7903333333333333</v>
          </cell>
        </row>
        <row r="57">
          <cell r="A57" t="str">
            <v>Amêndoa, torrada, salgada</v>
          </cell>
          <cell r="B57">
            <v>580.74695455607048</v>
          </cell>
          <cell r="C57">
            <v>2429.8452578625988</v>
          </cell>
          <cell r="D57">
            <v>18.554759385108948</v>
          </cell>
          <cell r="E57">
            <v>47.324333333333335</v>
          </cell>
          <cell r="F57">
            <v>29.547240000000002</v>
          </cell>
          <cell r="G57">
            <v>236.70433333333335</v>
          </cell>
          <cell r="H57">
            <v>3.0556666666666668</v>
          </cell>
          <cell r="I57">
            <v>0</v>
          </cell>
          <cell r="J57">
            <v>0</v>
          </cell>
          <cell r="K57">
            <v>279</v>
          </cell>
        </row>
        <row r="58">
          <cell r="A58" t="str">
            <v>Amendoim, grão, cru</v>
          </cell>
          <cell r="B58">
            <v>544.05265579943341</v>
          </cell>
          <cell r="C58">
            <v>2276.3163118648295</v>
          </cell>
          <cell r="D58">
            <v>27.190800189971927</v>
          </cell>
          <cell r="E58">
            <v>43.85</v>
          </cell>
          <cell r="F58">
            <v>20.313533333333336</v>
          </cell>
          <cell r="G58">
            <v>0</v>
          </cell>
          <cell r="H58">
            <v>2.532</v>
          </cell>
          <cell r="I58">
            <v>0</v>
          </cell>
          <cell r="J58">
            <v>0</v>
          </cell>
          <cell r="K58">
            <v>0</v>
          </cell>
        </row>
        <row r="59">
          <cell r="A59" t="str">
            <v>Amendoim, torrado, salgado</v>
          </cell>
          <cell r="B59">
            <v>606</v>
          </cell>
          <cell r="C59">
            <v>2535.5039999999999</v>
          </cell>
          <cell r="D59">
            <v>22.5</v>
          </cell>
          <cell r="E59">
            <v>54</v>
          </cell>
          <cell r="F59">
            <v>18.7</v>
          </cell>
          <cell r="G59">
            <v>39</v>
          </cell>
          <cell r="H59">
            <v>1.3</v>
          </cell>
          <cell r="I59">
            <v>0</v>
          </cell>
          <cell r="J59">
            <v>0</v>
          </cell>
          <cell r="K59">
            <v>376</v>
          </cell>
        </row>
        <row r="60">
          <cell r="A60" t="str">
            <v>Apresuntado</v>
          </cell>
          <cell r="B60">
            <v>128.85725581200919</v>
          </cell>
          <cell r="C60">
            <v>539.13875831744645</v>
          </cell>
          <cell r="D60">
            <v>13.45</v>
          </cell>
          <cell r="E60">
            <v>6.6906666666666661</v>
          </cell>
          <cell r="F60">
            <v>2.8620000000000041</v>
          </cell>
          <cell r="G60">
            <v>22.577333333333332</v>
          </cell>
          <cell r="H60">
            <v>0.87766666666666671</v>
          </cell>
          <cell r="I60">
            <v>0</v>
          </cell>
          <cell r="J60">
            <v>0</v>
          </cell>
          <cell r="K60">
            <v>943</v>
          </cell>
        </row>
        <row r="61">
          <cell r="A61" t="str">
            <v>Araçá</v>
          </cell>
          <cell r="B61">
            <v>68</v>
          </cell>
          <cell r="C61">
            <v>284.512</v>
          </cell>
          <cell r="D61">
            <v>2.5499999999999998</v>
          </cell>
          <cell r="E61">
            <v>-0.95</v>
          </cell>
          <cell r="F61">
            <v>5.4</v>
          </cell>
          <cell r="G61">
            <v>18</v>
          </cell>
          <cell r="H61">
            <v>0.26</v>
          </cell>
          <cell r="I61">
            <v>31.17</v>
          </cell>
          <cell r="J61">
            <v>228.3</v>
          </cell>
          <cell r="K61">
            <v>2</v>
          </cell>
        </row>
        <row r="62">
          <cell r="A62" t="str">
            <v>ARROZ</v>
          </cell>
          <cell r="B62">
            <v>421.21949921014493</v>
          </cell>
          <cell r="C62">
            <v>1762.3823846952462</v>
          </cell>
          <cell r="D62">
            <v>7.9445025362318837</v>
          </cell>
          <cell r="E62">
            <v>3.3707000000000003</v>
          </cell>
          <cell r="F62">
            <v>86.874555797101451</v>
          </cell>
          <cell r="G62">
            <v>4.991366666666667</v>
          </cell>
          <cell r="H62">
            <v>0.75352224999999995</v>
          </cell>
          <cell r="I62">
            <v>0</v>
          </cell>
          <cell r="J62">
            <v>0</v>
          </cell>
          <cell r="K62">
            <v>81.060683333333344</v>
          </cell>
        </row>
        <row r="63">
          <cell r="A63" t="str">
            <v>Arroz, farelo</v>
          </cell>
          <cell r="B63">
            <v>324</v>
          </cell>
          <cell r="C63">
            <v>1355.616</v>
          </cell>
          <cell r="D63">
            <v>14.2</v>
          </cell>
          <cell r="E63">
            <v>19.3</v>
          </cell>
          <cell r="F63">
            <v>35.6</v>
          </cell>
          <cell r="G63">
            <v>57.7</v>
          </cell>
          <cell r="H63">
            <v>18.8</v>
          </cell>
          <cell r="I63">
            <v>0</v>
          </cell>
          <cell r="J63">
            <v>0</v>
          </cell>
          <cell r="K63">
            <v>5.07</v>
          </cell>
        </row>
        <row r="64">
          <cell r="A64" t="str">
            <v>Arroz, integral, cru</v>
          </cell>
          <cell r="B64">
            <v>359.67800203260879</v>
          </cell>
          <cell r="C64">
            <v>1504.8927605044353</v>
          </cell>
          <cell r="D64">
            <v>7.3232858695652174</v>
          </cell>
          <cell r="E64">
            <v>1.8648333333333333</v>
          </cell>
          <cell r="F64">
            <v>77.45071413043479</v>
          </cell>
          <cell r="G64">
            <v>7.8180000000000014</v>
          </cell>
          <cell r="H64">
            <v>0.94833333333333325</v>
          </cell>
          <cell r="I64">
            <v>0</v>
          </cell>
          <cell r="J64">
            <v>0</v>
          </cell>
          <cell r="K64">
            <v>1.6456666666666666</v>
          </cell>
        </row>
        <row r="65">
          <cell r="A65" t="str">
            <v>Arroz, tipo 1, cru</v>
          </cell>
          <cell r="B65">
            <v>357.78927311594202</v>
          </cell>
          <cell r="C65">
            <v>1496.9903187171014</v>
          </cell>
          <cell r="D65">
            <v>7.1585398550724637</v>
          </cell>
          <cell r="E65">
            <v>0.33500000000000002</v>
          </cell>
          <cell r="F65">
            <v>78.759543478260866</v>
          </cell>
          <cell r="G65">
            <v>4.4143333333333334</v>
          </cell>
          <cell r="H65">
            <v>0.67774749999999995</v>
          </cell>
          <cell r="I65">
            <v>0</v>
          </cell>
          <cell r="J65">
            <v>0</v>
          </cell>
          <cell r="K65">
            <v>1.0191666666666666</v>
          </cell>
        </row>
        <row r="66">
          <cell r="A66" t="str">
            <v>Arroz, tipo 2, cru</v>
          </cell>
          <cell r="B66">
            <v>358.11676145652171</v>
          </cell>
          <cell r="C66">
            <v>1498.360529934087</v>
          </cell>
          <cell r="D66">
            <v>7.2418829710144941</v>
          </cell>
          <cell r="E66">
            <v>0.27550000000000002</v>
          </cell>
          <cell r="F66">
            <v>78.88145036231883</v>
          </cell>
          <cell r="G66">
            <v>4.8334999999999999</v>
          </cell>
          <cell r="H66">
            <v>0.59783333333333344</v>
          </cell>
          <cell r="I66">
            <v>0</v>
          </cell>
          <cell r="J66">
            <v>0</v>
          </cell>
          <cell r="K66">
            <v>0.56883333333333341</v>
          </cell>
        </row>
        <row r="67">
          <cell r="A67" t="str">
            <v>Aspargo, cru</v>
          </cell>
          <cell r="B67">
            <v>22</v>
          </cell>
          <cell r="C67">
            <v>92.048000000000002</v>
          </cell>
          <cell r="D67">
            <v>2.2000000000000002</v>
          </cell>
          <cell r="E67">
            <v>0.12</v>
          </cell>
          <cell r="F67">
            <v>3.88</v>
          </cell>
          <cell r="G67">
            <v>24</v>
          </cell>
          <cell r="H67">
            <v>2.14</v>
          </cell>
          <cell r="I67">
            <v>58.3</v>
          </cell>
          <cell r="J67">
            <v>5.6</v>
          </cell>
          <cell r="K67">
            <v>2</v>
          </cell>
        </row>
        <row r="68">
          <cell r="A68" t="str">
            <v>Atemóia, crua</v>
          </cell>
          <cell r="B68">
            <v>96.971587447921436</v>
          </cell>
          <cell r="C68">
            <v>405.7291218821033</v>
          </cell>
          <cell r="D68">
            <v>0.97083333333333321</v>
          </cell>
          <cell r="E68">
            <v>0.30033333333333334</v>
          </cell>
          <cell r="F68">
            <v>25.332166666666662</v>
          </cell>
          <cell r="G68">
            <v>22.766000000000002</v>
          </cell>
          <cell r="H68">
            <v>0.16416666666666666</v>
          </cell>
          <cell r="I68">
            <v>0</v>
          </cell>
          <cell r="J68">
            <v>10.146666666666667</v>
          </cell>
          <cell r="K68">
            <v>0.78500000000000003</v>
          </cell>
        </row>
        <row r="69">
          <cell r="A69" t="str">
            <v>Atum, conserva em óleo</v>
          </cell>
          <cell r="B69">
            <v>165.91056057890256</v>
          </cell>
          <cell r="C69">
            <v>694.16978546212829</v>
          </cell>
          <cell r="D69">
            <v>26.1875</v>
          </cell>
          <cell r="E69">
            <v>5.9966666666666661</v>
          </cell>
          <cell r="F69">
            <v>0</v>
          </cell>
          <cell r="G69">
            <v>6.516</v>
          </cell>
          <cell r="H69">
            <v>1.2297499999999999</v>
          </cell>
          <cell r="I69">
            <v>5</v>
          </cell>
          <cell r="J69">
            <v>0</v>
          </cell>
          <cell r="K69">
            <v>362.1465</v>
          </cell>
        </row>
        <row r="70">
          <cell r="A70" t="str">
            <v>Atum, fresco, cru</v>
          </cell>
          <cell r="B70">
            <v>117.50099999999998</v>
          </cell>
          <cell r="C70">
            <v>491.6241839999999</v>
          </cell>
          <cell r="D70">
            <v>25.68</v>
          </cell>
          <cell r="E70">
            <v>0.87</v>
          </cell>
          <cell r="F70">
            <v>0</v>
          </cell>
          <cell r="G70">
            <v>6.69</v>
          </cell>
          <cell r="H70">
            <v>1.2733333333333332</v>
          </cell>
          <cell r="I70">
            <v>20</v>
          </cell>
          <cell r="J70">
            <v>0</v>
          </cell>
          <cell r="K70">
            <v>30.303333333333331</v>
          </cell>
        </row>
        <row r="71">
          <cell r="A71" t="str">
            <v>Aveia, flocos, crua</v>
          </cell>
          <cell r="B71">
            <v>393.82268944927546</v>
          </cell>
          <cell r="C71">
            <v>1647.7541326557687</v>
          </cell>
          <cell r="D71">
            <v>13.921026086956523</v>
          </cell>
          <cell r="E71">
            <v>8.4966666666666661</v>
          </cell>
          <cell r="F71">
            <v>66.635640579710156</v>
          </cell>
          <cell r="G71">
            <v>47.89</v>
          </cell>
          <cell r="H71">
            <v>4.4466666666666663</v>
          </cell>
          <cell r="I71">
            <v>0</v>
          </cell>
          <cell r="J71">
            <v>1.35</v>
          </cell>
          <cell r="K71">
            <v>4.6266666666666669</v>
          </cell>
        </row>
        <row r="72">
          <cell r="A72" t="str">
            <v>Azeite, de dendê</v>
          </cell>
          <cell r="B72">
            <v>884</v>
          </cell>
          <cell r="C72">
            <v>3698.6559999999999</v>
          </cell>
          <cell r="D72">
            <v>0</v>
          </cell>
          <cell r="E72">
            <v>100</v>
          </cell>
          <cell r="F72">
            <v>0</v>
          </cell>
          <cell r="G72">
            <v>0</v>
          </cell>
          <cell r="H72">
            <v>0</v>
          </cell>
          <cell r="I72">
            <v>0</v>
          </cell>
          <cell r="J72">
            <v>0</v>
          </cell>
          <cell r="K72">
            <v>0</v>
          </cell>
        </row>
        <row r="73">
          <cell r="A73" t="str">
            <v>Azeite, de oliva, extra virgem</v>
          </cell>
          <cell r="B73">
            <v>884</v>
          </cell>
          <cell r="C73">
            <v>3698.6559999999999</v>
          </cell>
          <cell r="D73">
            <v>0</v>
          </cell>
          <cell r="E73">
            <v>100</v>
          </cell>
          <cell r="F73">
            <v>0</v>
          </cell>
          <cell r="G73">
            <v>0</v>
          </cell>
          <cell r="H73">
            <v>0</v>
          </cell>
          <cell r="I73">
            <v>0</v>
          </cell>
          <cell r="J73">
            <v>0</v>
          </cell>
          <cell r="K73">
            <v>0</v>
          </cell>
        </row>
        <row r="74">
          <cell r="A74" t="str">
            <v>Azeitona, preta, conserva</v>
          </cell>
          <cell r="B74">
            <v>194.1538470209837</v>
          </cell>
          <cell r="C74">
            <v>812.33969593579582</v>
          </cell>
          <cell r="D74">
            <v>1.1625000000000001</v>
          </cell>
          <cell r="E74">
            <v>20.344999999999999</v>
          </cell>
          <cell r="F74">
            <v>5.5445000000000038</v>
          </cell>
          <cell r="G74">
            <v>58.75066666666666</v>
          </cell>
          <cell r="H74">
            <v>5.45</v>
          </cell>
          <cell r="I74">
            <v>40.299999999999997</v>
          </cell>
          <cell r="J74">
            <v>0</v>
          </cell>
          <cell r="K74">
            <v>1567</v>
          </cell>
        </row>
        <row r="75">
          <cell r="A75" t="str">
            <v>Azeitona, verde, conserva</v>
          </cell>
          <cell r="B75">
            <v>136.93643000000003</v>
          </cell>
          <cell r="C75">
            <v>572.94202312000016</v>
          </cell>
          <cell r="D75">
            <v>0.94791666666666652</v>
          </cell>
          <cell r="E75">
            <v>14.215666666666666</v>
          </cell>
          <cell r="F75">
            <v>4.1017500000000009</v>
          </cell>
          <cell r="G75">
            <v>45.639333333333333</v>
          </cell>
          <cell r="H75">
            <v>0.17633333333333331</v>
          </cell>
          <cell r="I75">
            <v>30</v>
          </cell>
          <cell r="J75">
            <v>0</v>
          </cell>
          <cell r="K75">
            <v>1347</v>
          </cell>
        </row>
        <row r="76">
          <cell r="A76" t="str">
            <v>Bacalhau, salgado, cru</v>
          </cell>
          <cell r="B76">
            <v>135.89296666666664</v>
          </cell>
          <cell r="C76">
            <v>568.57617253333319</v>
          </cell>
          <cell r="D76">
            <v>29.036666666666665</v>
          </cell>
          <cell r="E76">
            <v>1.32</v>
          </cell>
          <cell r="F76">
            <v>0</v>
          </cell>
          <cell r="G76">
            <v>156.96666666666667</v>
          </cell>
          <cell r="H76">
            <v>0.85333333333333339</v>
          </cell>
          <cell r="I76">
            <v>0</v>
          </cell>
          <cell r="J76">
            <v>0</v>
          </cell>
          <cell r="K76">
            <v>13585.056666666665</v>
          </cell>
        </row>
        <row r="77">
          <cell r="A77" t="str">
            <v>Bacuri</v>
          </cell>
          <cell r="B77">
            <v>105</v>
          </cell>
          <cell r="C77">
            <v>439.32</v>
          </cell>
          <cell r="D77">
            <v>1.9</v>
          </cell>
          <cell r="E77">
            <v>2</v>
          </cell>
          <cell r="F77">
            <v>22.8</v>
          </cell>
          <cell r="G77">
            <v>20</v>
          </cell>
          <cell r="H77">
            <v>2.2000000000000002</v>
          </cell>
          <cell r="I77">
            <v>30</v>
          </cell>
          <cell r="J77">
            <v>33</v>
          </cell>
          <cell r="K77">
            <v>2.2000000000000002</v>
          </cell>
        </row>
        <row r="78">
          <cell r="A78" t="str">
            <v>Banana, da terra, crua</v>
          </cell>
          <cell r="B78">
            <v>128.02445217391306</v>
          </cell>
          <cell r="C78">
            <v>535.65430789565232</v>
          </cell>
          <cell r="D78">
            <v>1.4347826086956523</v>
          </cell>
          <cell r="E78">
            <v>0.24</v>
          </cell>
          <cell r="F78">
            <v>33.665217391304353</v>
          </cell>
          <cell r="G78">
            <v>4.1509999999999998</v>
          </cell>
          <cell r="H78">
            <v>0.29333333333333333</v>
          </cell>
          <cell r="I78">
            <v>239</v>
          </cell>
          <cell r="J78">
            <v>15.746666666666668</v>
          </cell>
          <cell r="K78">
            <v>0</v>
          </cell>
        </row>
        <row r="79">
          <cell r="A79" t="str">
            <v>Banana, doce em barra</v>
          </cell>
          <cell r="B79">
            <v>280.10519255063934</v>
          </cell>
          <cell r="C79">
            <v>1171.9601256318751</v>
          </cell>
          <cell r="D79">
            <v>2.1687500000000002</v>
          </cell>
          <cell r="E79">
            <v>0.05</v>
          </cell>
          <cell r="F79">
            <v>75.666583333333335</v>
          </cell>
          <cell r="G79">
            <v>11.950333333333333</v>
          </cell>
          <cell r="H79">
            <v>0.61299999999999999</v>
          </cell>
          <cell r="I79">
            <v>27</v>
          </cell>
          <cell r="J79">
            <v>0</v>
          </cell>
          <cell r="K79">
            <v>9.8823333333333334</v>
          </cell>
        </row>
        <row r="80">
          <cell r="A80" t="str">
            <v>Banana, figo, crua</v>
          </cell>
          <cell r="B80">
            <v>105.08265000000002</v>
          </cell>
          <cell r="C80">
            <v>439.66580760000011</v>
          </cell>
          <cell r="D80">
            <v>1.1312500000000001</v>
          </cell>
          <cell r="E80">
            <v>0.14166666666666669</v>
          </cell>
          <cell r="F80">
            <v>27.804416666666668</v>
          </cell>
          <cell r="G80">
            <v>6.3563333333333327</v>
          </cell>
          <cell r="H80">
            <v>0.19800000000000004</v>
          </cell>
          <cell r="I80">
            <v>0</v>
          </cell>
          <cell r="J80">
            <v>17.496666666666666</v>
          </cell>
          <cell r="K80">
            <v>0</v>
          </cell>
        </row>
        <row r="81">
          <cell r="A81" t="str">
            <v>Banana, maçã, crua</v>
          </cell>
          <cell r="B81">
            <v>86.80533043478259</v>
          </cell>
          <cell r="C81">
            <v>363.19350253913035</v>
          </cell>
          <cell r="D81">
            <v>1.7536231884057971</v>
          </cell>
          <cell r="E81">
            <v>0.06</v>
          </cell>
          <cell r="F81">
            <v>22.336376811594199</v>
          </cell>
          <cell r="G81">
            <v>3.22</v>
          </cell>
          <cell r="H81">
            <v>0.20333333333333337</v>
          </cell>
          <cell r="I81">
            <v>6</v>
          </cell>
          <cell r="J81">
            <v>10.466666666666667</v>
          </cell>
          <cell r="K81">
            <v>0</v>
          </cell>
        </row>
        <row r="82">
          <cell r="A82" t="str">
            <v>Banana, nanica, crua</v>
          </cell>
          <cell r="B82">
            <v>91.52884782608696</v>
          </cell>
          <cell r="C82">
            <v>382.95669930434786</v>
          </cell>
          <cell r="D82">
            <v>1.3985507246376814</v>
          </cell>
          <cell r="E82">
            <v>0.11666666666666665</v>
          </cell>
          <cell r="F82">
            <v>23.848115942028986</v>
          </cell>
          <cell r="G82">
            <v>3.4166666666666665</v>
          </cell>
          <cell r="H82">
            <v>0.34666666666666668</v>
          </cell>
          <cell r="I82">
            <v>14</v>
          </cell>
          <cell r="J82">
            <v>5.86</v>
          </cell>
          <cell r="K82">
            <v>0</v>
          </cell>
        </row>
        <row r="83">
          <cell r="A83" t="str">
            <v>Banana, ouro, crua</v>
          </cell>
          <cell r="B83">
            <v>112.36604782608694</v>
          </cell>
          <cell r="C83">
            <v>470.13954410434781</v>
          </cell>
          <cell r="D83">
            <v>1.4818840579710144</v>
          </cell>
          <cell r="E83">
            <v>0.21</v>
          </cell>
          <cell r="F83">
            <v>29.341449275362308</v>
          </cell>
          <cell r="G83">
            <v>3.1866666666666661</v>
          </cell>
          <cell r="H83">
            <v>0.33666666666666667</v>
          </cell>
          <cell r="I83">
            <v>50</v>
          </cell>
          <cell r="J83">
            <v>7.5566666666666675</v>
          </cell>
          <cell r="K83">
            <v>0</v>
          </cell>
        </row>
        <row r="84">
          <cell r="A84" t="str">
            <v>Banana, pacova, crua</v>
          </cell>
          <cell r="B84">
            <v>77.909527925074116</v>
          </cell>
          <cell r="C84">
            <v>325.9734648385101</v>
          </cell>
          <cell r="D84">
            <v>1.2270833333333333</v>
          </cell>
          <cell r="E84">
            <v>7.9000000000000001E-2</v>
          </cell>
          <cell r="F84">
            <v>20.312583333333333</v>
          </cell>
          <cell r="G84">
            <v>5.4903333333333331</v>
          </cell>
          <cell r="H84">
            <v>0.3746666666666667</v>
          </cell>
          <cell r="I84">
            <v>0</v>
          </cell>
          <cell r="J84">
            <v>0</v>
          </cell>
          <cell r="K84">
            <v>0.93866666666666665</v>
          </cell>
        </row>
        <row r="85">
          <cell r="A85" t="str">
            <v>Banana, prata, crua</v>
          </cell>
          <cell r="B85">
            <v>98.249702173913064</v>
          </cell>
          <cell r="C85">
            <v>411.0767538956523</v>
          </cell>
          <cell r="D85">
            <v>1.2681159420289856</v>
          </cell>
          <cell r="E85">
            <v>6.5000000000000002E-2</v>
          </cell>
          <cell r="F85">
            <v>25.956884057971017</v>
          </cell>
          <cell r="G85">
            <v>7.5633333333333335</v>
          </cell>
          <cell r="H85">
            <v>0.38</v>
          </cell>
          <cell r="I85">
            <v>32</v>
          </cell>
          <cell r="J85">
            <v>21.59</v>
          </cell>
          <cell r="K85">
            <v>0</v>
          </cell>
        </row>
        <row r="86">
          <cell r="A86" t="str">
            <v>Banha suína</v>
          </cell>
          <cell r="B86">
            <v>902</v>
          </cell>
          <cell r="C86">
            <v>3773.9680000000003</v>
          </cell>
          <cell r="D86">
            <v>0</v>
          </cell>
          <cell r="E86">
            <v>100</v>
          </cell>
          <cell r="F86">
            <v>0</v>
          </cell>
          <cell r="G86">
            <v>0</v>
          </cell>
          <cell r="H86">
            <v>0</v>
          </cell>
          <cell r="I86">
            <v>0</v>
          </cell>
          <cell r="J86">
            <v>0</v>
          </cell>
          <cell r="K86">
            <v>0</v>
          </cell>
        </row>
        <row r="87">
          <cell r="A87" t="str">
            <v>Barra de cereais</v>
          </cell>
          <cell r="B87">
            <v>352.92</v>
          </cell>
          <cell r="C87">
            <v>1476.6172800000002</v>
          </cell>
          <cell r="D87">
            <v>3.17</v>
          </cell>
          <cell r="E87">
            <v>8.5500000000000007</v>
          </cell>
          <cell r="F87">
            <v>69.44</v>
          </cell>
          <cell r="G87">
            <v>540.54</v>
          </cell>
          <cell r="H87">
            <v>4.8600000000000003</v>
          </cell>
          <cell r="I87">
            <v>607.36</v>
          </cell>
          <cell r="J87">
            <v>0.1</v>
          </cell>
          <cell r="K87">
            <v>284.16000000000003</v>
          </cell>
        </row>
        <row r="88">
          <cell r="A88" t="str">
            <v>Barra de cereais doce</v>
          </cell>
          <cell r="B88">
            <v>352.92</v>
          </cell>
          <cell r="C88">
            <v>1476.6172800000002</v>
          </cell>
          <cell r="D88">
            <v>3.17</v>
          </cell>
          <cell r="E88">
            <v>8.5500000000000007</v>
          </cell>
          <cell r="F88">
            <v>69.44</v>
          </cell>
          <cell r="G88">
            <v>540.54</v>
          </cell>
          <cell r="H88">
            <v>4.8600000000000003</v>
          </cell>
          <cell r="I88">
            <v>607.36</v>
          </cell>
          <cell r="J88">
            <v>0.1</v>
          </cell>
          <cell r="K88">
            <v>284.16000000000003</v>
          </cell>
        </row>
        <row r="89">
          <cell r="A89" t="str">
            <v>Barra de cereais salgada</v>
          </cell>
          <cell r="B89">
            <v>352.92</v>
          </cell>
          <cell r="C89">
            <v>1476.6172800000002</v>
          </cell>
          <cell r="D89">
            <v>3.17</v>
          </cell>
          <cell r="E89">
            <v>8.5500000000000007</v>
          </cell>
          <cell r="F89">
            <v>69.44</v>
          </cell>
          <cell r="G89">
            <v>540.54</v>
          </cell>
          <cell r="H89">
            <v>4.8600000000000003</v>
          </cell>
          <cell r="I89">
            <v>607.36</v>
          </cell>
          <cell r="J89">
            <v>0.1</v>
          </cell>
          <cell r="K89">
            <v>284.16000000000003</v>
          </cell>
        </row>
        <row r="90">
          <cell r="A90" t="str">
            <v>Batata palha</v>
          </cell>
          <cell r="B90">
            <v>545.70000000000005</v>
          </cell>
          <cell r="C90">
            <v>2283.2088000000003</v>
          </cell>
          <cell r="D90">
            <v>5.24</v>
          </cell>
          <cell r="E90">
            <v>35.24</v>
          </cell>
          <cell r="F90">
            <v>54.52</v>
          </cell>
          <cell r="G90">
            <v>26.55</v>
          </cell>
          <cell r="H90">
            <v>0.72</v>
          </cell>
          <cell r="I90">
            <v>0</v>
          </cell>
          <cell r="J90">
            <v>23.59</v>
          </cell>
          <cell r="K90">
            <v>701.61</v>
          </cell>
        </row>
        <row r="91">
          <cell r="A91" t="str">
            <v>Batata, baroa, crua</v>
          </cell>
          <cell r="B91">
            <v>100.98492318840582</v>
          </cell>
          <cell r="C91">
            <v>422.52091862028993</v>
          </cell>
          <cell r="D91">
            <v>1.0471014492753621</v>
          </cell>
          <cell r="E91">
            <v>0.17</v>
          </cell>
          <cell r="F91">
            <v>23.982898550724638</v>
          </cell>
          <cell r="G91">
            <v>17.126666666666669</v>
          </cell>
          <cell r="H91">
            <v>0.30333333333333329</v>
          </cell>
          <cell r="I91">
            <v>25</v>
          </cell>
          <cell r="J91">
            <v>7.55</v>
          </cell>
          <cell r="K91">
            <v>0</v>
          </cell>
        </row>
        <row r="92">
          <cell r="A92" t="str">
            <v>Batata, doce, crua</v>
          </cell>
          <cell r="B92">
            <v>118.24137536231882</v>
          </cell>
          <cell r="C92">
            <v>494.72191451594199</v>
          </cell>
          <cell r="D92">
            <v>1.257246376811594</v>
          </cell>
          <cell r="E92">
            <v>0.13333333333333333</v>
          </cell>
          <cell r="F92">
            <v>28.196086956521739</v>
          </cell>
          <cell r="G92">
            <v>21.11</v>
          </cell>
          <cell r="H92">
            <v>0.38666666666666671</v>
          </cell>
          <cell r="I92">
            <v>3637</v>
          </cell>
          <cell r="J92">
            <v>16.48</v>
          </cell>
          <cell r="K92">
            <v>8.7733333333333334</v>
          </cell>
        </row>
        <row r="93">
          <cell r="A93" t="str">
            <v>Batata, inglesa, crua</v>
          </cell>
          <cell r="B93">
            <v>64.370226086956507</v>
          </cell>
          <cell r="C93">
            <v>269.32502594782602</v>
          </cell>
          <cell r="D93">
            <v>1.7717391304347823</v>
          </cell>
          <cell r="E93">
            <v>0</v>
          </cell>
          <cell r="F93">
            <v>14.688260869565212</v>
          </cell>
          <cell r="G93">
            <v>3.55</v>
          </cell>
          <cell r="H93">
            <v>0.36</v>
          </cell>
          <cell r="I93">
            <v>0</v>
          </cell>
          <cell r="J93">
            <v>31.083333333333332</v>
          </cell>
          <cell r="K93">
            <v>0</v>
          </cell>
        </row>
        <row r="94">
          <cell r="A94" t="str">
            <v>BATATA SAUTÉ</v>
          </cell>
          <cell r="B94">
            <v>35.403624347826081</v>
          </cell>
          <cell r="C94">
            <v>148.12876427130431</v>
          </cell>
          <cell r="D94">
            <v>0.97445652173913022</v>
          </cell>
          <cell r="E94">
            <v>0</v>
          </cell>
          <cell r="F94">
            <v>8.0785434782608672</v>
          </cell>
          <cell r="G94">
            <v>1.9524999999999999</v>
          </cell>
          <cell r="H94">
            <v>0.19800000000000001</v>
          </cell>
          <cell r="I94">
            <v>0</v>
          </cell>
          <cell r="J94">
            <v>17.095833333333331</v>
          </cell>
          <cell r="K94">
            <v>0</v>
          </cell>
        </row>
        <row r="95">
          <cell r="A95" t="str">
            <v>Bebida Isotônica, sabores variados</v>
          </cell>
          <cell r="B95">
            <v>26</v>
          </cell>
          <cell r="C95">
            <v>108.78400000000001</v>
          </cell>
          <cell r="D95">
            <v>0</v>
          </cell>
          <cell r="E95">
            <v>0</v>
          </cell>
          <cell r="F95">
            <v>6.4</v>
          </cell>
          <cell r="G95">
            <v>1</v>
          </cell>
          <cell r="H95">
            <v>0.7</v>
          </cell>
          <cell r="I95">
            <v>0</v>
          </cell>
          <cell r="J95">
            <v>0</v>
          </cell>
          <cell r="K95">
            <v>44</v>
          </cell>
        </row>
        <row r="96">
          <cell r="A96" t="str">
            <v>Bebida láctea</v>
          </cell>
          <cell r="B96">
            <v>91.13</v>
          </cell>
          <cell r="C96">
            <v>381.28791999999999</v>
          </cell>
          <cell r="D96">
            <v>2.78</v>
          </cell>
          <cell r="E96">
            <v>1.1499999999999999</v>
          </cell>
          <cell r="F96">
            <v>18.03</v>
          </cell>
          <cell r="G96">
            <v>97.17</v>
          </cell>
          <cell r="H96">
            <v>0.06</v>
          </cell>
          <cell r="I96">
            <v>10.1</v>
          </cell>
          <cell r="J96">
            <v>0.89</v>
          </cell>
          <cell r="K96">
            <v>36.450000000000003</v>
          </cell>
        </row>
        <row r="97">
          <cell r="A97" t="str">
            <v>Bebida láctea (média de diferentes sabores)</v>
          </cell>
          <cell r="B97">
            <v>68</v>
          </cell>
          <cell r="C97">
            <v>284.512</v>
          </cell>
          <cell r="D97">
            <v>3.01</v>
          </cell>
          <cell r="E97">
            <v>1.68</v>
          </cell>
          <cell r="F97">
            <v>10.199999999999999</v>
          </cell>
          <cell r="G97">
            <v>88.7</v>
          </cell>
          <cell r="H97">
            <v>0</v>
          </cell>
          <cell r="I97">
            <v>156</v>
          </cell>
          <cell r="J97">
            <v>2.06</v>
          </cell>
          <cell r="K97">
            <v>46.3</v>
          </cell>
        </row>
        <row r="98">
          <cell r="A98" t="str">
            <v>Bebida láctea, pêssego</v>
          </cell>
          <cell r="B98">
            <v>55.164833333333306</v>
          </cell>
          <cell r="C98">
            <v>230.80966266666655</v>
          </cell>
          <cell r="D98">
            <v>2.1333333333333333</v>
          </cell>
          <cell r="E98">
            <v>1.9066666666666665</v>
          </cell>
          <cell r="F98">
            <v>7.5700000000000065</v>
          </cell>
          <cell r="G98">
            <v>88.632666666666651</v>
          </cell>
          <cell r="H98">
            <v>0</v>
          </cell>
          <cell r="I98">
            <v>0</v>
          </cell>
          <cell r="J98">
            <v>2.0533333333333332</v>
          </cell>
          <cell r="K98">
            <v>46</v>
          </cell>
        </row>
        <row r="99">
          <cell r="A99" t="str">
            <v>Berinjela, crua</v>
          </cell>
          <cell r="B99">
            <v>19.62775362318839</v>
          </cell>
          <cell r="C99">
            <v>82.122521159420231</v>
          </cell>
          <cell r="D99">
            <v>1.2210144927536231</v>
          </cell>
          <cell r="E99">
            <v>0.1</v>
          </cell>
          <cell r="F99">
            <v>4.4289855072463693</v>
          </cell>
          <cell r="G99">
            <v>9.2200000000000006</v>
          </cell>
          <cell r="H99">
            <v>0.24666666666666667</v>
          </cell>
          <cell r="I99">
            <v>24</v>
          </cell>
          <cell r="J99">
            <v>3.01</v>
          </cell>
          <cell r="K99">
            <v>0</v>
          </cell>
        </row>
        <row r="100">
          <cell r="A100" t="str">
            <v>Beterraba, crua</v>
          </cell>
          <cell r="B100">
            <v>48.828508695652147</v>
          </cell>
          <cell r="C100">
            <v>204.2984803826086</v>
          </cell>
          <cell r="D100">
            <v>1.9456521739130435</v>
          </cell>
          <cell r="E100">
            <v>0.09</v>
          </cell>
          <cell r="F100">
            <v>11.111014492753624</v>
          </cell>
          <cell r="G100">
            <v>18.113333333333333</v>
          </cell>
          <cell r="H100">
            <v>0.32</v>
          </cell>
          <cell r="I100">
            <v>3.8</v>
          </cell>
          <cell r="J100">
            <v>3.1166666666666671</v>
          </cell>
          <cell r="K100">
            <v>9.7200000000000006</v>
          </cell>
        </row>
        <row r="101">
          <cell r="A101" t="str">
            <v xml:space="preserve">Biscoito de polvilho </v>
          </cell>
          <cell r="B101">
            <v>436.72</v>
          </cell>
          <cell r="C101">
            <v>1827.2364800000003</v>
          </cell>
          <cell r="D101">
            <v>4.46</v>
          </cell>
          <cell r="E101">
            <v>29.08</v>
          </cell>
          <cell r="F101">
            <v>38.369999999999997</v>
          </cell>
          <cell r="G101">
            <v>18.28</v>
          </cell>
          <cell r="H101">
            <v>0.56999999999999995</v>
          </cell>
          <cell r="I101">
            <v>37584</v>
          </cell>
          <cell r="J101">
            <v>0</v>
          </cell>
          <cell r="K101">
            <v>536.67999999999995</v>
          </cell>
        </row>
        <row r="102">
          <cell r="A102" t="str">
            <v>Biscoito de polvilho doce</v>
          </cell>
          <cell r="B102">
            <v>438</v>
          </cell>
          <cell r="C102">
            <v>1832.5920000000001</v>
          </cell>
          <cell r="D102">
            <v>1.3</v>
          </cell>
          <cell r="E102">
            <v>12.2</v>
          </cell>
          <cell r="F102">
            <v>80.5</v>
          </cell>
          <cell r="G102">
            <v>30</v>
          </cell>
          <cell r="H102">
            <v>1.8</v>
          </cell>
          <cell r="I102">
            <v>0</v>
          </cell>
          <cell r="J102">
            <v>0</v>
          </cell>
          <cell r="K102">
            <v>98</v>
          </cell>
        </row>
        <row r="103">
          <cell r="A103" t="str">
            <v>Biscoito recheado</v>
          </cell>
          <cell r="B103">
            <v>472</v>
          </cell>
          <cell r="C103">
            <v>1974.8480000000002</v>
          </cell>
          <cell r="D103">
            <v>6.4</v>
          </cell>
          <cell r="E103">
            <v>19.600000000000001</v>
          </cell>
          <cell r="F103">
            <v>70.5</v>
          </cell>
          <cell r="G103">
            <v>27</v>
          </cell>
          <cell r="H103">
            <v>2.2999999999999998</v>
          </cell>
          <cell r="I103">
            <v>0</v>
          </cell>
          <cell r="J103">
            <v>0</v>
          </cell>
          <cell r="K103">
            <v>239</v>
          </cell>
        </row>
        <row r="104">
          <cell r="A104" t="str">
            <v>Biscoito salgado</v>
          </cell>
          <cell r="B104">
            <v>432</v>
          </cell>
          <cell r="C104">
            <v>1807.4880000000001</v>
          </cell>
          <cell r="D104">
            <v>10.1</v>
          </cell>
          <cell r="E104">
            <v>14.4</v>
          </cell>
          <cell r="F104">
            <v>68.7</v>
          </cell>
          <cell r="G104">
            <v>20</v>
          </cell>
          <cell r="H104">
            <v>2.2000000000000002</v>
          </cell>
          <cell r="I104">
            <v>0</v>
          </cell>
          <cell r="J104">
            <v>0</v>
          </cell>
          <cell r="K104">
            <v>854</v>
          </cell>
        </row>
        <row r="105">
          <cell r="A105" t="str">
            <v>Biscoito, doce, maisena</v>
          </cell>
          <cell r="B105">
            <v>442.81939014492752</v>
          </cell>
          <cell r="C105">
            <v>1852.7563283663769</v>
          </cell>
          <cell r="D105">
            <v>8.0725217391304334</v>
          </cell>
          <cell r="E105">
            <v>11.966666666666669</v>
          </cell>
          <cell r="F105">
            <v>75.234144927536221</v>
          </cell>
          <cell r="G105">
            <v>54.45</v>
          </cell>
          <cell r="H105">
            <v>1.76</v>
          </cell>
          <cell r="I105">
            <v>0</v>
          </cell>
          <cell r="J105">
            <v>6.2166666666666659</v>
          </cell>
          <cell r="K105">
            <v>352.02666666666664</v>
          </cell>
        </row>
        <row r="106">
          <cell r="A106" t="str">
            <v>Biscoito, doce, recheado com chocolate</v>
          </cell>
          <cell r="B106">
            <v>471.82477971014498</v>
          </cell>
          <cell r="C106">
            <v>1974.1148783072467</v>
          </cell>
          <cell r="D106">
            <v>6.3972173913043484</v>
          </cell>
          <cell r="E106">
            <v>19.583333333333332</v>
          </cell>
          <cell r="F106">
            <v>70.549449275362321</v>
          </cell>
          <cell r="G106">
            <v>27.23</v>
          </cell>
          <cell r="H106">
            <v>2.27</v>
          </cell>
          <cell r="I106">
            <v>0</v>
          </cell>
          <cell r="J106">
            <v>3.5266666666666668</v>
          </cell>
          <cell r="K106">
            <v>239.2</v>
          </cell>
        </row>
        <row r="107">
          <cell r="A107" t="str">
            <v>Biscoito, doce, recheado com morango</v>
          </cell>
          <cell r="B107">
            <v>471.17473623188408</v>
          </cell>
          <cell r="C107">
            <v>1971.3950963942032</v>
          </cell>
          <cell r="D107">
            <v>5.7198260869565214</v>
          </cell>
          <cell r="E107">
            <v>19.573333333333334</v>
          </cell>
          <cell r="F107">
            <v>71.013507246376818</v>
          </cell>
          <cell r="G107">
            <v>35.78</v>
          </cell>
          <cell r="H107">
            <v>1.48</v>
          </cell>
          <cell r="I107">
            <v>0</v>
          </cell>
          <cell r="J107">
            <v>0</v>
          </cell>
          <cell r="K107">
            <v>229.81666666666669</v>
          </cell>
        </row>
        <row r="108">
          <cell r="A108" t="str">
            <v>Biscoito, doce, wafer, recheado de chocolate</v>
          </cell>
          <cell r="B108">
            <v>502.45685797101441</v>
          </cell>
          <cell r="C108">
            <v>2102.2794937507242</v>
          </cell>
          <cell r="D108">
            <v>5.5645217391304351</v>
          </cell>
          <cell r="E108">
            <v>24.673333333333332</v>
          </cell>
          <cell r="F108">
            <v>67.535478260869553</v>
          </cell>
          <cell r="G108">
            <v>23.343333333333334</v>
          </cell>
          <cell r="H108">
            <v>2.4433333333333334</v>
          </cell>
          <cell r="I108">
            <v>0</v>
          </cell>
          <cell r="J108">
            <v>0</v>
          </cell>
          <cell r="K108">
            <v>137.24</v>
          </cell>
        </row>
        <row r="109">
          <cell r="A109" t="str">
            <v>Biscoito, doce, wafer, recheado de morango</v>
          </cell>
          <cell r="B109">
            <v>513.44618260869561</v>
          </cell>
          <cell r="C109">
            <v>2148.2588280347827</v>
          </cell>
          <cell r="D109">
            <v>4.517043478260871</v>
          </cell>
          <cell r="E109">
            <v>26.4</v>
          </cell>
          <cell r="F109">
            <v>67.352956521739131</v>
          </cell>
          <cell r="G109">
            <v>13.706666666666665</v>
          </cell>
          <cell r="H109">
            <v>1.0933333333333335</v>
          </cell>
          <cell r="I109">
            <v>0</v>
          </cell>
          <cell r="J109">
            <v>0</v>
          </cell>
          <cell r="K109">
            <v>119.9</v>
          </cell>
        </row>
        <row r="110">
          <cell r="A110" t="str">
            <v>Biscoito, salgado, cream cracker</v>
          </cell>
          <cell r="B110">
            <v>431.73228115942027</v>
          </cell>
          <cell r="C110">
            <v>1806.3678643710145</v>
          </cell>
          <cell r="D110">
            <v>10.055130434782608</v>
          </cell>
          <cell r="E110">
            <v>14.436666666666667</v>
          </cell>
          <cell r="F110">
            <v>68.73153623188405</v>
          </cell>
          <cell r="G110">
            <v>20.003333333333334</v>
          </cell>
          <cell r="H110">
            <v>2.2000000000000002</v>
          </cell>
          <cell r="I110">
            <v>0</v>
          </cell>
          <cell r="J110">
            <v>0</v>
          </cell>
          <cell r="K110">
            <v>854.35666666666668</v>
          </cell>
        </row>
        <row r="111">
          <cell r="A111" t="str">
            <v>Bisteca bovina (crua)</v>
          </cell>
          <cell r="B111">
            <v>471</v>
          </cell>
          <cell r="C111">
            <v>1970.664</v>
          </cell>
          <cell r="D111">
            <v>21.57</v>
          </cell>
          <cell r="E111">
            <v>41.98</v>
          </cell>
          <cell r="F111">
            <v>0</v>
          </cell>
          <cell r="G111">
            <v>12</v>
          </cell>
          <cell r="H111">
            <v>2.31</v>
          </cell>
          <cell r="I111">
            <v>0</v>
          </cell>
          <cell r="J111">
            <v>0</v>
          </cell>
          <cell r="K111">
            <v>50</v>
          </cell>
        </row>
        <row r="112">
          <cell r="A112" t="str">
            <v>BOBÓ DE FRANGO</v>
          </cell>
          <cell r="B112" t="e">
            <v>#REF!</v>
          </cell>
          <cell r="C112" t="e">
            <v>#REF!</v>
          </cell>
          <cell r="D112" t="e">
            <v>#REF!</v>
          </cell>
          <cell r="E112" t="e">
            <v>#REF!</v>
          </cell>
          <cell r="F112" t="e">
            <v>#REF!</v>
          </cell>
          <cell r="G112" t="e">
            <v>#REF!</v>
          </cell>
          <cell r="H112" t="e">
            <v>#REF!</v>
          </cell>
          <cell r="I112" t="e">
            <v>#REF!</v>
          </cell>
          <cell r="J112" t="e">
            <v>#REF!</v>
          </cell>
          <cell r="K112" t="e">
            <v>#REF!</v>
          </cell>
        </row>
        <row r="113">
          <cell r="A113" t="str">
            <v>Bolo, industrializado (média diferentes sabores)</v>
          </cell>
          <cell r="B113">
            <v>420</v>
          </cell>
          <cell r="C113">
            <v>1757.28</v>
          </cell>
          <cell r="D113">
            <v>6.49</v>
          </cell>
          <cell r="E113">
            <v>19.600000000000001</v>
          </cell>
          <cell r="F113">
            <v>54.5</v>
          </cell>
          <cell r="G113">
            <v>116</v>
          </cell>
          <cell r="H113">
            <v>3.6</v>
          </cell>
          <cell r="I113">
            <v>1.23</v>
          </cell>
          <cell r="J113">
            <v>1.9</v>
          </cell>
          <cell r="K113">
            <v>332</v>
          </cell>
        </row>
        <row r="114">
          <cell r="A114" t="str">
            <v>Bolo, mistura para</v>
          </cell>
          <cell r="B114">
            <v>419</v>
          </cell>
          <cell r="C114">
            <v>1753.096</v>
          </cell>
          <cell r="D114">
            <v>6.2</v>
          </cell>
          <cell r="E114">
            <v>6.1</v>
          </cell>
          <cell r="F114">
            <v>84.7</v>
          </cell>
          <cell r="G114">
            <v>59</v>
          </cell>
          <cell r="H114">
            <v>1.2</v>
          </cell>
          <cell r="I114">
            <v>0</v>
          </cell>
          <cell r="J114">
            <v>0</v>
          </cell>
          <cell r="K114">
            <v>463</v>
          </cell>
        </row>
        <row r="115">
          <cell r="A115" t="str">
            <v>BOLO DE BANANA</v>
          </cell>
          <cell r="B115">
            <v>256.8276544288301</v>
          </cell>
          <cell r="C115">
            <v>1074.5669061302249</v>
          </cell>
          <cell r="D115">
            <v>6.2348446375349287</v>
          </cell>
          <cell r="E115">
            <v>8.5462199999999982</v>
          </cell>
          <cell r="F115">
            <v>39.779355362465083</v>
          </cell>
          <cell r="G115">
            <v>39.448966666666664</v>
          </cell>
          <cell r="H115">
            <v>0.73533333333333328</v>
          </cell>
          <cell r="I115">
            <v>70.07759999999999</v>
          </cell>
          <cell r="J115">
            <v>6.4770000000000003</v>
          </cell>
          <cell r="K115">
            <v>200.29114666666669</v>
          </cell>
        </row>
        <row r="116">
          <cell r="A116" t="str">
            <v>BOLO DE CENOURA</v>
          </cell>
          <cell r="B116">
            <v>359.02666830998942</v>
          </cell>
          <cell r="C116">
            <v>1502.5395802089963</v>
          </cell>
          <cell r="D116">
            <v>10.520409854926234</v>
          </cell>
          <cell r="E116">
            <v>17.911233333333335</v>
          </cell>
          <cell r="F116">
            <v>39.328290145073765</v>
          </cell>
          <cell r="G116">
            <v>196.48116666666664</v>
          </cell>
          <cell r="H116">
            <v>0.78049999999999997</v>
          </cell>
          <cell r="I116">
            <v>202.91800000000001</v>
          </cell>
          <cell r="J116">
            <v>0.76749999999999996</v>
          </cell>
          <cell r="K116">
            <v>208.93233333333333</v>
          </cell>
        </row>
        <row r="117">
          <cell r="A117" t="str">
            <v>BOLO DE CHOCOLATE</v>
          </cell>
          <cell r="B117">
            <v>373.06</v>
          </cell>
          <cell r="C117">
            <v>1560.3750317328463</v>
          </cell>
          <cell r="D117">
            <v>10.97815652173913</v>
          </cell>
          <cell r="E117">
            <v>13.583653333333332</v>
          </cell>
          <cell r="F117">
            <v>51.881676811594204</v>
          </cell>
          <cell r="G117">
            <v>200.2951333333333</v>
          </cell>
          <cell r="H117">
            <v>1.514</v>
          </cell>
          <cell r="I117">
            <v>242.12643333333332</v>
          </cell>
          <cell r="J117">
            <v>0</v>
          </cell>
          <cell r="K117">
            <v>161.36114666666668</v>
          </cell>
        </row>
        <row r="118">
          <cell r="A118" t="str">
            <v>BOLO DE FUBÁ</v>
          </cell>
          <cell r="B118">
            <v>536.37663268969959</v>
          </cell>
          <cell r="C118">
            <v>2244.1998311737034</v>
          </cell>
          <cell r="D118">
            <v>14.897083767969713</v>
          </cell>
          <cell r="E118">
            <v>14.458486666666666</v>
          </cell>
          <cell r="F118">
            <v>88.334216232030286</v>
          </cell>
          <cell r="G118">
            <v>195.31463333333329</v>
          </cell>
          <cell r="H118">
            <v>1.2454999999999998</v>
          </cell>
          <cell r="I118">
            <v>122.74893333333333</v>
          </cell>
          <cell r="J118">
            <v>0</v>
          </cell>
          <cell r="K118">
            <v>252.13114666666667</v>
          </cell>
        </row>
        <row r="119">
          <cell r="A119" t="str">
            <v>BOLO SIMPLES</v>
          </cell>
          <cell r="B119">
            <v>313.6828037766561</v>
          </cell>
          <cell r="C119">
            <v>1312.4488510015294</v>
          </cell>
          <cell r="D119">
            <v>10.352409854926234</v>
          </cell>
          <cell r="E119">
            <v>13.259386666666668</v>
          </cell>
          <cell r="F119">
            <v>38.644290145073768</v>
          </cell>
          <cell r="G119">
            <v>193.63463333333328</v>
          </cell>
          <cell r="H119">
            <v>0.71</v>
          </cell>
          <cell r="I119">
            <v>122.74893333333333</v>
          </cell>
          <cell r="J119">
            <v>0</v>
          </cell>
          <cell r="K119">
            <v>252.13114666666667</v>
          </cell>
        </row>
        <row r="120">
          <cell r="A120" t="str">
            <v>Brócolis, cru</v>
          </cell>
          <cell r="B120">
            <v>25.495131884057955</v>
          </cell>
          <cell r="C120">
            <v>106.67163180289849</v>
          </cell>
          <cell r="D120">
            <v>3.6449275362318847</v>
          </cell>
          <cell r="E120">
            <v>0.26666666666666666</v>
          </cell>
          <cell r="F120">
            <v>4.0250724637681152</v>
          </cell>
          <cell r="G120">
            <v>85.87</v>
          </cell>
          <cell r="H120">
            <v>0.61</v>
          </cell>
          <cell r="I120">
            <v>324</v>
          </cell>
          <cell r="J120">
            <v>34.283333333333331</v>
          </cell>
          <cell r="K120">
            <v>3.3333333333333335</v>
          </cell>
        </row>
        <row r="121">
          <cell r="A121" t="str">
            <v>Broto de alfafa</v>
          </cell>
          <cell r="B121">
            <v>23</v>
          </cell>
          <cell r="C121">
            <v>96.231999999999999</v>
          </cell>
          <cell r="D121">
            <v>3.99</v>
          </cell>
          <cell r="E121">
            <v>0.69</v>
          </cell>
          <cell r="F121">
            <v>2.1</v>
          </cell>
          <cell r="G121">
            <v>32</v>
          </cell>
          <cell r="H121">
            <v>0.96</v>
          </cell>
          <cell r="I121">
            <v>15.15</v>
          </cell>
          <cell r="J121">
            <v>8.1999999999999993</v>
          </cell>
          <cell r="K121">
            <v>6</v>
          </cell>
        </row>
        <row r="122">
          <cell r="A122" t="str">
            <v>Butiá</v>
          </cell>
          <cell r="B122">
            <v>105</v>
          </cell>
          <cell r="C122">
            <v>439.32</v>
          </cell>
          <cell r="D122">
            <v>1.9</v>
          </cell>
          <cell r="E122">
            <v>2</v>
          </cell>
          <cell r="F122">
            <v>22.8</v>
          </cell>
          <cell r="G122">
            <v>20</v>
          </cell>
          <cell r="H122">
            <v>2.2000000000000002</v>
          </cell>
          <cell r="I122">
            <v>30</v>
          </cell>
          <cell r="J122">
            <v>33</v>
          </cell>
          <cell r="K122">
            <v>0</v>
          </cell>
        </row>
        <row r="123">
          <cell r="A123" t="str">
            <v>Cação, posta, crua</v>
          </cell>
          <cell r="B123">
            <v>83.333025019566222</v>
          </cell>
          <cell r="C123">
            <v>348.6653766818651</v>
          </cell>
          <cell r="D123">
            <v>17.854166666666668</v>
          </cell>
          <cell r="E123">
            <v>0.78666666666666663</v>
          </cell>
          <cell r="F123">
            <v>0</v>
          </cell>
          <cell r="G123">
            <v>8.7036666666666651</v>
          </cell>
          <cell r="H123">
            <v>0.20399999999999999</v>
          </cell>
          <cell r="I123">
            <v>5.9966666670000004</v>
          </cell>
          <cell r="J123">
            <v>0</v>
          </cell>
          <cell r="K123">
            <v>176.02366666666668</v>
          </cell>
        </row>
        <row r="124">
          <cell r="A124" t="str">
            <v>Cacau, cru</v>
          </cell>
          <cell r="B124">
            <v>74.291480000000035</v>
          </cell>
          <cell r="C124">
            <v>310.83555232000015</v>
          </cell>
          <cell r="D124">
            <v>0.9541666666666665</v>
          </cell>
          <cell r="E124">
            <v>0.14399999999999999</v>
          </cell>
          <cell r="F124">
            <v>19.411166666666677</v>
          </cell>
          <cell r="G124">
            <v>12.104666666666667</v>
          </cell>
          <cell r="H124">
            <v>0.25833333333333336</v>
          </cell>
          <cell r="I124">
            <v>0</v>
          </cell>
          <cell r="J124">
            <v>13.563333333333333</v>
          </cell>
          <cell r="K124">
            <v>0.70033333333333336</v>
          </cell>
        </row>
        <row r="125">
          <cell r="A125" t="str">
            <v>Café</v>
          </cell>
          <cell r="B125">
            <v>1</v>
          </cell>
          <cell r="C125">
            <v>4.1840000000000002</v>
          </cell>
          <cell r="D125">
            <v>0.12</v>
          </cell>
          <cell r="E125">
            <v>0.2</v>
          </cell>
          <cell r="F125">
            <v>0.47</v>
          </cell>
          <cell r="G125">
            <v>2</v>
          </cell>
          <cell r="H125">
            <v>0.01</v>
          </cell>
          <cell r="I125">
            <v>0</v>
          </cell>
          <cell r="J125">
            <v>0</v>
          </cell>
          <cell r="K125">
            <v>2</v>
          </cell>
        </row>
        <row r="126">
          <cell r="A126" t="str">
            <v xml:space="preserve">Café solúvel capuccino </v>
          </cell>
          <cell r="B126">
            <v>27.75</v>
          </cell>
          <cell r="C126">
            <v>116.10600000000001</v>
          </cell>
          <cell r="D126">
            <v>0.26</v>
          </cell>
          <cell r="E126">
            <v>0.84</v>
          </cell>
          <cell r="F126">
            <v>5.17</v>
          </cell>
          <cell r="G126">
            <v>4.05</v>
          </cell>
          <cell r="H126">
            <v>0.03</v>
          </cell>
          <cell r="I126">
            <v>0</v>
          </cell>
          <cell r="J126">
            <v>0</v>
          </cell>
          <cell r="K126">
            <v>50.1</v>
          </cell>
        </row>
        <row r="127">
          <cell r="A127" t="str">
            <v>Café, pó, torrado</v>
          </cell>
          <cell r="B127">
            <v>430</v>
          </cell>
          <cell r="C127">
            <v>1799.1200000000001</v>
          </cell>
          <cell r="D127">
            <v>14.7</v>
          </cell>
          <cell r="E127">
            <v>12</v>
          </cell>
          <cell r="F127">
            <v>65.8</v>
          </cell>
          <cell r="G127">
            <v>107</v>
          </cell>
          <cell r="H127">
            <v>8.14</v>
          </cell>
          <cell r="I127">
            <v>0</v>
          </cell>
          <cell r="J127">
            <v>0</v>
          </cell>
          <cell r="K127">
            <v>1.1399999999999999</v>
          </cell>
        </row>
        <row r="128">
          <cell r="A128" t="str">
            <v>Cajá, polpa, congelada</v>
          </cell>
          <cell r="B128">
            <v>26.332269311050553</v>
          </cell>
          <cell r="C128">
            <v>110.17421479743551</v>
          </cell>
          <cell r="D128">
            <v>0.58958333333333335</v>
          </cell>
          <cell r="E128">
            <v>0.16766666666666666</v>
          </cell>
          <cell r="F128">
            <v>6.3744166666666606</v>
          </cell>
          <cell r="G128">
            <v>9.1606666666666658</v>
          </cell>
          <cell r="H128">
            <v>0.32233333333333336</v>
          </cell>
          <cell r="I128">
            <v>107</v>
          </cell>
          <cell r="J128">
            <v>0</v>
          </cell>
          <cell r="K128">
            <v>6.9450000000000003</v>
          </cell>
        </row>
        <row r="129">
          <cell r="A129" t="str">
            <v xml:space="preserve">Cajá, polpa, congelada </v>
          </cell>
          <cell r="B129">
            <v>27</v>
          </cell>
          <cell r="C129">
            <v>112.968</v>
          </cell>
          <cell r="D129">
            <v>0.59</v>
          </cell>
          <cell r="E129">
            <v>0.17</v>
          </cell>
          <cell r="F129">
            <v>6.38</v>
          </cell>
          <cell r="G129">
            <v>9.17</v>
          </cell>
          <cell r="H129">
            <v>0.33</v>
          </cell>
          <cell r="I129">
            <v>107</v>
          </cell>
          <cell r="J129">
            <v>0</v>
          </cell>
          <cell r="K129">
            <v>6.95</v>
          </cell>
        </row>
        <row r="130">
          <cell r="A130" t="str">
            <v>Cajá-Manga, cru</v>
          </cell>
          <cell r="B130">
            <v>45.58096877372266</v>
          </cell>
          <cell r="C130">
            <v>190.71077334925562</v>
          </cell>
          <cell r="D130">
            <v>1.2791666666666666</v>
          </cell>
          <cell r="E130">
            <v>0</v>
          </cell>
          <cell r="F130">
            <v>11.434166666666664</v>
          </cell>
          <cell r="G130">
            <v>12.744</v>
          </cell>
          <cell r="H130">
            <v>0.15433333333333332</v>
          </cell>
          <cell r="I130">
            <v>0</v>
          </cell>
          <cell r="J130">
            <v>26.696666666666669</v>
          </cell>
          <cell r="K130">
            <v>1.4386666666666665</v>
          </cell>
        </row>
        <row r="131">
          <cell r="A131" t="str">
            <v>Caju, cru</v>
          </cell>
          <cell r="B131">
            <v>43.065068521739114</v>
          </cell>
          <cell r="C131">
            <v>180.18424669495647</v>
          </cell>
          <cell r="D131">
            <v>0.97101449275362328</v>
          </cell>
          <cell r="E131">
            <v>0.33</v>
          </cell>
          <cell r="F131">
            <v>10.288988840579705</v>
          </cell>
          <cell r="G131">
            <v>1.4166666666666667</v>
          </cell>
          <cell r="H131">
            <v>0.15333333333333335</v>
          </cell>
          <cell r="I131">
            <v>40</v>
          </cell>
          <cell r="J131">
            <v>219.33333333333334</v>
          </cell>
          <cell r="K131">
            <v>2.9666666666666668</v>
          </cell>
        </row>
        <row r="132">
          <cell r="A132" t="str">
            <v>Caju, polpa, congelada</v>
          </cell>
          <cell r="B132">
            <v>36.568679999999965</v>
          </cell>
          <cell r="C132">
            <v>153.00335711999986</v>
          </cell>
          <cell r="D132">
            <v>0.48125000000000001</v>
          </cell>
          <cell r="E132">
            <v>0.154</v>
          </cell>
          <cell r="F132">
            <v>9.3507499999999943</v>
          </cell>
          <cell r="G132">
            <v>0.83933333333333338</v>
          </cell>
          <cell r="H132">
            <v>0.14666666666666664</v>
          </cell>
          <cell r="I132">
            <v>21</v>
          </cell>
          <cell r="J132">
            <v>119.71933333333334</v>
          </cell>
          <cell r="K132">
            <v>4.1616666666666662</v>
          </cell>
        </row>
        <row r="133">
          <cell r="A133" t="str">
            <v>Caju, polpa, congelado</v>
          </cell>
          <cell r="B133">
            <v>40</v>
          </cell>
          <cell r="C133">
            <v>167.36</v>
          </cell>
          <cell r="D133">
            <v>0.49</v>
          </cell>
          <cell r="E133">
            <v>0.16</v>
          </cell>
          <cell r="F133">
            <v>9.36</v>
          </cell>
          <cell r="G133">
            <v>0.84</v>
          </cell>
          <cell r="H133">
            <v>0.15</v>
          </cell>
          <cell r="I133">
            <v>21</v>
          </cell>
          <cell r="J133">
            <v>119</v>
          </cell>
          <cell r="K133">
            <v>4.17</v>
          </cell>
        </row>
        <row r="134">
          <cell r="A134" t="str">
            <v>Caju, suco concentrado, envasado</v>
          </cell>
          <cell r="B134">
            <v>45.10862666666668</v>
          </cell>
          <cell r="C134">
            <v>188.7344939733334</v>
          </cell>
          <cell r="D134">
            <v>0.40416666666666667</v>
          </cell>
          <cell r="E134">
            <v>0.2</v>
          </cell>
          <cell r="F134">
            <v>10.733833333333331</v>
          </cell>
          <cell r="G134">
            <v>0.97566666666666668</v>
          </cell>
          <cell r="H134">
            <v>0.14599999999999999</v>
          </cell>
          <cell r="I134">
            <v>11</v>
          </cell>
          <cell r="J134">
            <v>138.69533333333331</v>
          </cell>
          <cell r="K134">
            <v>45.044333333333334</v>
          </cell>
        </row>
        <row r="135">
          <cell r="A135" t="str">
            <v>Cajuína</v>
          </cell>
          <cell r="B135">
            <v>45</v>
          </cell>
          <cell r="C135">
            <v>188.28</v>
          </cell>
          <cell r="D135">
            <v>0.8</v>
          </cell>
          <cell r="E135">
            <v>0</v>
          </cell>
          <cell r="F135">
            <v>11.5</v>
          </cell>
          <cell r="G135">
            <v>0</v>
          </cell>
          <cell r="H135">
            <v>0</v>
          </cell>
          <cell r="I135">
            <v>0</v>
          </cell>
          <cell r="J135">
            <v>0</v>
          </cell>
          <cell r="K135">
            <v>15</v>
          </cell>
        </row>
        <row r="136">
          <cell r="A136" t="str">
            <v>Caldo de carne, tablete</v>
          </cell>
          <cell r="B136">
            <v>241</v>
          </cell>
          <cell r="C136">
            <v>1008.3440000000001</v>
          </cell>
          <cell r="D136">
            <v>7.8</v>
          </cell>
          <cell r="E136">
            <v>16.600000000000001</v>
          </cell>
          <cell r="F136">
            <v>15.1</v>
          </cell>
          <cell r="G136">
            <v>129</v>
          </cell>
          <cell r="H136">
            <v>0</v>
          </cell>
          <cell r="I136">
            <v>0</v>
          </cell>
          <cell r="J136">
            <v>0</v>
          </cell>
          <cell r="K136">
            <v>22180</v>
          </cell>
        </row>
        <row r="137">
          <cell r="A137" t="str">
            <v>Caldo de galinha, tablete</v>
          </cell>
          <cell r="B137">
            <v>251</v>
          </cell>
          <cell r="C137">
            <v>1050.184</v>
          </cell>
          <cell r="D137">
            <v>6.3</v>
          </cell>
          <cell r="E137">
            <v>20.399999999999999</v>
          </cell>
          <cell r="F137">
            <v>10.6</v>
          </cell>
          <cell r="G137">
            <v>16</v>
          </cell>
          <cell r="H137">
            <v>0.7</v>
          </cell>
          <cell r="I137">
            <v>0</v>
          </cell>
          <cell r="J137">
            <v>0</v>
          </cell>
          <cell r="K137">
            <v>22300</v>
          </cell>
        </row>
        <row r="138">
          <cell r="A138" t="str">
            <v>Camarão, Rio Grande, grande, cozido</v>
          </cell>
          <cell r="B138">
            <v>90.013680096308377</v>
          </cell>
          <cell r="C138">
            <v>376.61723752295427</v>
          </cell>
          <cell r="D138">
            <v>18.966666666666665</v>
          </cell>
          <cell r="E138">
            <v>1.0006666666666666</v>
          </cell>
          <cell r="F138">
            <v>0</v>
          </cell>
          <cell r="G138">
            <v>89.744000000000014</v>
          </cell>
          <cell r="H138">
            <v>1.2779999999999998</v>
          </cell>
          <cell r="I138">
            <v>0</v>
          </cell>
          <cell r="J138">
            <v>0</v>
          </cell>
          <cell r="K138">
            <v>366.55199999999996</v>
          </cell>
        </row>
        <row r="139">
          <cell r="A139" t="str">
            <v>Camarão, Rio Grande, grande, cru</v>
          </cell>
          <cell r="B139">
            <v>47.183436705430353</v>
          </cell>
          <cell r="C139">
            <v>197.41549917552061</v>
          </cell>
          <cell r="D139">
            <v>9.9916666666666671</v>
          </cell>
          <cell r="E139">
            <v>0.501</v>
          </cell>
          <cell r="F139">
            <v>0</v>
          </cell>
          <cell r="G139">
            <v>51.11633333333333</v>
          </cell>
          <cell r="H139">
            <v>0.66866666666666674</v>
          </cell>
          <cell r="I139">
            <v>20</v>
          </cell>
          <cell r="J139">
            <v>0</v>
          </cell>
          <cell r="K139">
            <v>201.12799999999999</v>
          </cell>
        </row>
        <row r="140">
          <cell r="A140" t="str">
            <v>Camarão, Sete Barbas, sem cabeça, com casca, frito</v>
          </cell>
          <cell r="B140">
            <v>231.24615385087333</v>
          </cell>
          <cell r="C140">
            <v>967.53390771205409</v>
          </cell>
          <cell r="D140">
            <v>18.387499999999999</v>
          </cell>
          <cell r="E140">
            <v>15.620333333333333</v>
          </cell>
          <cell r="F140">
            <v>2.8798333333333326</v>
          </cell>
          <cell r="G140">
            <v>959.70133333333342</v>
          </cell>
          <cell r="H140">
            <v>2.4389999999999996</v>
          </cell>
          <cell r="I140">
            <v>0</v>
          </cell>
          <cell r="J140">
            <v>0</v>
          </cell>
          <cell r="K140">
            <v>99.055000000000007</v>
          </cell>
        </row>
        <row r="141">
          <cell r="A141" t="str">
            <v>Cana-de-açúcar</v>
          </cell>
          <cell r="B141">
            <v>73.58</v>
          </cell>
          <cell r="C141">
            <v>307.85872000000001</v>
          </cell>
          <cell r="D141">
            <v>0</v>
          </cell>
          <cell r="E141">
            <v>0.05</v>
          </cell>
          <cell r="F141">
            <v>19.97</v>
          </cell>
          <cell r="G141">
            <v>5.6</v>
          </cell>
          <cell r="H141">
            <v>0</v>
          </cell>
          <cell r="I141">
            <v>0</v>
          </cell>
          <cell r="J141">
            <v>0</v>
          </cell>
          <cell r="K141">
            <v>18.34</v>
          </cell>
        </row>
        <row r="142">
          <cell r="A142" t="str">
            <v>Canela em pó</v>
          </cell>
          <cell r="B142">
            <v>261</v>
          </cell>
          <cell r="C142">
            <v>1092.0240000000001</v>
          </cell>
          <cell r="D142">
            <v>3.89</v>
          </cell>
          <cell r="E142">
            <v>3.19</v>
          </cell>
          <cell r="F142">
            <v>79.8</v>
          </cell>
          <cell r="G142">
            <v>0.23</v>
          </cell>
          <cell r="H142">
            <v>38.200000000000003</v>
          </cell>
          <cell r="I142">
            <v>26</v>
          </cell>
          <cell r="J142">
            <v>28.5</v>
          </cell>
          <cell r="K142">
            <v>26.3</v>
          </cell>
        </row>
        <row r="143">
          <cell r="A143" t="str">
            <v>Canjica, branca, crua</v>
          </cell>
          <cell r="B143">
            <v>357.60259000000002</v>
          </cell>
          <cell r="C143">
            <v>1496.2092365600001</v>
          </cell>
          <cell r="D143">
            <v>7.2</v>
          </cell>
          <cell r="E143">
            <v>0.97100000000000009</v>
          </cell>
          <cell r="F143">
            <v>78.060999999999993</v>
          </cell>
          <cell r="G143">
            <v>1.9646666666666668</v>
          </cell>
          <cell r="H143">
            <v>0.32166666666666666</v>
          </cell>
          <cell r="I143">
            <v>23438</v>
          </cell>
          <cell r="J143">
            <v>0</v>
          </cell>
          <cell r="K143">
            <v>0.78966666666666663</v>
          </cell>
        </row>
        <row r="144">
          <cell r="A144" t="str">
            <v>Caqui, chocolate, cru</v>
          </cell>
          <cell r="B144">
            <v>71.350018111646165</v>
          </cell>
          <cell r="C144">
            <v>298.52847577912758</v>
          </cell>
          <cell r="D144">
            <v>0.35625000000000001</v>
          </cell>
          <cell r="E144">
            <v>6.9333333333333344E-2</v>
          </cell>
          <cell r="F144">
            <v>19.325749999999996</v>
          </cell>
          <cell r="G144">
            <v>17.848333333333333</v>
          </cell>
          <cell r="H144">
            <v>9.9000000000000019E-2</v>
          </cell>
          <cell r="I144">
            <v>0</v>
          </cell>
          <cell r="J144">
            <v>29.613333333333333</v>
          </cell>
          <cell r="K144">
            <v>2.1833333333333336</v>
          </cell>
        </row>
        <row r="145">
          <cell r="A145" t="str">
            <v>Cará, cru</v>
          </cell>
          <cell r="B145">
            <v>95.633134782608707</v>
          </cell>
          <cell r="C145">
            <v>400.12903593043484</v>
          </cell>
          <cell r="D145">
            <v>2.2826086956521738</v>
          </cell>
          <cell r="E145">
            <v>0.13666666666666669</v>
          </cell>
          <cell r="F145">
            <v>22.954057971014496</v>
          </cell>
          <cell r="G145">
            <v>3.9113333333333338</v>
          </cell>
          <cell r="H145">
            <v>0.21333333333333335</v>
          </cell>
          <cell r="I145">
            <v>0</v>
          </cell>
          <cell r="J145">
            <v>8.7866666666666671</v>
          </cell>
          <cell r="K145">
            <v>0</v>
          </cell>
        </row>
        <row r="146">
          <cell r="A146" t="str">
            <v>Carambola, crua</v>
          </cell>
          <cell r="B146">
            <v>45.740888793428724</v>
          </cell>
          <cell r="C146">
            <v>191.3798787117058</v>
          </cell>
          <cell r="D146">
            <v>0.87083333333333335</v>
          </cell>
          <cell r="E146">
            <v>0.17699999999999996</v>
          </cell>
          <cell r="F146">
            <v>11.481499999999997</v>
          </cell>
          <cell r="G146">
            <v>4.7883333333333331</v>
          </cell>
          <cell r="H146">
            <v>0.19833333333333333</v>
          </cell>
          <cell r="I146">
            <v>49</v>
          </cell>
          <cell r="J146">
            <v>60.866666666666674</v>
          </cell>
          <cell r="K146">
            <v>4.094666666666666</v>
          </cell>
        </row>
        <row r="147">
          <cell r="A147" t="str">
            <v>Caranguejo, cozido</v>
          </cell>
          <cell r="B147">
            <v>82.721501507838582</v>
          </cell>
          <cell r="C147">
            <v>346.10676230879665</v>
          </cell>
          <cell r="D147">
            <v>18.479166666666668</v>
          </cell>
          <cell r="E147">
            <v>0.42299999999999999</v>
          </cell>
          <cell r="F147">
            <v>0</v>
          </cell>
          <cell r="G147">
            <v>357.15266666666668</v>
          </cell>
          <cell r="H147">
            <v>2.8616666666666668</v>
          </cell>
          <cell r="I147">
            <v>0</v>
          </cell>
          <cell r="J147">
            <v>0</v>
          </cell>
          <cell r="K147">
            <v>360.10566666666665</v>
          </cell>
        </row>
        <row r="148">
          <cell r="A148" t="str">
            <v>Carne de bode/caprino</v>
          </cell>
          <cell r="B148">
            <v>143</v>
          </cell>
          <cell r="C148">
            <v>598.31200000000001</v>
          </cell>
          <cell r="D148">
            <v>27.1</v>
          </cell>
          <cell r="E148">
            <v>3.03</v>
          </cell>
          <cell r="F148">
            <v>0</v>
          </cell>
          <cell r="G148">
            <v>17</v>
          </cell>
          <cell r="H148">
            <v>3.73</v>
          </cell>
          <cell r="I148">
            <v>0</v>
          </cell>
          <cell r="J148">
            <v>0</v>
          </cell>
          <cell r="K148">
            <v>86</v>
          </cell>
        </row>
        <row r="149">
          <cell r="A149" t="str">
            <v>Carne de caprino</v>
          </cell>
          <cell r="B149">
            <v>143</v>
          </cell>
          <cell r="C149">
            <v>598.31200000000001</v>
          </cell>
          <cell r="D149">
            <v>27.1</v>
          </cell>
          <cell r="E149">
            <v>3.03</v>
          </cell>
          <cell r="F149">
            <v>0</v>
          </cell>
          <cell r="G149">
            <v>17</v>
          </cell>
          <cell r="H149">
            <v>3.73</v>
          </cell>
          <cell r="I149">
            <v>0</v>
          </cell>
          <cell r="J149">
            <v>0</v>
          </cell>
          <cell r="K149">
            <v>86</v>
          </cell>
        </row>
        <row r="150">
          <cell r="A150" t="str">
            <v>Carne de ovelha</v>
          </cell>
          <cell r="B150">
            <v>204</v>
          </cell>
          <cell r="C150">
            <v>853.53600000000006</v>
          </cell>
          <cell r="D150">
            <v>28.35</v>
          </cell>
          <cell r="E150">
            <v>9.17</v>
          </cell>
          <cell r="F150">
            <v>0</v>
          </cell>
          <cell r="G150">
            <v>8</v>
          </cell>
          <cell r="H150">
            <v>2.2000000000000002</v>
          </cell>
          <cell r="I150">
            <v>0</v>
          </cell>
          <cell r="J150">
            <v>0</v>
          </cell>
          <cell r="K150">
            <v>71</v>
          </cell>
        </row>
        <row r="151">
          <cell r="A151" t="str">
            <v>Carne de pato</v>
          </cell>
          <cell r="B151">
            <v>201</v>
          </cell>
          <cell r="C151">
            <v>840.98400000000004</v>
          </cell>
          <cell r="D151">
            <v>26.14</v>
          </cell>
          <cell r="E151">
            <v>9.9700000000000006</v>
          </cell>
          <cell r="F151">
            <v>0</v>
          </cell>
          <cell r="G151">
            <v>13</v>
          </cell>
          <cell r="H151">
            <v>0.98</v>
          </cell>
          <cell r="I151">
            <v>29</v>
          </cell>
          <cell r="J151">
            <v>0</v>
          </cell>
          <cell r="K151">
            <v>63</v>
          </cell>
        </row>
        <row r="152">
          <cell r="A152" t="str">
            <v>Carne de sol</v>
          </cell>
          <cell r="B152">
            <v>313</v>
          </cell>
          <cell r="C152">
            <v>1309.5920000000001</v>
          </cell>
          <cell r="D152">
            <v>26.9</v>
          </cell>
          <cell r="E152">
            <v>21.9</v>
          </cell>
          <cell r="F152">
            <v>0</v>
          </cell>
          <cell r="G152">
            <v>13</v>
          </cell>
          <cell r="H152">
            <v>1.9</v>
          </cell>
          <cell r="I152">
            <v>0</v>
          </cell>
          <cell r="J152">
            <v>0</v>
          </cell>
          <cell r="K152">
            <v>1943</v>
          </cell>
        </row>
        <row r="153">
          <cell r="A153" t="str">
            <v>Carne moída</v>
          </cell>
          <cell r="B153">
            <v>214</v>
          </cell>
          <cell r="C153">
            <v>895.37600000000009</v>
          </cell>
          <cell r="D153">
            <v>26.62</v>
          </cell>
          <cell r="E153">
            <v>11.1</v>
          </cell>
          <cell r="F153">
            <v>0</v>
          </cell>
          <cell r="G153">
            <v>13</v>
          </cell>
          <cell r="H153">
            <v>2.89</v>
          </cell>
          <cell r="I153">
            <v>0</v>
          </cell>
          <cell r="J153">
            <v>0</v>
          </cell>
          <cell r="K153">
            <v>61</v>
          </cell>
        </row>
        <row r="154">
          <cell r="A154" t="str">
            <v>Carne, avestruz, crua (média de diferentes cortes)</v>
          </cell>
          <cell r="B154">
            <v>141</v>
          </cell>
          <cell r="C154">
            <v>589.94400000000007</v>
          </cell>
          <cell r="D154">
            <v>30.1</v>
          </cell>
          <cell r="E154">
            <v>2.0099999999999998</v>
          </cell>
          <cell r="F154">
            <v>0.71</v>
          </cell>
          <cell r="G154">
            <v>5.27</v>
          </cell>
          <cell r="H154">
            <v>12.3</v>
          </cell>
          <cell r="I154">
            <v>0</v>
          </cell>
          <cell r="J154">
            <v>0</v>
          </cell>
          <cell r="K154">
            <v>101</v>
          </cell>
        </row>
        <row r="155">
          <cell r="A155" t="str">
            <v>Carne, bovina, acém, moído, cru</v>
          </cell>
          <cell r="B155">
            <v>136.56233333333333</v>
          </cell>
          <cell r="C155">
            <v>571.37680266666666</v>
          </cell>
          <cell r="D155">
            <v>19.420000000000002</v>
          </cell>
          <cell r="E155">
            <v>5.9466666666666663</v>
          </cell>
          <cell r="F155">
            <v>0</v>
          </cell>
          <cell r="G155">
            <v>2.61</v>
          </cell>
          <cell r="H155">
            <v>1.7633333333333334</v>
          </cell>
          <cell r="I155">
            <v>2.3199999999999998</v>
          </cell>
          <cell r="J155">
            <v>0</v>
          </cell>
          <cell r="K155">
            <v>49</v>
          </cell>
        </row>
        <row r="156">
          <cell r="A156" t="str">
            <v>Carne, bovina, acém, sem gordura, cru</v>
          </cell>
          <cell r="B156">
            <v>144.02943333333332</v>
          </cell>
          <cell r="C156">
            <v>602.61914906666664</v>
          </cell>
          <cell r="D156">
            <v>20.816666666666666</v>
          </cell>
          <cell r="E156">
            <v>6.1133333333333333</v>
          </cell>
          <cell r="F156">
            <v>0</v>
          </cell>
          <cell r="G156">
            <v>4.7166666666666677</v>
          </cell>
          <cell r="H156">
            <v>1.5133333333333334</v>
          </cell>
          <cell r="I156">
            <v>2</v>
          </cell>
          <cell r="J156">
            <v>0</v>
          </cell>
          <cell r="K156">
            <v>50</v>
          </cell>
        </row>
        <row r="157">
          <cell r="A157" t="str">
            <v>Carne, bovina, almôndegas, cruas</v>
          </cell>
          <cell r="B157">
            <v>189</v>
          </cell>
          <cell r="C157">
            <v>790.77600000000007</v>
          </cell>
          <cell r="D157">
            <v>12.3</v>
          </cell>
          <cell r="E157">
            <v>11.2</v>
          </cell>
          <cell r="F157">
            <v>9.8000000000000007</v>
          </cell>
          <cell r="G157">
            <v>22</v>
          </cell>
          <cell r="H157">
            <v>1.6</v>
          </cell>
          <cell r="I157">
            <v>0</v>
          </cell>
          <cell r="J157">
            <v>0</v>
          </cell>
          <cell r="K157">
            <v>621</v>
          </cell>
        </row>
        <row r="158">
          <cell r="A158" t="str">
            <v>Carne, bovina, bucho, cru</v>
          </cell>
          <cell r="B158">
            <v>137.30316666666667</v>
          </cell>
          <cell r="C158">
            <v>574.47644933333333</v>
          </cell>
          <cell r="D158">
            <v>20.53</v>
          </cell>
          <cell r="E158">
            <v>5.503333333333333</v>
          </cell>
          <cell r="F158">
            <v>0</v>
          </cell>
          <cell r="G158">
            <v>9.0733333333333324</v>
          </cell>
          <cell r="H158">
            <v>0.47333333333333333</v>
          </cell>
          <cell r="I158">
            <v>0</v>
          </cell>
          <cell r="J158">
            <v>0</v>
          </cell>
          <cell r="K158">
            <v>45</v>
          </cell>
        </row>
        <row r="159">
          <cell r="A159" t="str">
            <v>Carne, bovina, capa de contra-filé, com gordura, crua</v>
          </cell>
          <cell r="B159">
            <v>216.90896666666669</v>
          </cell>
          <cell r="C159">
            <v>907.54711653333345</v>
          </cell>
          <cell r="D159">
            <v>19.196666666666669</v>
          </cell>
          <cell r="E159">
            <v>14.96</v>
          </cell>
          <cell r="F159">
            <v>0</v>
          </cell>
          <cell r="G159">
            <v>5.86</v>
          </cell>
          <cell r="H159">
            <v>1.51</v>
          </cell>
          <cell r="I159">
            <v>4</v>
          </cell>
          <cell r="J159">
            <v>0</v>
          </cell>
          <cell r="K159">
            <v>58</v>
          </cell>
        </row>
        <row r="160">
          <cell r="A160" t="str">
            <v>Carne, bovina, capa de contra-filé, sem gordura, crua</v>
          </cell>
          <cell r="B160">
            <v>131.06246666666664</v>
          </cell>
          <cell r="C160">
            <v>548.36536053333327</v>
          </cell>
          <cell r="D160">
            <v>21.54</v>
          </cell>
          <cell r="E160">
            <v>4.333333333333333</v>
          </cell>
          <cell r="F160">
            <v>0</v>
          </cell>
          <cell r="G160">
            <v>6.496666666666667</v>
          </cell>
          <cell r="H160">
            <v>2.0366666666666666</v>
          </cell>
          <cell r="I160">
            <v>0</v>
          </cell>
          <cell r="J160">
            <v>0</v>
          </cell>
          <cell r="K160">
            <v>79</v>
          </cell>
        </row>
        <row r="161">
          <cell r="A161" t="str">
            <v>Carne, bovina, charque, cru</v>
          </cell>
          <cell r="B161">
            <v>248.86101810745396</v>
          </cell>
          <cell r="C161">
            <v>1041.2344997615874</v>
          </cell>
          <cell r="D161">
            <v>22.71458333333333</v>
          </cell>
          <cell r="E161">
            <v>16.837</v>
          </cell>
          <cell r="F161">
            <v>0</v>
          </cell>
          <cell r="G161">
            <v>15.176</v>
          </cell>
          <cell r="H161">
            <v>1.5266666666666666</v>
          </cell>
          <cell r="I161">
            <v>0</v>
          </cell>
          <cell r="J161">
            <v>0</v>
          </cell>
          <cell r="K161">
            <v>5875</v>
          </cell>
        </row>
        <row r="162">
          <cell r="A162" t="str">
            <v>Carne, bovina, contra-filé de costela, cru</v>
          </cell>
          <cell r="B162">
            <v>202.43739999999997</v>
          </cell>
          <cell r="C162">
            <v>846.99808159999986</v>
          </cell>
          <cell r="D162">
            <v>19.8</v>
          </cell>
          <cell r="E162">
            <v>13.07</v>
          </cell>
          <cell r="F162">
            <v>0</v>
          </cell>
          <cell r="G162">
            <v>3.16</v>
          </cell>
          <cell r="H162">
            <v>1.5566666666666666</v>
          </cell>
          <cell r="I162">
            <v>3</v>
          </cell>
          <cell r="J162">
            <v>0</v>
          </cell>
          <cell r="K162">
            <v>39</v>
          </cell>
        </row>
        <row r="163">
          <cell r="A163" t="str">
            <v>Carne, bovina, contra-filé, com gordura, cru</v>
          </cell>
          <cell r="B163">
            <v>205.85669999999999</v>
          </cell>
          <cell r="C163">
            <v>861.30443279999997</v>
          </cell>
          <cell r="D163">
            <v>21.15</v>
          </cell>
          <cell r="E163">
            <v>12.81</v>
          </cell>
          <cell r="F163">
            <v>0</v>
          </cell>
          <cell r="G163">
            <v>3.673</v>
          </cell>
          <cell r="H163">
            <v>1.31</v>
          </cell>
          <cell r="I163">
            <v>4</v>
          </cell>
          <cell r="J163">
            <v>0</v>
          </cell>
          <cell r="K163">
            <v>44</v>
          </cell>
        </row>
        <row r="164">
          <cell r="A164" t="str">
            <v>Carne, bovina, contra-filé, sem gordura, cru</v>
          </cell>
          <cell r="B164">
            <v>156.61583333333331</v>
          </cell>
          <cell r="C164">
            <v>655.2806466666666</v>
          </cell>
          <cell r="D164">
            <v>23.996666666666666</v>
          </cell>
          <cell r="E164">
            <v>6.0033333333333339</v>
          </cell>
          <cell r="F164">
            <v>0</v>
          </cell>
          <cell r="G164">
            <v>4.1966666666666663</v>
          </cell>
          <cell r="H164">
            <v>1.68</v>
          </cell>
          <cell r="I164">
            <v>0</v>
          </cell>
          <cell r="J164">
            <v>0</v>
          </cell>
          <cell r="K164">
            <v>53</v>
          </cell>
        </row>
        <row r="165">
          <cell r="A165" t="str">
            <v>Carne, bovina, costela, crua</v>
          </cell>
          <cell r="B165">
            <v>357.72246666666666</v>
          </cell>
          <cell r="C165">
            <v>1496.7108005333334</v>
          </cell>
          <cell r="D165">
            <v>16.706666666666667</v>
          </cell>
          <cell r="E165">
            <v>31.75</v>
          </cell>
          <cell r="F165">
            <v>0</v>
          </cell>
          <cell r="G165">
            <v>0</v>
          </cell>
          <cell r="H165">
            <v>1.2033333333333334</v>
          </cell>
          <cell r="I165">
            <v>5</v>
          </cell>
          <cell r="J165">
            <v>0</v>
          </cell>
          <cell r="K165">
            <v>70</v>
          </cell>
        </row>
        <row r="166">
          <cell r="A166" t="str">
            <v>Carne, bovina, coxão duro, sem gordura, cru</v>
          </cell>
          <cell r="B166">
            <v>147.96633333333335</v>
          </cell>
          <cell r="C166">
            <v>619.09113866666678</v>
          </cell>
          <cell r="D166">
            <v>21.513333333333335</v>
          </cell>
          <cell r="E166">
            <v>6.22</v>
          </cell>
          <cell r="F166">
            <v>0</v>
          </cell>
          <cell r="G166">
            <v>2.9533333333333331</v>
          </cell>
          <cell r="H166">
            <v>1.8933333333333333</v>
          </cell>
          <cell r="I166">
            <v>2</v>
          </cell>
          <cell r="J166">
            <v>0</v>
          </cell>
          <cell r="K166">
            <v>49</v>
          </cell>
        </row>
        <row r="167">
          <cell r="A167" t="str">
            <v>Carne, bovina, coxão mole, sem gordura, cru</v>
          </cell>
          <cell r="B167">
            <v>169.06596666666667</v>
          </cell>
          <cell r="C167">
            <v>707.37200453333332</v>
          </cell>
          <cell r="D167">
            <v>21.23</v>
          </cell>
          <cell r="E167">
            <v>8.6933333333333334</v>
          </cell>
          <cell r="F167">
            <v>0</v>
          </cell>
          <cell r="G167">
            <v>2.9866666666666668</v>
          </cell>
          <cell r="H167">
            <v>1.8866666666666667</v>
          </cell>
          <cell r="I167">
            <v>3</v>
          </cell>
          <cell r="J167">
            <v>0</v>
          </cell>
          <cell r="K167">
            <v>61</v>
          </cell>
        </row>
        <row r="168">
          <cell r="A168" t="str">
            <v>Carne, bovina, cupim, cru</v>
          </cell>
          <cell r="B168">
            <v>221.39750000000001</v>
          </cell>
          <cell r="C168">
            <v>926.3271400000001</v>
          </cell>
          <cell r="D168">
            <v>19.536666666666665</v>
          </cell>
          <cell r="E168">
            <v>15.296666666666667</v>
          </cell>
          <cell r="F168">
            <v>0</v>
          </cell>
          <cell r="G168">
            <v>3.5666666666666664</v>
          </cell>
          <cell r="H168">
            <v>1.1299999999999999</v>
          </cell>
          <cell r="I168">
            <v>3</v>
          </cell>
          <cell r="J168">
            <v>0</v>
          </cell>
          <cell r="K168">
            <v>47</v>
          </cell>
        </row>
        <row r="169">
          <cell r="A169" t="str">
            <v>Carne, bovina, fígado, cru</v>
          </cell>
          <cell r="B169">
            <v>141.04586666666665</v>
          </cell>
          <cell r="C169">
            <v>590.13590613333326</v>
          </cell>
          <cell r="D169">
            <v>20.713333333333335</v>
          </cell>
          <cell r="E169">
            <v>5.3566666666666665</v>
          </cell>
          <cell r="F169">
            <v>1.106666666666668</v>
          </cell>
          <cell r="G169">
            <v>4.1566666666666663</v>
          </cell>
          <cell r="H169">
            <v>5.626666666666666</v>
          </cell>
          <cell r="I169">
            <v>7936.7</v>
          </cell>
          <cell r="J169">
            <v>0</v>
          </cell>
          <cell r="K169">
            <v>76</v>
          </cell>
        </row>
        <row r="170">
          <cell r="A170" t="str">
            <v>Carne, bovina, filé mingnon, sem gordura, cru</v>
          </cell>
          <cell r="B170">
            <v>142.86426666666665</v>
          </cell>
          <cell r="C170">
            <v>597.74409173333333</v>
          </cell>
          <cell r="D170">
            <v>21.6</v>
          </cell>
          <cell r="E170">
            <v>5.6133333333333333</v>
          </cell>
          <cell r="F170">
            <v>0</v>
          </cell>
          <cell r="G170">
            <v>2.93</v>
          </cell>
          <cell r="H170">
            <v>1.92</v>
          </cell>
          <cell r="I170">
            <v>4</v>
          </cell>
          <cell r="J170">
            <v>0</v>
          </cell>
          <cell r="K170">
            <v>49</v>
          </cell>
        </row>
        <row r="171">
          <cell r="A171" t="str">
            <v>Carne, bovina, flanco, sem gordura, cru</v>
          </cell>
          <cell r="B171">
            <v>141.46009999999998</v>
          </cell>
          <cell r="C171">
            <v>591.86905839999997</v>
          </cell>
          <cell r="D171">
            <v>19.996666666666666</v>
          </cell>
          <cell r="E171">
            <v>6.2166666666666659</v>
          </cell>
          <cell r="F171">
            <v>0</v>
          </cell>
          <cell r="G171">
            <v>2.813333333333333</v>
          </cell>
          <cell r="H171">
            <v>1.58</v>
          </cell>
          <cell r="I171">
            <v>2</v>
          </cell>
          <cell r="J171">
            <v>0</v>
          </cell>
          <cell r="K171">
            <v>54</v>
          </cell>
        </row>
        <row r="172">
          <cell r="A172" t="str">
            <v>Carne, bovina, fraldinha, com gordura, crua</v>
          </cell>
          <cell r="B172">
            <v>220.72376666666662</v>
          </cell>
          <cell r="C172">
            <v>923.5082397333332</v>
          </cell>
          <cell r="D172">
            <v>17.583333333333332</v>
          </cell>
          <cell r="E172">
            <v>16.146666666666665</v>
          </cell>
          <cell r="F172">
            <v>0</v>
          </cell>
          <cell r="G172">
            <v>3.1066666666666669</v>
          </cell>
          <cell r="H172">
            <v>1.5433333333333332</v>
          </cell>
          <cell r="I172">
            <v>5</v>
          </cell>
          <cell r="J172">
            <v>0</v>
          </cell>
          <cell r="K172">
            <v>51</v>
          </cell>
        </row>
        <row r="173">
          <cell r="A173" t="str">
            <v>Carne, bovina, lagarto, cru</v>
          </cell>
          <cell r="B173">
            <v>134.86456666666663</v>
          </cell>
          <cell r="C173">
            <v>564.27334693333319</v>
          </cell>
          <cell r="D173">
            <v>20.543333333333333</v>
          </cell>
          <cell r="E173">
            <v>5.2266666666666666</v>
          </cell>
          <cell r="F173">
            <v>0</v>
          </cell>
          <cell r="G173">
            <v>2.5933333333333333</v>
          </cell>
          <cell r="H173">
            <v>1.3233333333333335</v>
          </cell>
          <cell r="I173">
            <v>2</v>
          </cell>
          <cell r="J173">
            <v>0</v>
          </cell>
          <cell r="K173">
            <v>54</v>
          </cell>
        </row>
        <row r="174">
          <cell r="A174" t="str">
            <v>Carne, bovina, língua, crua</v>
          </cell>
          <cell r="B174">
            <v>215.24976666666663</v>
          </cell>
          <cell r="C174">
            <v>900.60502373333327</v>
          </cell>
          <cell r="D174">
            <v>17.09</v>
          </cell>
          <cell r="E174">
            <v>15.773333333333333</v>
          </cell>
          <cell r="F174">
            <v>0</v>
          </cell>
          <cell r="G174">
            <v>5.043333333333333</v>
          </cell>
          <cell r="H174">
            <v>1.7</v>
          </cell>
          <cell r="I174">
            <v>0</v>
          </cell>
          <cell r="J174">
            <v>0</v>
          </cell>
          <cell r="K174">
            <v>73</v>
          </cell>
        </row>
        <row r="175">
          <cell r="A175" t="str">
            <v>Carne, bovina, maminha, crua</v>
          </cell>
          <cell r="B175">
            <v>152.76586666666665</v>
          </cell>
          <cell r="C175">
            <v>639.17238613333325</v>
          </cell>
          <cell r="D175">
            <v>20.933333333333334</v>
          </cell>
          <cell r="E175">
            <v>7.0266666666666664</v>
          </cell>
          <cell r="F175">
            <v>0</v>
          </cell>
          <cell r="G175">
            <v>2.83</v>
          </cell>
          <cell r="H175">
            <v>1.1466666666666667</v>
          </cell>
          <cell r="I175">
            <v>3</v>
          </cell>
          <cell r="J175">
            <v>0</v>
          </cell>
          <cell r="K175">
            <v>37</v>
          </cell>
        </row>
        <row r="176">
          <cell r="A176" t="str">
            <v>Carne, bovina, miolo de alcatra, sem gordura, cru</v>
          </cell>
          <cell r="B176">
            <v>162.87123333333332</v>
          </cell>
          <cell r="C176">
            <v>681.45324026666663</v>
          </cell>
          <cell r="D176">
            <v>21.61</v>
          </cell>
          <cell r="E176">
            <v>7.8266666666666671</v>
          </cell>
          <cell r="F176">
            <v>0</v>
          </cell>
          <cell r="G176">
            <v>3.186666666666667</v>
          </cell>
          <cell r="H176">
            <v>1.9666666666666668</v>
          </cell>
          <cell r="I176">
            <v>4</v>
          </cell>
          <cell r="J176">
            <v>0</v>
          </cell>
          <cell r="K176">
            <v>43</v>
          </cell>
        </row>
        <row r="177">
          <cell r="A177" t="str">
            <v>Carne, bovina, músculo, sem gordura, cru</v>
          </cell>
          <cell r="B177">
            <v>141.58099999999999</v>
          </cell>
          <cell r="C177">
            <v>592.37490400000002</v>
          </cell>
          <cell r="D177">
            <v>21.56</v>
          </cell>
          <cell r="E177">
            <v>5.49</v>
          </cell>
          <cell r="F177">
            <v>0</v>
          </cell>
          <cell r="G177">
            <v>3.64</v>
          </cell>
          <cell r="H177">
            <v>1.8633333333333333</v>
          </cell>
          <cell r="I177">
            <v>2</v>
          </cell>
          <cell r="J177">
            <v>0</v>
          </cell>
          <cell r="K177">
            <v>66</v>
          </cell>
        </row>
        <row r="178">
          <cell r="A178" t="str">
            <v>Carne, bovina, paleta, com gordura, crua</v>
          </cell>
          <cell r="B178">
            <v>158.7099</v>
          </cell>
          <cell r="C178">
            <v>664.04222160000006</v>
          </cell>
          <cell r="D178">
            <v>21.41</v>
          </cell>
          <cell r="E178">
            <v>7.46</v>
          </cell>
          <cell r="F178">
            <v>0</v>
          </cell>
          <cell r="G178">
            <v>4.3600000000000003</v>
          </cell>
          <cell r="H178">
            <v>1.76</v>
          </cell>
          <cell r="I178">
            <v>0</v>
          </cell>
          <cell r="J178">
            <v>0</v>
          </cell>
          <cell r="K178">
            <v>65</v>
          </cell>
        </row>
        <row r="179">
          <cell r="A179" t="str">
            <v>Carne, bovina, paleta, sem gordura, crua</v>
          </cell>
          <cell r="B179">
            <v>140.94149999999999</v>
          </cell>
          <cell r="C179">
            <v>589.69923599999993</v>
          </cell>
          <cell r="D179">
            <v>21.03</v>
          </cell>
          <cell r="E179">
            <v>5.67</v>
          </cell>
          <cell r="F179">
            <v>0</v>
          </cell>
          <cell r="G179">
            <v>3.62</v>
          </cell>
          <cell r="H179">
            <v>1.9266666666666665</v>
          </cell>
          <cell r="I179">
            <v>3</v>
          </cell>
          <cell r="J179">
            <v>0</v>
          </cell>
          <cell r="K179">
            <v>66</v>
          </cell>
        </row>
        <row r="180">
          <cell r="A180" t="str">
            <v>Carne, bovina, patinho, sem gordura, cru</v>
          </cell>
          <cell r="B180">
            <v>133.46889999999996</v>
          </cell>
          <cell r="C180">
            <v>558.43387759999985</v>
          </cell>
          <cell r="D180">
            <v>21.723333333333329</v>
          </cell>
          <cell r="E180">
            <v>4.5133333333333328</v>
          </cell>
          <cell r="F180">
            <v>0</v>
          </cell>
          <cell r="G180">
            <v>3.2966666666666669</v>
          </cell>
          <cell r="H180">
            <v>1.78</v>
          </cell>
          <cell r="I180">
            <v>2</v>
          </cell>
          <cell r="J180">
            <v>0</v>
          </cell>
          <cell r="K180">
            <v>49</v>
          </cell>
        </row>
        <row r="181">
          <cell r="A181" t="str">
            <v>Carne, bovina, peito, sem gordura, cru</v>
          </cell>
          <cell r="B181">
            <v>259.2756333333333</v>
          </cell>
          <cell r="C181">
            <v>1084.8092498666665</v>
          </cell>
          <cell r="D181">
            <v>17.556666666666668</v>
          </cell>
          <cell r="E181">
            <v>20.433333333333334</v>
          </cell>
          <cell r="F181">
            <v>0</v>
          </cell>
          <cell r="G181">
            <v>3.9433333333333334</v>
          </cell>
          <cell r="H181">
            <v>1.31</v>
          </cell>
          <cell r="I181">
            <v>4</v>
          </cell>
          <cell r="J181">
            <v>0</v>
          </cell>
          <cell r="K181">
            <v>64</v>
          </cell>
        </row>
        <row r="182">
          <cell r="A182" t="str">
            <v>Carne, bovina, picanha, com gordura, crua</v>
          </cell>
          <cell r="B182">
            <v>212.87943333333331</v>
          </cell>
          <cell r="C182">
            <v>890.68754906666663</v>
          </cell>
          <cell r="D182">
            <v>18.823333333333334</v>
          </cell>
          <cell r="E182">
            <v>14.69</v>
          </cell>
          <cell r="F182">
            <v>0</v>
          </cell>
          <cell r="G182">
            <v>2.4166666666666665</v>
          </cell>
          <cell r="H182">
            <v>1.7066666666666668</v>
          </cell>
          <cell r="I182">
            <v>3</v>
          </cell>
          <cell r="J182">
            <v>0</v>
          </cell>
          <cell r="K182">
            <v>38</v>
          </cell>
        </row>
        <row r="183">
          <cell r="A183" t="str">
            <v>Carne, bovina, picanha, sem gordura, crua</v>
          </cell>
          <cell r="B183">
            <v>133.52236666666667</v>
          </cell>
          <cell r="C183">
            <v>558.65758213333334</v>
          </cell>
          <cell r="D183">
            <v>21.25</v>
          </cell>
          <cell r="E183">
            <v>4.7433333333333332</v>
          </cell>
          <cell r="F183">
            <v>0</v>
          </cell>
          <cell r="G183">
            <v>3.3933333333333331</v>
          </cell>
          <cell r="H183">
            <v>2.1266666666666665</v>
          </cell>
          <cell r="I183">
            <v>0</v>
          </cell>
          <cell r="J183">
            <v>0</v>
          </cell>
          <cell r="K183">
            <v>61</v>
          </cell>
        </row>
        <row r="184">
          <cell r="A184" t="str">
            <v>Carne, bovina, seca, crua</v>
          </cell>
          <cell r="B184">
            <v>312.74842790365221</v>
          </cell>
          <cell r="C184">
            <v>1308.5394223488809</v>
          </cell>
          <cell r="D184">
            <v>19.658333333333331</v>
          </cell>
          <cell r="E184">
            <v>25.366666666666671</v>
          </cell>
          <cell r="F184">
            <v>0</v>
          </cell>
          <cell r="G184">
            <v>14.11</v>
          </cell>
          <cell r="H184">
            <v>1.3296666666666668</v>
          </cell>
          <cell r="I184">
            <v>0</v>
          </cell>
          <cell r="J184">
            <v>0</v>
          </cell>
          <cell r="K184">
            <v>4440</v>
          </cell>
        </row>
        <row r="185">
          <cell r="A185" t="str">
            <v>CARNE BOVINA ENSOPADA COM CHUCHU</v>
          </cell>
          <cell r="B185" t="e">
            <v>#REF!</v>
          </cell>
          <cell r="C185" t="e">
            <v>#REF!</v>
          </cell>
          <cell r="D185" t="e">
            <v>#REF!</v>
          </cell>
          <cell r="E185" t="e">
            <v>#REF!</v>
          </cell>
          <cell r="F185" t="e">
            <v>#REF!</v>
          </cell>
          <cell r="G185" t="e">
            <v>#REF!</v>
          </cell>
          <cell r="H185" t="e">
            <v>#REF!</v>
          </cell>
          <cell r="I185" t="e">
            <v>#REF!</v>
          </cell>
          <cell r="J185" t="e">
            <v>#REF!</v>
          </cell>
          <cell r="K185" t="e">
            <v>#REF!</v>
          </cell>
        </row>
        <row r="186">
          <cell r="A186" t="str">
            <v xml:space="preserve">CARNE BOVINA EM CUBOS AO MOLHO DE TOMATE </v>
          </cell>
          <cell r="B186">
            <v>159.38399060869565</v>
          </cell>
          <cell r="C186">
            <v>666.86261670678277</v>
          </cell>
          <cell r="D186">
            <v>18.924746376811591</v>
          </cell>
          <cell r="E186">
            <v>8.5170000000000012</v>
          </cell>
          <cell r="F186">
            <v>0.6839536231884058</v>
          </cell>
          <cell r="G186">
            <v>7.5332666666666679</v>
          </cell>
          <cell r="H186">
            <v>1.4164000000000001</v>
          </cell>
          <cell r="I186">
            <v>22.02</v>
          </cell>
          <cell r="J186">
            <v>1.0213999999999999</v>
          </cell>
          <cell r="K186">
            <v>125.00250000000001</v>
          </cell>
        </row>
        <row r="187">
          <cell r="A187" t="str">
            <v>CARNE BOVINA DESFIADA</v>
          </cell>
          <cell r="B187" t="e">
            <v>#REF!</v>
          </cell>
          <cell r="C187" t="e">
            <v>#REF!</v>
          </cell>
          <cell r="D187" t="e">
            <v>#REF!</v>
          </cell>
          <cell r="E187" t="e">
            <v>#REF!</v>
          </cell>
          <cell r="F187" t="e">
            <v>#REF!</v>
          </cell>
          <cell r="G187" t="e">
            <v>#REF!</v>
          </cell>
          <cell r="H187" t="e">
            <v>#REF!</v>
          </cell>
          <cell r="I187" t="e">
            <v>#REF!</v>
          </cell>
          <cell r="J187" t="e">
            <v>#REF!</v>
          </cell>
          <cell r="K187" t="e">
            <v>#REF!</v>
          </cell>
        </row>
        <row r="188">
          <cell r="A188" t="str">
            <v>CARNE BOVINA ENSOPADA</v>
          </cell>
          <cell r="B188">
            <v>159.38699060869564</v>
          </cell>
          <cell r="C188">
            <v>666.87561670678281</v>
          </cell>
          <cell r="D188">
            <v>18.924836376811591</v>
          </cell>
          <cell r="E188">
            <v>8.5170600000000007</v>
          </cell>
          <cell r="F188">
            <v>0.68468362318840581</v>
          </cell>
          <cell r="G188">
            <v>7.5353766666666679</v>
          </cell>
          <cell r="H188">
            <v>1.41659</v>
          </cell>
          <cell r="I188">
            <v>22.02</v>
          </cell>
          <cell r="J188">
            <v>1.0214099999999999</v>
          </cell>
          <cell r="K188">
            <v>125.00262000000001</v>
          </cell>
        </row>
        <row r="189">
          <cell r="A189" t="str">
            <v>CARNE BOVINA ENSOPADA COM AIPIM</v>
          </cell>
          <cell r="B189" t="e">
            <v>#REF!</v>
          </cell>
          <cell r="C189" t="e">
            <v>#REF!</v>
          </cell>
          <cell r="D189" t="e">
            <v>#REF!</v>
          </cell>
          <cell r="E189" t="e">
            <v>#REF!</v>
          </cell>
          <cell r="F189" t="e">
            <v>#REF!</v>
          </cell>
          <cell r="G189" t="e">
            <v>#REF!</v>
          </cell>
          <cell r="H189" t="e">
            <v>#REF!</v>
          </cell>
          <cell r="I189" t="e">
            <v>#REF!</v>
          </cell>
          <cell r="J189" t="e">
            <v>#REF!</v>
          </cell>
          <cell r="K189" t="e">
            <v>#REF!</v>
          </cell>
        </row>
        <row r="190">
          <cell r="A190" t="str">
            <v>CARNE MOÍDA COM BATATA</v>
          </cell>
          <cell r="B190">
            <v>242.28984626086955</v>
          </cell>
          <cell r="C190">
            <v>1013.7416127554785</v>
          </cell>
          <cell r="D190">
            <v>24.865317681159418</v>
          </cell>
          <cell r="E190">
            <v>13.048453333333335</v>
          </cell>
          <cell r="F190">
            <v>5.1421889855072447</v>
          </cell>
          <cell r="G190">
            <v>17.614986666666667</v>
          </cell>
          <cell r="H190">
            <v>2.8049466666666669</v>
          </cell>
          <cell r="I190">
            <v>45.97</v>
          </cell>
          <cell r="J190">
            <v>14.095586666666666</v>
          </cell>
          <cell r="K190">
            <v>135.15773999999999</v>
          </cell>
        </row>
        <row r="191">
          <cell r="A191" t="str">
            <v>CARNE MOÍDA COM CHUCHU</v>
          </cell>
          <cell r="B191">
            <v>228.7411275652174</v>
          </cell>
          <cell r="C191">
            <v>957.05332573287001</v>
          </cell>
          <cell r="D191">
            <v>24.52718420289855</v>
          </cell>
          <cell r="E191">
            <v>13.057393333333334</v>
          </cell>
          <cell r="F191">
            <v>2.0900024637681174</v>
          </cell>
          <cell r="G191">
            <v>18.451376666666665</v>
          </cell>
          <cell r="H191">
            <v>2.7402566666666672</v>
          </cell>
          <cell r="I191">
            <v>45.97</v>
          </cell>
          <cell r="J191">
            <v>7.9167433333333328</v>
          </cell>
          <cell r="K191">
            <v>135.15762000000001</v>
          </cell>
        </row>
        <row r="192">
          <cell r="A192" t="str">
            <v>CARNE MOÍDA ENSOPADA COM CENOURA</v>
          </cell>
          <cell r="B192">
            <v>233.69728973913044</v>
          </cell>
          <cell r="C192">
            <v>978.41035626852204</v>
          </cell>
          <cell r="D192">
            <v>24.702382898550724</v>
          </cell>
          <cell r="E192">
            <v>13.100953333333335</v>
          </cell>
          <cell r="F192">
            <v>2.6101237681159417</v>
          </cell>
          <cell r="G192">
            <v>22.077486666666665</v>
          </cell>
          <cell r="H192">
            <v>2.8324466666666672</v>
          </cell>
          <cell r="I192">
            <v>230.97</v>
          </cell>
          <cell r="J192">
            <v>7.6039200000000005</v>
          </cell>
          <cell r="K192">
            <v>137.93273999999997</v>
          </cell>
        </row>
        <row r="193">
          <cell r="A193" t="str">
            <v>CARNE MOÍDA REFOGADA</v>
          </cell>
          <cell r="B193">
            <v>226.19728973913044</v>
          </cell>
          <cell r="C193">
            <v>946.41035626852204</v>
          </cell>
          <cell r="D193">
            <v>24.422382898550723</v>
          </cell>
          <cell r="E193">
            <v>13.048453333333335</v>
          </cell>
          <cell r="F193">
            <v>1.470123768115942</v>
          </cell>
          <cell r="G193">
            <v>16.727486666666668</v>
          </cell>
          <cell r="H193">
            <v>2.7149466666666671</v>
          </cell>
          <cell r="I193">
            <v>45.97</v>
          </cell>
          <cell r="J193">
            <v>6.3247533333333337</v>
          </cell>
          <cell r="K193">
            <v>135.15774000000002</v>
          </cell>
        </row>
        <row r="194">
          <cell r="A194" t="str">
            <v>Carne, frango, caipira, inteiro, c/ pele, cozida, Gallus gallus</v>
          </cell>
          <cell r="B194">
            <v>237</v>
          </cell>
          <cell r="C194">
            <v>991.60800000000006</v>
          </cell>
          <cell r="D194">
            <v>23.9</v>
          </cell>
          <cell r="E194">
            <v>15.7</v>
          </cell>
          <cell r="F194">
            <v>0.02</v>
          </cell>
          <cell r="G194">
            <v>16.8</v>
          </cell>
          <cell r="H194">
            <v>1.66</v>
          </cell>
          <cell r="I194">
            <v>16.2</v>
          </cell>
          <cell r="J194">
            <v>1.83</v>
          </cell>
          <cell r="K194">
            <v>56.1</v>
          </cell>
        </row>
        <row r="195">
          <cell r="A195" t="str">
            <v xml:space="preserve">Carne, frango, caipira, inteiro, s/ pele, cozida, Gallus gallus </v>
          </cell>
          <cell r="B195">
            <v>189</v>
          </cell>
          <cell r="C195">
            <v>790.77600000000007</v>
          </cell>
          <cell r="D195">
            <v>29.6</v>
          </cell>
          <cell r="E195">
            <v>7.71</v>
          </cell>
          <cell r="F195">
            <v>0.22</v>
          </cell>
          <cell r="G195">
            <v>66.2</v>
          </cell>
          <cell r="H195">
            <v>2.12</v>
          </cell>
          <cell r="I195">
            <v>6.06</v>
          </cell>
          <cell r="J195">
            <v>0.91</v>
          </cell>
          <cell r="K195">
            <v>53.3</v>
          </cell>
        </row>
        <row r="196">
          <cell r="A196" t="str">
            <v>Caruru, cru</v>
          </cell>
          <cell r="B196">
            <v>34.031629717349972</v>
          </cell>
          <cell r="C196">
            <v>142.38833873739227</v>
          </cell>
          <cell r="D196">
            <v>3.2</v>
          </cell>
          <cell r="E196">
            <v>0.58499999999999996</v>
          </cell>
          <cell r="F196">
            <v>5.9739999999999931</v>
          </cell>
          <cell r="G196">
            <v>455.30366666666669</v>
          </cell>
          <cell r="H196">
            <v>4.4623333333333335</v>
          </cell>
          <cell r="I196">
            <v>1939</v>
          </cell>
          <cell r="J196">
            <v>5.3566666666666665</v>
          </cell>
          <cell r="K196">
            <v>13.664999999999999</v>
          </cell>
        </row>
        <row r="197">
          <cell r="A197" t="str">
            <v>Castanha-de-caju, torrada, salgada</v>
          </cell>
          <cell r="B197">
            <v>570.167626501619</v>
          </cell>
          <cell r="C197">
            <v>2385.5813492827738</v>
          </cell>
          <cell r="D197">
            <v>18.509367332776389</v>
          </cell>
          <cell r="E197">
            <v>46.279666666666664</v>
          </cell>
          <cell r="F197">
            <v>29.13496600055695</v>
          </cell>
          <cell r="G197">
            <v>32.587666666666671</v>
          </cell>
          <cell r="H197">
            <v>5.2210000000000001</v>
          </cell>
          <cell r="I197">
            <v>0</v>
          </cell>
          <cell r="J197">
            <v>0</v>
          </cell>
          <cell r="K197">
            <v>125</v>
          </cell>
        </row>
        <row r="198">
          <cell r="A198" t="str">
            <v>Castanha-do-Brasil, crua</v>
          </cell>
          <cell r="B198">
            <v>642.96307168106932</v>
          </cell>
          <cell r="C198">
            <v>2690.1574919135942</v>
          </cell>
          <cell r="D198">
            <v>14.536340101559956</v>
          </cell>
          <cell r="E198">
            <v>63.459000000000003</v>
          </cell>
          <cell r="F198">
            <v>15.078659898440039</v>
          </cell>
          <cell r="G198">
            <v>146.33666666666667</v>
          </cell>
          <cell r="H198">
            <v>2.31</v>
          </cell>
          <cell r="I198">
            <v>0</v>
          </cell>
          <cell r="J198">
            <v>0</v>
          </cell>
          <cell r="K198">
            <v>1</v>
          </cell>
        </row>
        <row r="199">
          <cell r="A199" t="str">
            <v>Catalonha, crua</v>
          </cell>
          <cell r="B199">
            <v>23.888412257373297</v>
          </cell>
          <cell r="C199">
            <v>99.949116884849872</v>
          </cell>
          <cell r="D199">
            <v>1.8687499999999999</v>
          </cell>
          <cell r="E199">
            <v>0.28233333333333333</v>
          </cell>
          <cell r="F199">
            <v>4.7522499999999903</v>
          </cell>
          <cell r="G199">
            <v>56.795333333333332</v>
          </cell>
          <cell r="H199">
            <v>3.0766666666666667</v>
          </cell>
          <cell r="I199">
            <v>0</v>
          </cell>
          <cell r="J199">
            <v>7.333333333333333</v>
          </cell>
          <cell r="K199">
            <v>9.3936666666666664</v>
          </cell>
        </row>
        <row r="200">
          <cell r="A200" t="str">
            <v>Catchup, tomate, molho</v>
          </cell>
          <cell r="B200">
            <v>129</v>
          </cell>
          <cell r="C200">
            <v>539.73599999999999</v>
          </cell>
          <cell r="D200">
            <v>1.74</v>
          </cell>
          <cell r="E200">
            <v>0.31</v>
          </cell>
          <cell r="F200">
            <v>29.9</v>
          </cell>
          <cell r="G200">
            <v>18</v>
          </cell>
          <cell r="H200">
            <v>0.51</v>
          </cell>
          <cell r="I200">
            <v>101.6</v>
          </cell>
          <cell r="J200">
            <v>15.1</v>
          </cell>
          <cell r="K200">
            <v>1114</v>
          </cell>
        </row>
        <row r="201">
          <cell r="A201" t="str">
            <v>Cebola, crua</v>
          </cell>
          <cell r="B201">
            <v>39.420046376811584</v>
          </cell>
          <cell r="C201">
            <v>164.93347404057968</v>
          </cell>
          <cell r="D201">
            <v>1.7101449275362322</v>
          </cell>
          <cell r="E201">
            <v>0.08</v>
          </cell>
          <cell r="F201">
            <v>8.8531884057970984</v>
          </cell>
          <cell r="G201">
            <v>14</v>
          </cell>
          <cell r="H201">
            <v>0.20333333333333337</v>
          </cell>
          <cell r="I201">
            <v>0</v>
          </cell>
          <cell r="J201">
            <v>4.666666666666667</v>
          </cell>
          <cell r="K201">
            <v>0.59666666666666668</v>
          </cell>
        </row>
        <row r="202">
          <cell r="A202" t="str">
            <v>Cebolinha, crua</v>
          </cell>
          <cell r="B202">
            <v>19.515885507246438</v>
          </cell>
          <cell r="C202">
            <v>81.654464962319096</v>
          </cell>
          <cell r="D202">
            <v>1.8659420289855071</v>
          </cell>
          <cell r="E202">
            <v>0.35</v>
          </cell>
          <cell r="F202">
            <v>3.3707246376811648</v>
          </cell>
          <cell r="G202">
            <v>79.853333333333339</v>
          </cell>
          <cell r="H202">
            <v>0.64666666666666661</v>
          </cell>
          <cell r="I202">
            <v>279</v>
          </cell>
          <cell r="J202">
            <v>31.78</v>
          </cell>
          <cell r="K202">
            <v>1.6033333333333335</v>
          </cell>
        </row>
        <row r="203">
          <cell r="A203" t="str">
            <v>Cenoura, crua</v>
          </cell>
          <cell r="B203">
            <v>30</v>
          </cell>
          <cell r="C203">
            <v>128</v>
          </cell>
          <cell r="D203">
            <v>1.1200000000000001</v>
          </cell>
          <cell r="E203">
            <v>0.21</v>
          </cell>
          <cell r="F203">
            <v>4.5599999999999996</v>
          </cell>
          <cell r="G203">
            <v>21.4</v>
          </cell>
          <cell r="H203">
            <v>0.47</v>
          </cell>
          <cell r="I203">
            <v>740</v>
          </cell>
          <cell r="J203">
            <v>5.1166666666666671</v>
          </cell>
          <cell r="K203">
            <v>11.1</v>
          </cell>
        </row>
        <row r="204">
          <cell r="A204" t="str">
            <v>CENOURA SAUTÉ</v>
          </cell>
          <cell r="B204">
            <v>77.409236858079723</v>
          </cell>
          <cell r="C204">
            <v>325.2442470142056</v>
          </cell>
          <cell r="D204">
            <v>0.65864480056762709</v>
          </cell>
          <cell r="E204">
            <v>7.0088966666666668</v>
          </cell>
          <cell r="F204">
            <v>2.5724300000000002</v>
          </cell>
          <cell r="G204">
            <v>13.634640000000001</v>
          </cell>
          <cell r="H204">
            <v>0.30249999999999994</v>
          </cell>
          <cell r="I204">
            <v>467.66516999999999</v>
          </cell>
          <cell r="J204">
            <v>2.8641666666666667</v>
          </cell>
          <cell r="K204">
            <v>86.31389333333334</v>
          </cell>
        </row>
        <row r="205">
          <cell r="A205" t="str">
            <v>Cereais, milho, flocos, com sal</v>
          </cell>
          <cell r="B205">
            <v>369.59975000000003</v>
          </cell>
          <cell r="C205">
            <v>1546.4053540000002</v>
          </cell>
          <cell r="D205">
            <v>7.291666666666667</v>
          </cell>
          <cell r="E205">
            <v>1.6033333333333335</v>
          </cell>
          <cell r="F205">
            <v>80.834999999999994</v>
          </cell>
          <cell r="G205">
            <v>1.8136666666666665</v>
          </cell>
          <cell r="H205">
            <v>0.52433333333333332</v>
          </cell>
          <cell r="I205">
            <v>0</v>
          </cell>
          <cell r="J205">
            <v>0</v>
          </cell>
          <cell r="K205">
            <v>271.73766666666666</v>
          </cell>
        </row>
        <row r="206">
          <cell r="A206" t="str">
            <v>Cereais, milho, flocos, sem sal</v>
          </cell>
          <cell r="B206">
            <v>363.33831666666663</v>
          </cell>
          <cell r="C206">
            <v>1520.2075169333332</v>
          </cell>
          <cell r="D206">
            <v>6.875</v>
          </cell>
          <cell r="E206">
            <v>1.1833333333333333</v>
          </cell>
          <cell r="F206">
            <v>80.448333333333338</v>
          </cell>
          <cell r="G206">
            <v>1.9746666666666666</v>
          </cell>
          <cell r="H206">
            <v>1.6933333333333334</v>
          </cell>
          <cell r="I206">
            <v>0</v>
          </cell>
          <cell r="J206">
            <v>0</v>
          </cell>
          <cell r="K206">
            <v>30.970333333333333</v>
          </cell>
        </row>
        <row r="207">
          <cell r="A207" t="str">
            <v>Cereais, mingau, milho, infantil</v>
          </cell>
          <cell r="B207">
            <v>394.42752173913044</v>
          </cell>
          <cell r="C207">
            <v>1650.2847509565217</v>
          </cell>
          <cell r="D207">
            <v>6.4311594202898554</v>
          </cell>
          <cell r="E207">
            <v>1.0933333333333335</v>
          </cell>
          <cell r="F207">
            <v>87.265507246376814</v>
          </cell>
          <cell r="G207">
            <v>218.80666666666664</v>
          </cell>
          <cell r="H207">
            <v>3.03</v>
          </cell>
          <cell r="I207">
            <v>21.416666666666668</v>
          </cell>
          <cell r="J207">
            <v>109.36666666666666</v>
          </cell>
          <cell r="K207">
            <v>399.40333333333336</v>
          </cell>
        </row>
        <row r="208">
          <cell r="A208" t="str">
            <v>Cereais, mistura p/ mingau, (média diferentes sabores)</v>
          </cell>
          <cell r="B208">
            <v>371</v>
          </cell>
          <cell r="C208">
            <v>1552.2640000000001</v>
          </cell>
          <cell r="D208">
            <v>5.19</v>
          </cell>
          <cell r="E208">
            <v>1.31</v>
          </cell>
          <cell r="F208">
            <v>86.1</v>
          </cell>
          <cell r="G208">
            <v>413</v>
          </cell>
          <cell r="H208">
            <v>15.5</v>
          </cell>
          <cell r="I208">
            <v>0.3</v>
          </cell>
          <cell r="J208">
            <v>54.8</v>
          </cell>
          <cell r="K208">
            <v>543</v>
          </cell>
        </row>
        <row r="209">
          <cell r="A209" t="str">
            <v>Cereais, mistura para vitamina, trigo, cevada e aveia</v>
          </cell>
          <cell r="B209">
            <v>381.13333333333333</v>
          </cell>
          <cell r="C209">
            <v>1594.6618666666668</v>
          </cell>
          <cell r="D209">
            <v>8.8958333333333321</v>
          </cell>
          <cell r="E209">
            <v>2.12</v>
          </cell>
          <cell r="F209">
            <v>81.617500000000007</v>
          </cell>
          <cell r="G209">
            <v>584.25133333333338</v>
          </cell>
          <cell r="H209">
            <v>12.641333333333334</v>
          </cell>
          <cell r="I209">
            <v>0</v>
          </cell>
          <cell r="J209">
            <v>13.106666666666667</v>
          </cell>
          <cell r="K209">
            <v>1163.2569999999998</v>
          </cell>
        </row>
        <row r="210">
          <cell r="A210" t="str">
            <v>Cereal matinal, milho</v>
          </cell>
          <cell r="B210">
            <v>365.354163768116</v>
          </cell>
          <cell r="C210">
            <v>1528.6418212057974</v>
          </cell>
          <cell r="D210">
            <v>7.1557971014492754</v>
          </cell>
          <cell r="E210">
            <v>0.95666666666666667</v>
          </cell>
          <cell r="F210">
            <v>83.824202898550723</v>
          </cell>
          <cell r="G210">
            <v>142.92333333333332</v>
          </cell>
          <cell r="H210">
            <v>3.05</v>
          </cell>
          <cell r="I210">
            <v>36</v>
          </cell>
          <cell r="J210">
            <v>17.293333333333333</v>
          </cell>
          <cell r="K210">
            <v>654.54333333333341</v>
          </cell>
        </row>
        <row r="211">
          <cell r="A211" t="str">
            <v>Cereal matinal, milho, açúcar</v>
          </cell>
          <cell r="B211">
            <v>376.55525362318843</v>
          </cell>
          <cell r="C211">
            <v>1575.5071811594205</v>
          </cell>
          <cell r="D211">
            <v>4.7427536231884071</v>
          </cell>
          <cell r="E211">
            <v>0.66666666666666663</v>
          </cell>
          <cell r="F211">
            <v>88.840579710144922</v>
          </cell>
          <cell r="G211">
            <v>56.423333333333339</v>
          </cell>
          <cell r="H211">
            <v>3.9033333333333338</v>
          </cell>
          <cell r="I211">
            <v>31</v>
          </cell>
          <cell r="J211">
            <v>14.55</v>
          </cell>
          <cell r="K211">
            <v>405.31333333333333</v>
          </cell>
        </row>
        <row r="212">
          <cell r="A212" t="str">
            <v>Chá (preto, camomila, erva-cidreira, capim-limão, etc.)</v>
          </cell>
          <cell r="B212">
            <v>1</v>
          </cell>
          <cell r="C212">
            <v>4.1840000000000002</v>
          </cell>
          <cell r="D212">
            <v>0</v>
          </cell>
          <cell r="E212">
            <v>0</v>
          </cell>
          <cell r="F212">
            <v>0.3</v>
          </cell>
          <cell r="G212">
            <v>0</v>
          </cell>
          <cell r="H212">
            <v>0.02</v>
          </cell>
          <cell r="I212">
            <v>0</v>
          </cell>
          <cell r="J212">
            <v>0</v>
          </cell>
          <cell r="K212">
            <v>3</v>
          </cell>
        </row>
        <row r="213">
          <cell r="A213" t="str">
            <v>Chá mate orgânico</v>
          </cell>
          <cell r="B213">
            <v>2.8</v>
          </cell>
          <cell r="C213">
            <v>11.715199999999999</v>
          </cell>
          <cell r="D213">
            <v>0.25</v>
          </cell>
          <cell r="E213">
            <v>0</v>
          </cell>
          <cell r="F213">
            <v>2.31</v>
          </cell>
          <cell r="G213">
            <v>4.7</v>
          </cell>
          <cell r="H213">
            <v>0.15</v>
          </cell>
          <cell r="I213">
            <v>0</v>
          </cell>
          <cell r="J213">
            <v>0.16</v>
          </cell>
          <cell r="K213">
            <v>0.27</v>
          </cell>
        </row>
        <row r="214">
          <cell r="A214" t="str">
            <v>Chambaril</v>
          </cell>
          <cell r="B214">
            <v>242</v>
          </cell>
          <cell r="C214">
            <v>1012.528</v>
          </cell>
          <cell r="D214">
            <v>24.22</v>
          </cell>
          <cell r="E214">
            <v>15.42</v>
          </cell>
          <cell r="F214">
            <v>0</v>
          </cell>
          <cell r="G214">
            <v>8</v>
          </cell>
          <cell r="H214">
            <v>2.81</v>
          </cell>
          <cell r="I214">
            <v>0</v>
          </cell>
          <cell r="J214">
            <v>0</v>
          </cell>
          <cell r="K214">
            <v>67</v>
          </cell>
        </row>
        <row r="215">
          <cell r="A215" t="str">
            <v>Chantilly</v>
          </cell>
          <cell r="B215">
            <v>276.39</v>
          </cell>
          <cell r="C215">
            <v>1156.4157600000001</v>
          </cell>
          <cell r="D215">
            <v>2.93</v>
          </cell>
          <cell r="E215">
            <v>24.57</v>
          </cell>
          <cell r="F215">
            <v>12.36</v>
          </cell>
          <cell r="G215">
            <v>55.66</v>
          </cell>
          <cell r="H215">
            <v>0.03</v>
          </cell>
          <cell r="I215">
            <v>217.56</v>
          </cell>
          <cell r="J215">
            <v>0.48</v>
          </cell>
          <cell r="K215">
            <v>45.52</v>
          </cell>
        </row>
        <row r="216">
          <cell r="A216" t="str">
            <v>Cheiro verde (50% cebolinha verde, 50% salsa), cru</v>
          </cell>
          <cell r="B216">
            <v>34</v>
          </cell>
          <cell r="C216">
            <v>142.256</v>
          </cell>
          <cell r="D216">
            <v>2.79</v>
          </cell>
          <cell r="E216">
            <v>0.43</v>
          </cell>
          <cell r="F216">
            <v>5.85</v>
          </cell>
          <cell r="G216">
            <v>166</v>
          </cell>
          <cell r="H216">
            <v>2.4300000000000002</v>
          </cell>
          <cell r="I216">
            <v>0</v>
          </cell>
          <cell r="J216">
            <v>50.1</v>
          </cell>
          <cell r="K216">
            <v>2.33</v>
          </cell>
        </row>
        <row r="217">
          <cell r="A217" t="str">
            <v>Chicória, crua</v>
          </cell>
          <cell r="B217">
            <v>13.837120289855097</v>
          </cell>
          <cell r="C217">
            <v>57.894511292753727</v>
          </cell>
          <cell r="D217">
            <v>1.1376811594202898</v>
          </cell>
          <cell r="E217">
            <v>0.14333333333333334</v>
          </cell>
          <cell r="F217">
            <v>2.8533333333333437</v>
          </cell>
          <cell r="G217">
            <v>44.826666666666675</v>
          </cell>
          <cell r="H217">
            <v>0.45333333333333337</v>
          </cell>
          <cell r="I217">
            <v>0</v>
          </cell>
          <cell r="J217">
            <v>6.543333333333333</v>
          </cell>
          <cell r="K217">
            <v>13.522333333333334</v>
          </cell>
        </row>
        <row r="218">
          <cell r="A218" t="str">
            <v>Chips (salgadinho)</v>
          </cell>
          <cell r="B218">
            <v>558.86</v>
          </cell>
          <cell r="C218">
            <v>2338.2702400000003</v>
          </cell>
          <cell r="D218">
            <v>5.08</v>
          </cell>
          <cell r="E218">
            <v>35.25</v>
          </cell>
          <cell r="F218">
            <v>55.41</v>
          </cell>
          <cell r="G218">
            <v>2.4700000000000002</v>
          </cell>
          <cell r="H218">
            <v>3.05</v>
          </cell>
          <cell r="I218">
            <v>7.5</v>
          </cell>
          <cell r="J218">
            <v>0</v>
          </cell>
          <cell r="K218">
            <v>601.77</v>
          </cell>
        </row>
        <row r="219">
          <cell r="A219" t="str">
            <v>Chocolate em pó de qualquer marca</v>
          </cell>
          <cell r="B219">
            <v>364.24</v>
          </cell>
          <cell r="C219">
            <v>1523.9801600000001</v>
          </cell>
          <cell r="D219">
            <v>2.83</v>
          </cell>
          <cell r="E219">
            <v>3.55</v>
          </cell>
          <cell r="F219">
            <v>85.53</v>
          </cell>
          <cell r="G219">
            <v>149.79</v>
          </cell>
          <cell r="H219">
            <v>0.78</v>
          </cell>
          <cell r="I219">
            <v>1.08</v>
          </cell>
          <cell r="J219">
            <v>0.14000000000000001</v>
          </cell>
          <cell r="K219">
            <v>350.14</v>
          </cell>
        </row>
        <row r="220">
          <cell r="A220" t="str">
            <v>Chocolate, ao leite</v>
          </cell>
          <cell r="B220">
            <v>539.5866666666667</v>
          </cell>
          <cell r="C220">
            <v>2257.6306133333337</v>
          </cell>
          <cell r="D220">
            <v>7.22</v>
          </cell>
          <cell r="E220">
            <v>30.266666666666669</v>
          </cell>
          <cell r="F220">
            <v>59.576666666666675</v>
          </cell>
          <cell r="G220">
            <v>191.19</v>
          </cell>
          <cell r="H220">
            <v>1.5766666666666669</v>
          </cell>
          <cell r="I220">
            <v>0</v>
          </cell>
          <cell r="J220">
            <v>0</v>
          </cell>
          <cell r="K220">
            <v>77</v>
          </cell>
        </row>
        <row r="221">
          <cell r="A221" t="str">
            <v>Chocolate, ao leite, com castanha do Pará</v>
          </cell>
          <cell r="B221">
            <v>558.87633333333338</v>
          </cell>
          <cell r="C221">
            <v>2338.3385786666668</v>
          </cell>
          <cell r="D221">
            <v>7.4124999999999996</v>
          </cell>
          <cell r="E221">
            <v>34.191000000000003</v>
          </cell>
          <cell r="F221">
            <v>55.376833333333337</v>
          </cell>
          <cell r="G221">
            <v>171.23266666666666</v>
          </cell>
          <cell r="H221">
            <v>1.4710000000000001</v>
          </cell>
          <cell r="I221">
            <v>36.153333333333329</v>
          </cell>
          <cell r="J221">
            <v>1.42</v>
          </cell>
          <cell r="K221">
            <v>64</v>
          </cell>
        </row>
        <row r="222">
          <cell r="A222" t="str">
            <v>Chocolate, ao leite, dietético</v>
          </cell>
          <cell r="B222">
            <v>556.82433333333336</v>
          </cell>
          <cell r="C222">
            <v>2329.7530106666668</v>
          </cell>
          <cell r="D222">
            <v>6.8979166666666663</v>
          </cell>
          <cell r="E222">
            <v>33.771000000000001</v>
          </cell>
          <cell r="F222">
            <v>56.323416666666667</v>
          </cell>
          <cell r="G222">
            <v>187.88566666666665</v>
          </cell>
          <cell r="H222">
            <v>3.3106666666666662</v>
          </cell>
          <cell r="I222">
            <v>7.0366666666666662</v>
          </cell>
          <cell r="J222">
            <v>2.0466666666666669</v>
          </cell>
          <cell r="K222">
            <v>85</v>
          </cell>
        </row>
        <row r="223">
          <cell r="A223" t="str">
            <v>Chocolate, meio amargo</v>
          </cell>
          <cell r="B223">
            <v>474.91776997327383</v>
          </cell>
          <cell r="C223">
            <v>1987.0559495681778</v>
          </cell>
          <cell r="D223">
            <v>4.8624434321721388</v>
          </cell>
          <cell r="E223">
            <v>29.856666666666666</v>
          </cell>
          <cell r="F223">
            <v>62.422889901161192</v>
          </cell>
          <cell r="G223">
            <v>44.665333333333329</v>
          </cell>
          <cell r="H223">
            <v>3.6106666666666669</v>
          </cell>
          <cell r="I223">
            <v>0</v>
          </cell>
          <cell r="J223">
            <v>2.0966666666666671</v>
          </cell>
          <cell r="K223">
            <v>9</v>
          </cell>
        </row>
        <row r="224">
          <cell r="A224" t="str">
            <v>Chuchu, cru</v>
          </cell>
          <cell r="B224">
            <v>16.97891884057972</v>
          </cell>
          <cell r="C224">
            <v>71.039796428985554</v>
          </cell>
          <cell r="D224">
            <v>0.69927536231884069</v>
          </cell>
          <cell r="E224">
            <v>0.06</v>
          </cell>
          <cell r="F224">
            <v>4.1373913043478341</v>
          </cell>
          <cell r="G224">
            <v>11.506666666666668</v>
          </cell>
          <cell r="H224">
            <v>0.17</v>
          </cell>
          <cell r="I224">
            <v>0</v>
          </cell>
          <cell r="J224">
            <v>10.613333333333333</v>
          </cell>
          <cell r="K224">
            <v>0</v>
          </cell>
        </row>
        <row r="225">
          <cell r="A225" t="str">
            <v>Ciriguela, crua</v>
          </cell>
          <cell r="B225">
            <v>75.594110000000001</v>
          </cell>
          <cell r="C225">
            <v>316.28575624000001</v>
          </cell>
          <cell r="D225">
            <v>1.3979166666666667</v>
          </cell>
          <cell r="E225">
            <v>0.35966666666666663</v>
          </cell>
          <cell r="F225">
            <v>18.857416666666666</v>
          </cell>
          <cell r="G225">
            <v>27.414000000000001</v>
          </cell>
          <cell r="H225">
            <v>0.35733333333333334</v>
          </cell>
          <cell r="I225">
            <v>0.01</v>
          </cell>
          <cell r="J225">
            <v>27.026666666666667</v>
          </cell>
          <cell r="K225">
            <v>1.6823333333333335</v>
          </cell>
        </row>
        <row r="226">
          <cell r="A226" t="str">
            <v>Cocada branca</v>
          </cell>
          <cell r="B226">
            <v>448.84545242331023</v>
          </cell>
          <cell r="C226">
            <v>1877.9693729391302</v>
          </cell>
          <cell r="D226">
            <v>1.1218333737055461</v>
          </cell>
          <cell r="E226">
            <v>13.586999999999998</v>
          </cell>
          <cell r="F226">
            <v>81.383166626294454</v>
          </cell>
          <cell r="G226">
            <v>7.0573333333333332</v>
          </cell>
          <cell r="H226">
            <v>1.2430000000000001</v>
          </cell>
          <cell r="I226">
            <v>0</v>
          </cell>
          <cell r="J226">
            <v>0</v>
          </cell>
          <cell r="K226">
            <v>29</v>
          </cell>
        </row>
        <row r="227">
          <cell r="A227" t="str">
            <v>Coco fresco ralado</v>
          </cell>
          <cell r="B227">
            <v>354</v>
          </cell>
          <cell r="C227">
            <v>1481.136</v>
          </cell>
          <cell r="D227">
            <v>3.34</v>
          </cell>
          <cell r="E227">
            <v>33.5</v>
          </cell>
          <cell r="F227">
            <v>15.2</v>
          </cell>
          <cell r="G227">
            <v>14</v>
          </cell>
          <cell r="H227">
            <v>2.44</v>
          </cell>
          <cell r="I227">
            <v>0</v>
          </cell>
          <cell r="J227">
            <v>3.31</v>
          </cell>
          <cell r="K227">
            <v>20</v>
          </cell>
        </row>
        <row r="228">
          <cell r="A228" t="str">
            <v>Coco seco ralado</v>
          </cell>
          <cell r="B228">
            <v>660</v>
          </cell>
          <cell r="C228">
            <v>2761.44</v>
          </cell>
          <cell r="D228">
            <v>6.89</v>
          </cell>
          <cell r="E228">
            <v>64.5</v>
          </cell>
          <cell r="F228">
            <v>24.4</v>
          </cell>
          <cell r="G228">
            <v>26</v>
          </cell>
          <cell r="H228">
            <v>3.33</v>
          </cell>
          <cell r="I228">
            <v>0</v>
          </cell>
          <cell r="J228">
            <v>1.51</v>
          </cell>
          <cell r="K228">
            <v>37</v>
          </cell>
        </row>
        <row r="229">
          <cell r="A229" t="str">
            <v>Coco, cru</v>
          </cell>
          <cell r="B229">
            <v>406.48735310780989</v>
          </cell>
          <cell r="C229">
            <v>1700.7430854030767</v>
          </cell>
          <cell r="D229">
            <v>3.69183412310697</v>
          </cell>
          <cell r="E229">
            <v>41.976333333333336</v>
          </cell>
          <cell r="F229">
            <v>10.401665876893027</v>
          </cell>
          <cell r="G229">
            <v>6.4845000000000006</v>
          </cell>
          <cell r="H229">
            <v>1.7583333333333333</v>
          </cell>
          <cell r="I229">
            <v>0</v>
          </cell>
          <cell r="J229">
            <v>2.4933333333333332</v>
          </cell>
          <cell r="K229">
            <v>15</v>
          </cell>
        </row>
        <row r="230">
          <cell r="A230" t="str">
            <v>Coentro</v>
          </cell>
          <cell r="B230">
            <v>279</v>
          </cell>
          <cell r="C230">
            <v>1167.336</v>
          </cell>
          <cell r="D230">
            <v>21.93</v>
          </cell>
          <cell r="E230">
            <v>4.78</v>
          </cell>
          <cell r="F230">
            <v>52.1</v>
          </cell>
          <cell r="G230">
            <v>1246</v>
          </cell>
          <cell r="H230">
            <v>42.46</v>
          </cell>
          <cell r="I230">
            <v>917</v>
          </cell>
          <cell r="J230">
            <v>566.70000000000005</v>
          </cell>
          <cell r="K230">
            <v>211</v>
          </cell>
        </row>
        <row r="231">
          <cell r="A231" t="str">
            <v>Coentro, folhas desidratadas</v>
          </cell>
          <cell r="B231">
            <v>309.07074680447579</v>
          </cell>
          <cell r="C231">
            <v>1293.1520046299268</v>
          </cell>
          <cell r="D231">
            <v>20.875</v>
          </cell>
          <cell r="E231">
            <v>10.386666666666668</v>
          </cell>
          <cell r="F231">
            <v>47.954999999999998</v>
          </cell>
          <cell r="G231">
            <v>783.81366666666656</v>
          </cell>
          <cell r="H231">
            <v>81.431333333333342</v>
          </cell>
          <cell r="I231">
            <v>0</v>
          </cell>
          <cell r="J231">
            <v>40.773333333333333</v>
          </cell>
          <cell r="K231">
            <v>18.255333333333333</v>
          </cell>
        </row>
        <row r="232">
          <cell r="A232" t="str">
            <v>Cogumelo/champignon em conserva</v>
          </cell>
          <cell r="B232">
            <v>50.74</v>
          </cell>
          <cell r="C232">
            <v>212.29616000000001</v>
          </cell>
          <cell r="D232">
            <v>1.87</v>
          </cell>
          <cell r="E232">
            <v>3.2</v>
          </cell>
          <cell r="F232">
            <v>5.09</v>
          </cell>
          <cell r="G232">
            <v>11</v>
          </cell>
          <cell r="H232">
            <v>0.79</v>
          </cell>
          <cell r="I232">
            <v>0</v>
          </cell>
          <cell r="J232">
            <v>0</v>
          </cell>
          <cell r="K232">
            <v>425</v>
          </cell>
        </row>
        <row r="233">
          <cell r="A233" t="str">
            <v>Corimba, cru</v>
          </cell>
          <cell r="B233">
            <v>128.15539999999999</v>
          </cell>
          <cell r="C233">
            <v>536.20219359999999</v>
          </cell>
          <cell r="D233">
            <v>17.366666666666667</v>
          </cell>
          <cell r="E233">
            <v>5.9866666666666672</v>
          </cell>
          <cell r="F233">
            <v>0</v>
          </cell>
          <cell r="G233">
            <v>40.053333333333335</v>
          </cell>
          <cell r="H233">
            <v>0.5033333333333333</v>
          </cell>
          <cell r="I233">
            <v>0</v>
          </cell>
          <cell r="J233">
            <v>0</v>
          </cell>
          <cell r="K233">
            <v>47.01</v>
          </cell>
        </row>
        <row r="234">
          <cell r="A234" t="str">
            <v>Corvina de água doce, crua</v>
          </cell>
          <cell r="B234">
            <v>101.00903333333332</v>
          </cell>
          <cell r="C234">
            <v>422.62179546666664</v>
          </cell>
          <cell r="D234">
            <v>18.916666666666668</v>
          </cell>
          <cell r="E234">
            <v>2.2433333333333336</v>
          </cell>
          <cell r="F234">
            <v>0</v>
          </cell>
          <cell r="G234">
            <v>39.43</v>
          </cell>
          <cell r="H234">
            <v>0.25666666666666665</v>
          </cell>
          <cell r="I234">
            <v>8</v>
          </cell>
          <cell r="J234">
            <v>0</v>
          </cell>
          <cell r="K234">
            <v>45.09</v>
          </cell>
        </row>
        <row r="235">
          <cell r="A235" t="str">
            <v>Corvina do mar, crua</v>
          </cell>
          <cell r="B235">
            <v>94</v>
          </cell>
          <cell r="C235">
            <v>393.29599999999999</v>
          </cell>
          <cell r="D235">
            <v>18.57</v>
          </cell>
          <cell r="E235">
            <v>1.5833333333333333</v>
          </cell>
          <cell r="F235">
            <v>0</v>
          </cell>
          <cell r="G235">
            <v>0</v>
          </cell>
          <cell r="H235">
            <v>0.37666666666666665</v>
          </cell>
          <cell r="I235">
            <v>65</v>
          </cell>
          <cell r="J235">
            <v>0</v>
          </cell>
          <cell r="K235">
            <v>67.97</v>
          </cell>
        </row>
        <row r="236">
          <cell r="A236" t="str">
            <v>Couve, manteiga, crua</v>
          </cell>
          <cell r="B236">
            <v>27.056697101449281</v>
          </cell>
          <cell r="C236">
            <v>113.2052206724638</v>
          </cell>
          <cell r="D236">
            <v>2.8731884057971011</v>
          </cell>
          <cell r="E236">
            <v>0.54666666666666675</v>
          </cell>
          <cell r="F236">
            <v>4.3334782608695592</v>
          </cell>
          <cell r="G236">
            <v>130.86599999999999</v>
          </cell>
          <cell r="H236">
            <v>0.45366666666666666</v>
          </cell>
          <cell r="I236">
            <v>583</v>
          </cell>
          <cell r="J236">
            <v>96.683333333333323</v>
          </cell>
          <cell r="K236">
            <v>6.1710000000000003</v>
          </cell>
        </row>
        <row r="237">
          <cell r="A237" t="str">
            <v>Couve-flor, crua</v>
          </cell>
          <cell r="B237">
            <v>22.563349275362292</v>
          </cell>
          <cell r="C237">
            <v>94.40505336811583</v>
          </cell>
          <cell r="D237">
            <v>1.9057971014492752</v>
          </cell>
          <cell r="E237">
            <v>0.21333333333333335</v>
          </cell>
          <cell r="F237">
            <v>4.5175362318840619</v>
          </cell>
          <cell r="G237">
            <v>17.82</v>
          </cell>
          <cell r="H237">
            <v>0.53333333333333333</v>
          </cell>
          <cell r="I237">
            <v>2</v>
          </cell>
          <cell r="J237">
            <v>36.049999999999997</v>
          </cell>
          <cell r="K237">
            <v>3.4366666666666661</v>
          </cell>
        </row>
        <row r="238">
          <cell r="A238" t="str">
            <v>COUVE REFOGADA</v>
          </cell>
          <cell r="B238">
            <v>47.402687666666665</v>
          </cell>
          <cell r="C238">
            <v>198.33284519733337</v>
          </cell>
          <cell r="D238">
            <v>2.1675362318840579</v>
          </cell>
          <cell r="E238">
            <v>3.4012666666666669</v>
          </cell>
          <cell r="F238">
            <v>3.4024971014492706</v>
          </cell>
          <cell r="G238">
            <v>95.667779999999979</v>
          </cell>
          <cell r="H238">
            <v>0.33917666666666668</v>
          </cell>
          <cell r="I238">
            <v>425.59</v>
          </cell>
          <cell r="J238">
            <v>70.578833333333321</v>
          </cell>
          <cell r="K238">
            <v>84.444430000000011</v>
          </cell>
        </row>
        <row r="239">
          <cell r="A239" t="str">
            <v>Colorau</v>
          </cell>
          <cell r="B239">
            <v>3</v>
          </cell>
          <cell r="C239">
            <v>13</v>
          </cell>
          <cell r="D239">
            <v>0.09</v>
          </cell>
          <cell r="E239">
            <v>0.06</v>
          </cell>
          <cell r="F239">
            <v>0.73</v>
          </cell>
          <cell r="G239">
            <v>2.11</v>
          </cell>
          <cell r="H239">
            <v>0.19</v>
          </cell>
          <cell r="I239">
            <v>0</v>
          </cell>
          <cell r="J239">
            <v>0.01</v>
          </cell>
          <cell r="K239">
            <v>0.12</v>
          </cell>
        </row>
        <row r="240">
          <cell r="A240" t="str">
            <v>Creme de arroz, pó</v>
          </cell>
          <cell r="B240">
            <v>386.00119033639794</v>
          </cell>
          <cell r="C240">
            <v>1615.0289803674891</v>
          </cell>
          <cell r="D240">
            <v>7.0269497747421266</v>
          </cell>
          <cell r="E240">
            <v>1.2260000000000002</v>
          </cell>
          <cell r="F240">
            <v>83.86938355859121</v>
          </cell>
          <cell r="G240">
            <v>7.0853333333333337</v>
          </cell>
          <cell r="H240">
            <v>0.6323333333333333</v>
          </cell>
          <cell r="I240">
            <v>0</v>
          </cell>
          <cell r="J240">
            <v>0</v>
          </cell>
          <cell r="K240">
            <v>1.0303333333333333</v>
          </cell>
        </row>
        <row r="241">
          <cell r="A241" t="str">
            <v>Creme de Leite</v>
          </cell>
          <cell r="B241">
            <v>221.48354127513312</v>
          </cell>
          <cell r="C241">
            <v>926.68713669515705</v>
          </cell>
          <cell r="D241">
            <v>1.5078066937128702</v>
          </cell>
          <cell r="E241">
            <v>22.479333333333333</v>
          </cell>
          <cell r="F241">
            <v>4.5095266396204607</v>
          </cell>
          <cell r="G241">
            <v>82.73366666666665</v>
          </cell>
          <cell r="H241">
            <v>0.30099999999999999</v>
          </cell>
          <cell r="I241">
            <v>127.66666666666667</v>
          </cell>
          <cell r="J241">
            <v>0</v>
          </cell>
          <cell r="K241">
            <v>52</v>
          </cell>
        </row>
        <row r="242">
          <cell r="A242" t="str">
            <v>Creme de milho, pó</v>
          </cell>
          <cell r="B242">
            <v>333.03419267054403</v>
          </cell>
          <cell r="C242">
            <v>1393.4150621335564</v>
          </cell>
          <cell r="D242">
            <v>4.8208333333333329</v>
          </cell>
          <cell r="E242">
            <v>1.6393333333333331</v>
          </cell>
          <cell r="F242">
            <v>86.148499999999999</v>
          </cell>
          <cell r="G242">
            <v>323.16333333333336</v>
          </cell>
          <cell r="H242">
            <v>4.2570000000000006</v>
          </cell>
          <cell r="I242">
            <v>0</v>
          </cell>
          <cell r="J242">
            <v>96.34</v>
          </cell>
          <cell r="K242">
            <v>593.79366666666658</v>
          </cell>
        </row>
        <row r="243">
          <cell r="A243" t="str">
            <v>Cupuaçu, cru</v>
          </cell>
          <cell r="B243">
            <v>49.422558774371929</v>
          </cell>
          <cell r="C243">
            <v>206.78398591197217</v>
          </cell>
          <cell r="D243">
            <v>1.1604166666666664</v>
          </cell>
          <cell r="E243">
            <v>0.95133333333333336</v>
          </cell>
          <cell r="F243">
            <v>10.433583333333335</v>
          </cell>
          <cell r="G243">
            <v>13.120333333333335</v>
          </cell>
          <cell r="H243">
            <v>0.48566666666666664</v>
          </cell>
          <cell r="I243">
            <v>30</v>
          </cell>
          <cell r="J243">
            <v>24.512999999999995</v>
          </cell>
          <cell r="K243">
            <v>3.1960000000000002</v>
          </cell>
        </row>
        <row r="244">
          <cell r="A244" t="str">
            <v>Cupuaçu, polpa, congelada</v>
          </cell>
          <cell r="B244">
            <v>48.796889999999991</v>
          </cell>
          <cell r="C244">
            <v>204.16618775999996</v>
          </cell>
          <cell r="D244">
            <v>0.84375</v>
          </cell>
          <cell r="E244">
            <v>0.59366666666666668</v>
          </cell>
          <cell r="F244">
            <v>11.386916666666668</v>
          </cell>
          <cell r="G244">
            <v>5.4906666666666668</v>
          </cell>
          <cell r="H244">
            <v>0.25900000000000001</v>
          </cell>
          <cell r="I244">
            <v>0</v>
          </cell>
          <cell r="J244">
            <v>10.488999999999999</v>
          </cell>
          <cell r="K244">
            <v>0.68900000000000006</v>
          </cell>
        </row>
        <row r="245">
          <cell r="A245" t="str">
            <v>Cupuaçu, polpa, congelada</v>
          </cell>
          <cell r="B245">
            <v>52</v>
          </cell>
          <cell r="C245">
            <v>217.56800000000001</v>
          </cell>
          <cell r="D245">
            <v>0.85</v>
          </cell>
          <cell r="E245">
            <v>0.6</v>
          </cell>
          <cell r="F245">
            <v>11.4</v>
          </cell>
          <cell r="G245">
            <v>5.5</v>
          </cell>
          <cell r="H245">
            <v>0.26</v>
          </cell>
          <cell r="I245">
            <v>0</v>
          </cell>
          <cell r="J245">
            <v>10.5</v>
          </cell>
          <cell r="K245">
            <v>0.69</v>
          </cell>
        </row>
        <row r="246">
          <cell r="A246" t="str">
            <v>Curau, milho verde, mistura para</v>
          </cell>
          <cell r="B246">
            <v>402</v>
          </cell>
          <cell r="C246">
            <v>1681.9680000000001</v>
          </cell>
          <cell r="D246">
            <v>2.2000000000000002</v>
          </cell>
          <cell r="E246">
            <v>13.4</v>
          </cell>
          <cell r="F246">
            <v>79.8</v>
          </cell>
          <cell r="G246">
            <v>31</v>
          </cell>
          <cell r="H246">
            <v>0.9</v>
          </cell>
          <cell r="I246">
            <v>0</v>
          </cell>
          <cell r="J246">
            <v>0</v>
          </cell>
          <cell r="K246">
            <v>223</v>
          </cell>
        </row>
        <row r="247">
          <cell r="A247" t="str">
            <v>Doce de frutas cristalizado de qualquer sabor</v>
          </cell>
          <cell r="B247">
            <v>291.3</v>
          </cell>
          <cell r="C247">
            <v>1218.7992000000002</v>
          </cell>
          <cell r="D247">
            <v>0.77</v>
          </cell>
          <cell r="E247">
            <v>0.28999999999999998</v>
          </cell>
          <cell r="F247">
            <v>74.28</v>
          </cell>
          <cell r="G247">
            <v>6.1</v>
          </cell>
          <cell r="H247">
            <v>0.09</v>
          </cell>
          <cell r="I247">
            <v>1</v>
          </cell>
          <cell r="J247">
            <v>68.489999999999995</v>
          </cell>
          <cell r="K247">
            <v>0.6</v>
          </cell>
        </row>
        <row r="248">
          <cell r="A248" t="str">
            <v>Doce de frutas em calda de qualquer sabor</v>
          </cell>
          <cell r="B248">
            <v>77</v>
          </cell>
          <cell r="C248">
            <v>322.16800000000001</v>
          </cell>
          <cell r="D248">
            <v>0.54</v>
          </cell>
          <cell r="E248">
            <v>0.14000000000000001</v>
          </cell>
          <cell r="F248">
            <v>19.79</v>
          </cell>
          <cell r="G248">
            <v>3</v>
          </cell>
          <cell r="H248">
            <v>0.27</v>
          </cell>
          <cell r="I248">
            <v>38.17</v>
          </cell>
          <cell r="J248">
            <v>2.8</v>
          </cell>
          <cell r="K248">
            <v>6</v>
          </cell>
        </row>
        <row r="249">
          <cell r="A249" t="str">
            <v>Doce de frutas em pasta de qualquer sabor</v>
          </cell>
          <cell r="B249">
            <v>291.3</v>
          </cell>
          <cell r="C249">
            <v>1218.7992000000002</v>
          </cell>
          <cell r="D249">
            <v>0.77</v>
          </cell>
          <cell r="E249">
            <v>0.28999999999999998</v>
          </cell>
          <cell r="F249">
            <v>74.28</v>
          </cell>
          <cell r="G249">
            <v>6.1</v>
          </cell>
          <cell r="H249">
            <v>0.09</v>
          </cell>
          <cell r="I249">
            <v>9.35</v>
          </cell>
          <cell r="J249">
            <v>68.489999999999995</v>
          </cell>
          <cell r="K249">
            <v>0.6</v>
          </cell>
        </row>
        <row r="250">
          <cell r="A250" t="str">
            <v>Doce, de abóbora, cremoso</v>
          </cell>
          <cell r="B250">
            <v>198.9360630496343</v>
          </cell>
          <cell r="C250">
            <v>832.3484877996699</v>
          </cell>
          <cell r="D250">
            <v>0.91666666666666663</v>
          </cell>
          <cell r="E250">
            <v>0.20666666666666667</v>
          </cell>
          <cell r="F250">
            <v>54.613333333333337</v>
          </cell>
          <cell r="G250">
            <v>12.986666666666666</v>
          </cell>
          <cell r="H250">
            <v>0.85333333333333317</v>
          </cell>
          <cell r="I250">
            <v>6</v>
          </cell>
          <cell r="J250">
            <v>0.11333333333333333</v>
          </cell>
          <cell r="K250">
            <v>0</v>
          </cell>
        </row>
        <row r="251">
          <cell r="A251" t="str">
            <v>Doce, de leite, cremoso</v>
          </cell>
          <cell r="B251">
            <v>306.31013023105874</v>
          </cell>
          <cell r="C251">
            <v>1281.6015848867498</v>
          </cell>
          <cell r="D251">
            <v>5.4782934315999352</v>
          </cell>
          <cell r="E251">
            <v>5.9929999999999994</v>
          </cell>
          <cell r="F251">
            <v>59.493373235066727</v>
          </cell>
          <cell r="G251">
            <v>195.10066666666668</v>
          </cell>
          <cell r="H251">
            <v>6.5666666666666665E-2</v>
          </cell>
          <cell r="I251">
            <v>36</v>
          </cell>
          <cell r="J251">
            <v>0</v>
          </cell>
          <cell r="K251">
            <v>120</v>
          </cell>
        </row>
        <row r="252">
          <cell r="A252" t="str">
            <v>Doce, de leite, cremoso</v>
          </cell>
          <cell r="B252">
            <v>306</v>
          </cell>
          <cell r="C252">
            <v>1280.3040000000001</v>
          </cell>
          <cell r="D252">
            <v>5.5</v>
          </cell>
          <cell r="E252">
            <v>6</v>
          </cell>
          <cell r="F252">
            <v>59.5</v>
          </cell>
          <cell r="G252">
            <v>195</v>
          </cell>
          <cell r="H252">
            <v>0.1</v>
          </cell>
          <cell r="I252">
            <v>36</v>
          </cell>
          <cell r="J252">
            <v>0</v>
          </cell>
          <cell r="K252">
            <v>120</v>
          </cell>
        </row>
        <row r="253">
          <cell r="A253" t="str">
            <v>Doce, leite, cremoso, (média diferentes amostras)</v>
          </cell>
          <cell r="B253">
            <v>317</v>
          </cell>
          <cell r="C253">
            <v>1326.328</v>
          </cell>
          <cell r="D253">
            <v>6.12</v>
          </cell>
          <cell r="E253">
            <v>6.26</v>
          </cell>
          <cell r="F253">
            <v>58.9</v>
          </cell>
          <cell r="G253">
            <v>196</v>
          </cell>
          <cell r="H253">
            <v>7.0000000000000007E-2</v>
          </cell>
          <cell r="I253">
            <v>0</v>
          </cell>
          <cell r="J253">
            <v>0</v>
          </cell>
          <cell r="K253">
            <v>121</v>
          </cell>
        </row>
        <row r="254">
          <cell r="A254" t="str">
            <v>Dourada de água doce, fresca</v>
          </cell>
          <cell r="B254">
            <v>131.2083147237698</v>
          </cell>
          <cell r="C254">
            <v>548.97558880425288</v>
          </cell>
          <cell r="D254">
            <v>18.810416666666665</v>
          </cell>
          <cell r="E254">
            <v>5.6416666666666666</v>
          </cell>
          <cell r="F254">
            <v>0</v>
          </cell>
          <cell r="G254">
            <v>12.133000000000001</v>
          </cell>
          <cell r="H254">
            <v>0.152</v>
          </cell>
          <cell r="I254">
            <v>0</v>
          </cell>
          <cell r="J254">
            <v>0</v>
          </cell>
          <cell r="K254">
            <v>40.297666666666665</v>
          </cell>
        </row>
        <row r="255">
          <cell r="A255" t="str">
            <v>ENSOPADINHO DE INHAME</v>
          </cell>
          <cell r="B255">
            <v>62.02563991304347</v>
          </cell>
          <cell r="C255">
            <v>259.51527739617387</v>
          </cell>
          <cell r="D255">
            <v>0.83909420289855097</v>
          </cell>
          <cell r="E255">
            <v>3.0864666666666665</v>
          </cell>
          <cell r="F255">
            <v>8.461239130434782</v>
          </cell>
          <cell r="G255">
            <v>6.8571000000000009</v>
          </cell>
          <cell r="H255">
            <v>0.17226666666666668</v>
          </cell>
          <cell r="I255">
            <v>20.22</v>
          </cell>
          <cell r="J255">
            <v>2.8029000000000002</v>
          </cell>
          <cell r="K255">
            <v>79.978633333333349</v>
          </cell>
        </row>
        <row r="256">
          <cell r="A256" t="str">
            <v>Ervilha em grão</v>
          </cell>
          <cell r="B256">
            <v>109.09</v>
          </cell>
          <cell r="C256">
            <v>456.43256000000002</v>
          </cell>
          <cell r="D256">
            <v>5.36</v>
          </cell>
          <cell r="E256">
            <v>3.06</v>
          </cell>
          <cell r="F256">
            <v>15.63</v>
          </cell>
          <cell r="G256">
            <v>27</v>
          </cell>
          <cell r="H256">
            <v>1.54</v>
          </cell>
          <cell r="I256">
            <v>40.08</v>
          </cell>
          <cell r="J256">
            <v>14.2</v>
          </cell>
          <cell r="K256">
            <v>3</v>
          </cell>
        </row>
        <row r="257">
          <cell r="A257" t="str">
            <v>Ervilha, em vagem</v>
          </cell>
          <cell r="B257">
            <v>88.093581999778536</v>
          </cell>
          <cell r="C257">
            <v>368.58354708707338</v>
          </cell>
          <cell r="D257">
            <v>7.4520833333333325</v>
          </cell>
          <cell r="E257">
            <v>0.47100000000000003</v>
          </cell>
          <cell r="F257">
            <v>14.227583333333328</v>
          </cell>
          <cell r="G257">
            <v>24.443966666666668</v>
          </cell>
          <cell r="H257">
            <v>1.4390000000000001</v>
          </cell>
          <cell r="I257">
            <v>0</v>
          </cell>
          <cell r="J257">
            <v>12.443333333333333</v>
          </cell>
          <cell r="K257">
            <v>0</v>
          </cell>
        </row>
        <row r="258">
          <cell r="A258" t="str">
            <v>Ervilha, enlatada, drenada</v>
          </cell>
          <cell r="B258">
            <v>73.844704347826095</v>
          </cell>
          <cell r="C258">
            <v>308.9662429913044</v>
          </cell>
          <cell r="D258">
            <v>4.5978260869565224</v>
          </cell>
          <cell r="E258">
            <v>0.38</v>
          </cell>
          <cell r="F258">
            <v>13.442173913043479</v>
          </cell>
          <cell r="G258">
            <v>22.215</v>
          </cell>
          <cell r="H258">
            <v>1.3853333333333335</v>
          </cell>
          <cell r="I258">
            <v>9</v>
          </cell>
          <cell r="J258">
            <v>0</v>
          </cell>
          <cell r="K258">
            <v>372</v>
          </cell>
        </row>
        <row r="259">
          <cell r="A259" t="str">
            <v>Espinafre, Nova Zelândia, cru</v>
          </cell>
          <cell r="B259">
            <v>16.095694202898525</v>
          </cell>
          <cell r="C259">
            <v>67.344384544927436</v>
          </cell>
          <cell r="D259">
            <v>1.9963768115942031</v>
          </cell>
          <cell r="E259">
            <v>0.24333333333333332</v>
          </cell>
          <cell r="F259">
            <v>2.5736231884057963</v>
          </cell>
          <cell r="G259">
            <v>97.506666666666675</v>
          </cell>
          <cell r="H259">
            <v>0.35733333333333334</v>
          </cell>
          <cell r="I259">
            <v>281</v>
          </cell>
          <cell r="J259">
            <v>2.42</v>
          </cell>
          <cell r="K259">
            <v>17.094833333333334</v>
          </cell>
        </row>
        <row r="260">
          <cell r="A260" t="str">
            <v>ESTROGONOFF DE CARNE BOVINA</v>
          </cell>
          <cell r="B260" t="e">
            <v>#REF!</v>
          </cell>
          <cell r="C260" t="e">
            <v>#REF!</v>
          </cell>
          <cell r="D260" t="e">
            <v>#REF!</v>
          </cell>
          <cell r="E260" t="e">
            <v>#REF!</v>
          </cell>
          <cell r="F260" t="e">
            <v>#REF!</v>
          </cell>
          <cell r="G260" t="e">
            <v>#REF!</v>
          </cell>
          <cell r="H260" t="e">
            <v>#REF!</v>
          </cell>
          <cell r="I260" t="e">
            <v>#REF!</v>
          </cell>
          <cell r="J260" t="e">
            <v>#REF!</v>
          </cell>
          <cell r="K260" t="e">
            <v>#REF!</v>
          </cell>
        </row>
        <row r="261">
          <cell r="A261" t="str">
            <v>ESTROGONOFF DE FRANGO</v>
          </cell>
          <cell r="B261">
            <v>261.01297743542705</v>
          </cell>
          <cell r="C261">
            <v>1092.0787455898269</v>
          </cell>
          <cell r="D261">
            <v>27.153504408016893</v>
          </cell>
          <cell r="E261">
            <v>14.580609999999998</v>
          </cell>
          <cell r="F261">
            <v>4.4755155919831031</v>
          </cell>
          <cell r="G261">
            <v>42.898776666666663</v>
          </cell>
          <cell r="H261">
            <v>0.75965666666666665</v>
          </cell>
          <cell r="I261">
            <v>95.103333333333339</v>
          </cell>
          <cell r="J261">
            <v>6.324743333333334</v>
          </cell>
          <cell r="K261">
            <v>165.71340333333333</v>
          </cell>
        </row>
        <row r="262">
          <cell r="A262" t="str">
            <v>Farinha de tapioca/beiju</v>
          </cell>
          <cell r="B262">
            <v>331</v>
          </cell>
          <cell r="C262">
            <v>1384.904</v>
          </cell>
          <cell r="D262">
            <v>0.5</v>
          </cell>
          <cell r="E262">
            <v>0.3</v>
          </cell>
          <cell r="F262">
            <v>81.099999999999994</v>
          </cell>
          <cell r="G262">
            <v>12</v>
          </cell>
          <cell r="H262">
            <v>0.1</v>
          </cell>
          <cell r="I262">
            <v>0</v>
          </cell>
          <cell r="J262">
            <v>0</v>
          </cell>
          <cell r="K262">
            <v>2</v>
          </cell>
        </row>
        <row r="263">
          <cell r="A263" t="str">
            <v>Farinha, de arroz, enriquecida</v>
          </cell>
          <cell r="B263">
            <v>363.05648018122349</v>
          </cell>
          <cell r="C263">
            <v>1519.0283130782391</v>
          </cell>
          <cell r="D263">
            <v>1.2693332926432292</v>
          </cell>
          <cell r="E263">
            <v>0.3</v>
          </cell>
          <cell r="F263">
            <v>85.504000040690116</v>
          </cell>
          <cell r="G263">
            <v>1.1226666666666667</v>
          </cell>
          <cell r="H263">
            <v>31.383333333333329</v>
          </cell>
          <cell r="I263">
            <v>0</v>
          </cell>
          <cell r="J263">
            <v>173.58666666666667</v>
          </cell>
          <cell r="K263">
            <v>17.101666666666667</v>
          </cell>
        </row>
        <row r="264">
          <cell r="A264" t="str">
            <v>Farinha, de centeio, integral</v>
          </cell>
          <cell r="B264">
            <v>335.77766279932655</v>
          </cell>
          <cell r="C264">
            <v>1404.8937411523823</v>
          </cell>
          <cell r="D264">
            <v>12.515066502888997</v>
          </cell>
          <cell r="E264">
            <v>1.7533333333333332</v>
          </cell>
          <cell r="F264">
            <v>73.298266830444334</v>
          </cell>
          <cell r="G264">
            <v>33.916666666666664</v>
          </cell>
          <cell r="H264">
            <v>4.7300000000000004</v>
          </cell>
          <cell r="I264">
            <v>0</v>
          </cell>
          <cell r="J264">
            <v>0</v>
          </cell>
          <cell r="K264">
            <v>41.376666666666665</v>
          </cell>
        </row>
        <row r="265">
          <cell r="A265" t="str">
            <v>Farinha, de mandioca, crua</v>
          </cell>
          <cell r="B265">
            <v>360.86969855072459</v>
          </cell>
          <cell r="C265">
            <v>1509.8788187362318</v>
          </cell>
          <cell r="D265">
            <v>1.5543478260869565</v>
          </cell>
          <cell r="E265">
            <v>0.27666666666666667</v>
          </cell>
          <cell r="F265">
            <v>87.898985507246366</v>
          </cell>
          <cell r="G265">
            <v>64.873333333333335</v>
          </cell>
          <cell r="H265">
            <v>1.0933333333333335</v>
          </cell>
          <cell r="I265">
            <v>0</v>
          </cell>
          <cell r="J265">
            <v>0</v>
          </cell>
          <cell r="K265">
            <v>1.0233333333333332</v>
          </cell>
        </row>
        <row r="266">
          <cell r="A266" t="str">
            <v>Farinha, de mandioca, torrada</v>
          </cell>
          <cell r="B266">
            <v>365.26897500000001</v>
          </cell>
          <cell r="C266">
            <v>1528.2853914000002</v>
          </cell>
          <cell r="D266">
            <v>1.2291666666666667</v>
          </cell>
          <cell r="E266">
            <v>0.28666666666666668</v>
          </cell>
          <cell r="F266">
            <v>89.194166666666661</v>
          </cell>
          <cell r="G266">
            <v>75.527333333333331</v>
          </cell>
          <cell r="H266">
            <v>1.1936666666666664</v>
          </cell>
          <cell r="I266">
            <v>0</v>
          </cell>
          <cell r="J266">
            <v>0</v>
          </cell>
          <cell r="K266">
            <v>10.31</v>
          </cell>
        </row>
        <row r="267">
          <cell r="A267" t="str">
            <v>Farinha, de mesocarpo de babaçu, crua</v>
          </cell>
          <cell r="B267">
            <v>328.77140024483361</v>
          </cell>
          <cell r="C267">
            <v>1375.579538624384</v>
          </cell>
          <cell r="D267">
            <v>1.4062667172749839</v>
          </cell>
          <cell r="E267">
            <v>0.19800000000000004</v>
          </cell>
          <cell r="F267">
            <v>79.17306661605835</v>
          </cell>
          <cell r="G267">
            <v>60.952333333333335</v>
          </cell>
          <cell r="H267">
            <v>18.333666666666669</v>
          </cell>
          <cell r="I267">
            <v>0</v>
          </cell>
          <cell r="J267">
            <v>0</v>
          </cell>
          <cell r="K267">
            <v>12</v>
          </cell>
        </row>
        <row r="268">
          <cell r="A268" t="str">
            <v>Farinha, de milho, amarela</v>
          </cell>
          <cell r="B268">
            <v>350.58693322738014</v>
          </cell>
          <cell r="C268">
            <v>1466.8557286233586</v>
          </cell>
          <cell r="D268">
            <v>7.1875</v>
          </cell>
          <cell r="E268">
            <v>1.4666666666666666</v>
          </cell>
          <cell r="F268">
            <v>79.079166666666652</v>
          </cell>
          <cell r="G268">
            <v>1.2849999999999999</v>
          </cell>
          <cell r="H268">
            <v>2.2526666666666668</v>
          </cell>
          <cell r="I268">
            <v>47</v>
          </cell>
          <cell r="J268">
            <v>0</v>
          </cell>
          <cell r="K268">
            <v>44.932333333333339</v>
          </cell>
        </row>
        <row r="269">
          <cell r="A269" t="str">
            <v>Farinha, de puba</v>
          </cell>
          <cell r="B269">
            <v>360.17977487993244</v>
          </cell>
          <cell r="C269">
            <v>1506.9921780976374</v>
          </cell>
          <cell r="D269">
            <v>1.6166666666666667</v>
          </cell>
          <cell r="E269">
            <v>0.46900000000000003</v>
          </cell>
          <cell r="F269">
            <v>87.285333333333341</v>
          </cell>
          <cell r="G269">
            <v>41.395666666666664</v>
          </cell>
          <cell r="H269">
            <v>1.4330000000000001</v>
          </cell>
          <cell r="I269">
            <v>0</v>
          </cell>
          <cell r="J269">
            <v>0</v>
          </cell>
          <cell r="K269">
            <v>3.6076666666666668</v>
          </cell>
        </row>
        <row r="270">
          <cell r="A270" t="str">
            <v>Farinha, de rosca</v>
          </cell>
          <cell r="B270">
            <v>370.57809666666662</v>
          </cell>
          <cell r="C270">
            <v>1550.4987564533333</v>
          </cell>
          <cell r="D270">
            <v>11.380999619166056</v>
          </cell>
          <cell r="E270">
            <v>1.4633333333333332</v>
          </cell>
          <cell r="F270">
            <v>75.785666666666657</v>
          </cell>
          <cell r="G270">
            <v>35.29933333333333</v>
          </cell>
          <cell r="H270">
            <v>6.7336666666666671</v>
          </cell>
          <cell r="I270">
            <v>0.01</v>
          </cell>
          <cell r="J270">
            <v>0</v>
          </cell>
          <cell r="K270">
            <v>332.5</v>
          </cell>
        </row>
        <row r="271">
          <cell r="A271" t="str">
            <v>Farinha, de trigo</v>
          </cell>
          <cell r="B271">
            <v>360.47297855072469</v>
          </cell>
          <cell r="C271">
            <v>1508.2189422562321</v>
          </cell>
          <cell r="D271">
            <v>9.7907826086956504</v>
          </cell>
          <cell r="E271">
            <v>1.3666666666666669</v>
          </cell>
          <cell r="F271">
            <v>75.09255072463769</v>
          </cell>
          <cell r="G271">
            <v>17.863333333333333</v>
          </cell>
          <cell r="H271">
            <v>0.95</v>
          </cell>
          <cell r="I271">
            <v>0</v>
          </cell>
          <cell r="J271">
            <v>0</v>
          </cell>
          <cell r="K271">
            <v>0.73666666666666669</v>
          </cell>
        </row>
        <row r="272">
          <cell r="A272" t="str">
            <v>Farinha, láctea, de cereais</v>
          </cell>
          <cell r="B272">
            <v>414.85051739130432</v>
          </cell>
          <cell r="C272">
            <v>1735.7345647652173</v>
          </cell>
          <cell r="D272">
            <v>11.87913043478261</v>
          </cell>
          <cell r="E272">
            <v>5.79</v>
          </cell>
          <cell r="F272">
            <v>77.770869565217382</v>
          </cell>
          <cell r="G272">
            <v>196.06333333333336</v>
          </cell>
          <cell r="H272">
            <v>8.7233333333333345</v>
          </cell>
          <cell r="I272">
            <v>492.24666666666673</v>
          </cell>
          <cell r="J272">
            <v>24.31</v>
          </cell>
          <cell r="K272">
            <v>125.07333333333332</v>
          </cell>
        </row>
        <row r="273">
          <cell r="A273" t="str">
            <v>FAROFA DE CENOURA</v>
          </cell>
          <cell r="B273" t="e">
            <v>#REF!</v>
          </cell>
          <cell r="C273" t="e">
            <v>#REF!</v>
          </cell>
          <cell r="D273" t="e">
            <v>#REF!</v>
          </cell>
          <cell r="E273" t="e">
            <v>#REF!</v>
          </cell>
          <cell r="F273" t="e">
            <v>#REF!</v>
          </cell>
          <cell r="G273" t="e">
            <v>#REF!</v>
          </cell>
          <cell r="H273" t="e">
            <v>#REF!</v>
          </cell>
          <cell r="I273" t="e">
            <v>#REF!</v>
          </cell>
          <cell r="J273" t="e">
            <v>#REF!</v>
          </cell>
          <cell r="K273" t="e">
            <v>#REF!</v>
          </cell>
        </row>
        <row r="274">
          <cell r="A274" t="str">
            <v>Farofa pronta</v>
          </cell>
          <cell r="B274">
            <v>406</v>
          </cell>
          <cell r="C274">
            <v>1698.7040000000002</v>
          </cell>
          <cell r="D274">
            <v>2.1</v>
          </cell>
          <cell r="E274">
            <v>9.1</v>
          </cell>
          <cell r="F274">
            <v>80.3</v>
          </cell>
          <cell r="G274">
            <v>66</v>
          </cell>
          <cell r="H274">
            <v>1.4</v>
          </cell>
          <cell r="I274">
            <v>0</v>
          </cell>
          <cell r="J274">
            <v>0</v>
          </cell>
          <cell r="K274">
            <v>575</v>
          </cell>
        </row>
        <row r="275">
          <cell r="A275" t="str">
            <v>FAROFA DE BANANA</v>
          </cell>
          <cell r="B275">
            <v>107.92204397101449</v>
          </cell>
          <cell r="C275">
            <v>451.54672797472466</v>
          </cell>
          <cell r="D275">
            <v>0.64162927536231884</v>
          </cell>
          <cell r="E275">
            <v>3.1014200000000001</v>
          </cell>
          <cell r="F275">
            <v>20.249177391304347</v>
          </cell>
          <cell r="G275">
            <v>13.293686666666666</v>
          </cell>
          <cell r="H275">
            <v>0.2693133333333334</v>
          </cell>
          <cell r="I275">
            <v>68.02</v>
          </cell>
          <cell r="J275">
            <v>3.9840866666666668</v>
          </cell>
          <cell r="K275">
            <v>80.132373333333348</v>
          </cell>
        </row>
        <row r="276">
          <cell r="A276" t="str">
            <v>FAROFA DE CEBOLA</v>
          </cell>
          <cell r="B276">
            <v>83.893955391304331</v>
          </cell>
          <cell r="C276">
            <v>351.01320535721737</v>
          </cell>
          <cell r="D276">
            <v>0.42307855072463768</v>
          </cell>
          <cell r="E276">
            <v>3.0566200000000001</v>
          </cell>
          <cell r="F276">
            <v>13.870261449275361</v>
          </cell>
          <cell r="G276">
            <v>13.023486666666667</v>
          </cell>
          <cell r="H276">
            <v>0.21878000000000003</v>
          </cell>
          <cell r="I276">
            <v>20.22</v>
          </cell>
          <cell r="J276">
            <v>1.02142</v>
          </cell>
          <cell r="K276">
            <v>80.156240000000011</v>
          </cell>
        </row>
        <row r="277">
          <cell r="A277" t="str">
            <v>FAROFA DE CENOURA</v>
          </cell>
          <cell r="B277">
            <v>91.393955391304345</v>
          </cell>
          <cell r="C277">
            <v>383.01320535721737</v>
          </cell>
          <cell r="D277">
            <v>0.70307855072463765</v>
          </cell>
          <cell r="E277">
            <v>3.1091199999999999</v>
          </cell>
          <cell r="F277">
            <v>15.010261449275362</v>
          </cell>
          <cell r="G277">
            <v>18.373486666666668</v>
          </cell>
          <cell r="H277">
            <v>0.33628000000000002</v>
          </cell>
          <cell r="I277">
            <v>205.22</v>
          </cell>
          <cell r="J277">
            <v>2.3005866666666668</v>
          </cell>
          <cell r="K277">
            <v>82.931240000000003</v>
          </cell>
        </row>
        <row r="278">
          <cell r="A278" t="str">
            <v>FAROFA DE OVO</v>
          </cell>
          <cell r="B278">
            <v>119.67188872463767</v>
          </cell>
          <cell r="C278">
            <v>500.70807842388405</v>
          </cell>
          <cell r="D278">
            <v>3.6805785507246371</v>
          </cell>
          <cell r="E278">
            <v>5.2816200000000002</v>
          </cell>
          <cell r="F278">
            <v>14.279428115942029</v>
          </cell>
          <cell r="G278">
            <v>23.529320000000002</v>
          </cell>
          <cell r="H278">
            <v>0.60961333333333345</v>
          </cell>
          <cell r="I278">
            <v>39.926666666666662</v>
          </cell>
          <cell r="J278">
            <v>1.02142</v>
          </cell>
          <cell r="K278">
            <v>122.15624000000001</v>
          </cell>
        </row>
        <row r="279">
          <cell r="A279" t="str">
            <v>Fava (em grão)</v>
          </cell>
          <cell r="B279">
            <v>85.62</v>
          </cell>
          <cell r="C279">
            <v>358.23408000000001</v>
          </cell>
          <cell r="D279">
            <v>4.8</v>
          </cell>
          <cell r="E279">
            <v>3.17</v>
          </cell>
          <cell r="F279">
            <v>10.1</v>
          </cell>
          <cell r="G279">
            <v>18</v>
          </cell>
          <cell r="H279">
            <v>1.5</v>
          </cell>
          <cell r="I279">
            <v>18.829999999999998</v>
          </cell>
          <cell r="J279">
            <v>19.8</v>
          </cell>
          <cell r="K279">
            <v>41</v>
          </cell>
        </row>
        <row r="280">
          <cell r="A280" t="str">
            <v>Fécula, de mandioca</v>
          </cell>
          <cell r="B280">
            <v>330.85055833333337</v>
          </cell>
          <cell r="C280">
            <v>1384.2787360666669</v>
          </cell>
          <cell r="D280">
            <v>0.52083333333333326</v>
          </cell>
          <cell r="E280">
            <v>0.28333333333333338</v>
          </cell>
          <cell r="F280">
            <v>81.149166666666673</v>
          </cell>
          <cell r="G280">
            <v>11.889000000000001</v>
          </cell>
          <cell r="H280">
            <v>0.107</v>
          </cell>
          <cell r="I280">
            <v>0</v>
          </cell>
          <cell r="J280">
            <v>0</v>
          </cell>
          <cell r="K280">
            <v>2.4489999999999998</v>
          </cell>
        </row>
        <row r="281">
          <cell r="A281" t="str">
            <v xml:space="preserve"> FEIJÃO</v>
          </cell>
          <cell r="B281">
            <v>144.5432987826087</v>
          </cell>
          <cell r="C281">
            <v>604.76916210643481</v>
          </cell>
          <cell r="D281">
            <v>7.0781086956521726</v>
          </cell>
          <cell r="E281">
            <v>5.1501999999999999</v>
          </cell>
          <cell r="F281">
            <v>18.299057971014491</v>
          </cell>
          <cell r="G281">
            <v>66.375599999999991</v>
          </cell>
          <cell r="H281">
            <v>2.6720000000000002</v>
          </cell>
          <cell r="I281">
            <v>0</v>
          </cell>
          <cell r="J281">
            <v>0</v>
          </cell>
          <cell r="K281">
            <v>86.179600000000008</v>
          </cell>
        </row>
        <row r="282">
          <cell r="A282" t="str">
            <v>Feijão (preto, mulatinho, roxo, rosinha, etc.)</v>
          </cell>
          <cell r="B282">
            <v>97.41</v>
          </cell>
          <cell r="C282">
            <v>407.56344000000001</v>
          </cell>
          <cell r="D282">
            <v>5.84</v>
          </cell>
          <cell r="E282">
            <v>1.79</v>
          </cell>
          <cell r="F282">
            <v>15.05</v>
          </cell>
          <cell r="G282">
            <v>55.2</v>
          </cell>
          <cell r="H282">
            <v>2.2200000000000002</v>
          </cell>
          <cell r="I282">
            <v>0</v>
          </cell>
          <cell r="J282">
            <v>0</v>
          </cell>
          <cell r="K282">
            <v>5.2</v>
          </cell>
        </row>
        <row r="283">
          <cell r="A283" t="str">
            <v>Feijão, broto, cru</v>
          </cell>
          <cell r="B283">
            <v>38.723236375411325</v>
          </cell>
          <cell r="C283">
            <v>162.01802099472098</v>
          </cell>
          <cell r="D283">
            <v>4.1666666666666661</v>
          </cell>
          <cell r="E283">
            <v>0.10266666666666667</v>
          </cell>
          <cell r="F283">
            <v>7.7583333333333293</v>
          </cell>
          <cell r="G283">
            <v>14.482666666666667</v>
          </cell>
          <cell r="H283">
            <v>0.82033333333333347</v>
          </cell>
          <cell r="I283">
            <v>0.08</v>
          </cell>
          <cell r="J283">
            <v>12</v>
          </cell>
          <cell r="K283">
            <v>1.7930000000000001</v>
          </cell>
        </row>
        <row r="284">
          <cell r="A284" t="str">
            <v>Feijão, carioca, cru</v>
          </cell>
          <cell r="B284">
            <v>329.02673623188412</v>
          </cell>
          <cell r="C284">
            <v>1376.6478643942032</v>
          </cell>
          <cell r="D284">
            <v>19.981884057971016</v>
          </cell>
          <cell r="E284">
            <v>1.2566666666666666</v>
          </cell>
          <cell r="F284">
            <v>61.221449275362318</v>
          </cell>
          <cell r="G284">
            <v>122.57</v>
          </cell>
          <cell r="H284">
            <v>7.9866666666666672</v>
          </cell>
          <cell r="I284">
            <v>0</v>
          </cell>
          <cell r="J284">
            <v>0</v>
          </cell>
          <cell r="K284">
            <v>0</v>
          </cell>
        </row>
        <row r="285">
          <cell r="A285" t="str">
            <v>Feijão, fradinho, cru</v>
          </cell>
          <cell r="B285">
            <v>339.16476666666665</v>
          </cell>
          <cell r="C285">
            <v>1419.0653837333334</v>
          </cell>
          <cell r="D285">
            <v>20.208333333333336</v>
          </cell>
          <cell r="E285">
            <v>2.3650000000000002</v>
          </cell>
          <cell r="F285">
            <v>61.24</v>
          </cell>
          <cell r="G285">
            <v>77.522999999999996</v>
          </cell>
          <cell r="H285">
            <v>5.1286666666666667</v>
          </cell>
          <cell r="I285">
            <v>0</v>
          </cell>
          <cell r="J285">
            <v>0</v>
          </cell>
          <cell r="K285">
            <v>10</v>
          </cell>
        </row>
        <row r="286">
          <cell r="A286" t="str">
            <v>Feijão, jalo, cru</v>
          </cell>
          <cell r="B286">
            <v>327.90526666666665</v>
          </cell>
          <cell r="C286">
            <v>1371.9556357333333</v>
          </cell>
          <cell r="D286">
            <v>20.104166666666668</v>
          </cell>
          <cell r="E286">
            <v>0.94666666666666666</v>
          </cell>
          <cell r="F286">
            <v>61.479166666666657</v>
          </cell>
          <cell r="G286">
            <v>97.97</v>
          </cell>
          <cell r="H286">
            <v>7.0276666666666658</v>
          </cell>
          <cell r="I286">
            <v>0</v>
          </cell>
          <cell r="J286">
            <v>0</v>
          </cell>
          <cell r="K286">
            <v>25</v>
          </cell>
        </row>
        <row r="287">
          <cell r="A287" t="str">
            <v>Feijão, preto, cru</v>
          </cell>
          <cell r="B287">
            <v>323.56571159420292</v>
          </cell>
          <cell r="C287">
            <v>1353.798937310145</v>
          </cell>
          <cell r="D287">
            <v>21.344202898550723</v>
          </cell>
          <cell r="E287">
            <v>1.24</v>
          </cell>
          <cell r="F287">
            <v>58.752463768115952</v>
          </cell>
          <cell r="G287">
            <v>110.90333333333335</v>
          </cell>
          <cell r="H287">
            <v>6.4633333333333338</v>
          </cell>
          <cell r="I287">
            <v>0</v>
          </cell>
          <cell r="J287">
            <v>0</v>
          </cell>
          <cell r="K287">
            <v>0</v>
          </cell>
        </row>
        <row r="288">
          <cell r="A288" t="str">
            <v>Feijão, rajado, cru</v>
          </cell>
          <cell r="B288">
            <v>325.84441116273405</v>
          </cell>
          <cell r="C288">
            <v>1363.3330163048793</v>
          </cell>
          <cell r="D288">
            <v>17.270833333333332</v>
          </cell>
          <cell r="E288">
            <v>1.17</v>
          </cell>
          <cell r="F288">
            <v>62.929166666666667</v>
          </cell>
          <cell r="G288">
            <v>111.42533333333334</v>
          </cell>
          <cell r="H288">
            <v>18.581666666666667</v>
          </cell>
          <cell r="I288">
            <v>0</v>
          </cell>
          <cell r="J288">
            <v>0</v>
          </cell>
          <cell r="K288">
            <v>14</v>
          </cell>
        </row>
        <row r="289">
          <cell r="A289" t="str">
            <v>Feijão, rosinha, cru</v>
          </cell>
          <cell r="B289">
            <v>336.9619111275673</v>
          </cell>
          <cell r="C289">
            <v>1409.8486361577416</v>
          </cell>
          <cell r="D289">
            <v>20.916666666666668</v>
          </cell>
          <cell r="E289">
            <v>1.33</v>
          </cell>
          <cell r="F289">
            <v>62.223333333333329</v>
          </cell>
          <cell r="G289">
            <v>67.661666666666662</v>
          </cell>
          <cell r="H289">
            <v>5.3203333333333331</v>
          </cell>
          <cell r="I289">
            <v>0</v>
          </cell>
          <cell r="J289">
            <v>0</v>
          </cell>
          <cell r="K289">
            <v>24</v>
          </cell>
        </row>
        <row r="290">
          <cell r="A290" t="str">
            <v>Feijão, roxo, cru</v>
          </cell>
          <cell r="B290">
            <v>331.41497745672859</v>
          </cell>
          <cell r="C290">
            <v>1386.6402656789526</v>
          </cell>
          <cell r="D290">
            <v>22.166666666666668</v>
          </cell>
          <cell r="E290">
            <v>1.2366666666666666</v>
          </cell>
          <cell r="F290">
            <v>59.986666666666657</v>
          </cell>
          <cell r="G290">
            <v>120.45766666666667</v>
          </cell>
          <cell r="H290">
            <v>6.9173333333333344</v>
          </cell>
          <cell r="I290">
            <v>0</v>
          </cell>
          <cell r="J290">
            <v>0</v>
          </cell>
          <cell r="K290">
            <v>10</v>
          </cell>
        </row>
        <row r="291">
          <cell r="A291" t="str">
            <v>FEIJÃO TROPEIRO</v>
          </cell>
          <cell r="B291">
            <v>615.89146398913044</v>
          </cell>
          <cell r="C291">
            <v>2576.8898853305218</v>
          </cell>
          <cell r="D291">
            <v>35.455027173913031</v>
          </cell>
          <cell r="E291">
            <v>12.918733333333334</v>
          </cell>
          <cell r="F291">
            <v>92.784172826086959</v>
          </cell>
          <cell r="G291">
            <v>184.69993333333335</v>
          </cell>
          <cell r="H291">
            <v>8.7914166666666667</v>
          </cell>
          <cell r="I291">
            <v>184.10666666666668</v>
          </cell>
          <cell r="J291">
            <v>22.672666666666668</v>
          </cell>
          <cell r="K291">
            <v>376.74416666666667</v>
          </cell>
        </row>
        <row r="292">
          <cell r="A292" t="str">
            <v>Feijão-verde</v>
          </cell>
          <cell r="B292">
            <v>121.33</v>
          </cell>
          <cell r="C292">
            <v>507.64472000000001</v>
          </cell>
          <cell r="D292">
            <v>3.17</v>
          </cell>
          <cell r="E292">
            <v>3.13</v>
          </cell>
          <cell r="F292">
            <v>20.32</v>
          </cell>
          <cell r="G292">
            <v>128</v>
          </cell>
          <cell r="H292">
            <v>1.1200000000000001</v>
          </cell>
          <cell r="I292">
            <v>39.58</v>
          </cell>
          <cell r="J292">
            <v>2.2000000000000002</v>
          </cell>
          <cell r="K292">
            <v>4</v>
          </cell>
        </row>
        <row r="293">
          <cell r="A293" t="str">
            <v>Fermento em pó, químico</v>
          </cell>
          <cell r="B293">
            <v>89.722066651121764</v>
          </cell>
          <cell r="C293">
            <v>375.39712686829347</v>
          </cell>
          <cell r="D293">
            <v>0.47533331871032719</v>
          </cell>
          <cell r="E293">
            <v>7.3333333333333334E-2</v>
          </cell>
          <cell r="F293">
            <v>43.911333347956337</v>
          </cell>
          <cell r="G293">
            <v>0</v>
          </cell>
          <cell r="H293">
            <v>0</v>
          </cell>
          <cell r="I293">
            <v>0</v>
          </cell>
          <cell r="J293">
            <v>0</v>
          </cell>
          <cell r="K293">
            <v>10052</v>
          </cell>
        </row>
        <row r="294">
          <cell r="A294" t="str">
            <v>Fermento, biológico, levedura, tablete</v>
          </cell>
          <cell r="B294">
            <v>89.794867030588847</v>
          </cell>
          <cell r="C294">
            <v>375.70172365598376</v>
          </cell>
          <cell r="D294">
            <v>16.956999478340148</v>
          </cell>
          <cell r="E294">
            <v>1.5176666666666667</v>
          </cell>
          <cell r="F294">
            <v>7.6986671883265227</v>
          </cell>
          <cell r="G294">
            <v>18.008666666666667</v>
          </cell>
          <cell r="H294">
            <v>2.6180000000000003</v>
          </cell>
          <cell r="I294">
            <v>0</v>
          </cell>
          <cell r="J294">
            <v>0</v>
          </cell>
          <cell r="K294">
            <v>40</v>
          </cell>
        </row>
        <row r="295">
          <cell r="A295" t="str">
            <v>Fibra de trigo</v>
          </cell>
          <cell r="B295">
            <v>216</v>
          </cell>
          <cell r="C295">
            <v>903.74400000000003</v>
          </cell>
          <cell r="D295">
            <v>15.55</v>
          </cell>
          <cell r="E295">
            <v>4.25</v>
          </cell>
          <cell r="F295">
            <v>64.510000000000005</v>
          </cell>
          <cell r="G295">
            <v>73</v>
          </cell>
          <cell r="H295">
            <v>10.57</v>
          </cell>
          <cell r="I295">
            <v>0.5</v>
          </cell>
          <cell r="J295">
            <v>0</v>
          </cell>
          <cell r="K295">
            <v>2</v>
          </cell>
        </row>
        <row r="296">
          <cell r="A296" t="str">
            <v>Figo, cru</v>
          </cell>
          <cell r="B296">
            <v>41.447126086956516</v>
          </cell>
          <cell r="C296">
            <v>173.41477554782608</v>
          </cell>
          <cell r="D296">
            <v>0.96739130434782605</v>
          </cell>
          <cell r="E296">
            <v>0.15666666666666665</v>
          </cell>
          <cell r="F296">
            <v>10.245942028985507</v>
          </cell>
          <cell r="G296">
            <v>27.39</v>
          </cell>
          <cell r="H296">
            <v>0.20333333333333334</v>
          </cell>
          <cell r="I296">
            <v>14</v>
          </cell>
          <cell r="J296">
            <v>0.79</v>
          </cell>
          <cell r="K296">
            <v>0</v>
          </cell>
        </row>
        <row r="297">
          <cell r="A297" t="str">
            <v>Figo, enlatado, em calda</v>
          </cell>
          <cell r="B297">
            <v>184.36071739130435</v>
          </cell>
          <cell r="C297">
            <v>771.36524156521739</v>
          </cell>
          <cell r="D297">
            <v>0.56159420289855078</v>
          </cell>
          <cell r="E297">
            <v>0.15</v>
          </cell>
          <cell r="F297">
            <v>50.338405797101451</v>
          </cell>
          <cell r="G297">
            <v>32.616666666666667</v>
          </cell>
          <cell r="H297">
            <v>0.5033333333333333</v>
          </cell>
          <cell r="I297">
            <v>0</v>
          </cell>
          <cell r="J297">
            <v>5.2433333333333332</v>
          </cell>
          <cell r="K297">
            <v>6.87</v>
          </cell>
        </row>
        <row r="298">
          <cell r="A298" t="str">
            <v>Filé de frango</v>
          </cell>
          <cell r="B298">
            <v>173</v>
          </cell>
          <cell r="C298">
            <v>723.83199999999999</v>
          </cell>
          <cell r="D298">
            <v>30.91</v>
          </cell>
          <cell r="E298">
            <v>4.51</v>
          </cell>
          <cell r="F298">
            <v>0</v>
          </cell>
          <cell r="G298">
            <v>15</v>
          </cell>
          <cell r="H298">
            <v>1.06</v>
          </cell>
          <cell r="I298">
            <v>9</v>
          </cell>
          <cell r="J298">
            <v>0</v>
          </cell>
          <cell r="K298">
            <v>77</v>
          </cell>
        </row>
        <row r="299">
          <cell r="A299" t="str">
            <v>Frango, asa, com pele, crua</v>
          </cell>
          <cell r="B299">
            <v>213.18833333333333</v>
          </cell>
          <cell r="C299">
            <v>891.97998666666672</v>
          </cell>
          <cell r="D299">
            <v>18.100000000000001</v>
          </cell>
          <cell r="E299">
            <v>15.066666666666668</v>
          </cell>
          <cell r="F299">
            <v>0</v>
          </cell>
          <cell r="G299">
            <v>10.916666666666666</v>
          </cell>
          <cell r="H299">
            <v>0.56666666666666676</v>
          </cell>
          <cell r="I299">
            <v>10.373333333333333</v>
          </cell>
          <cell r="J299">
            <v>0</v>
          </cell>
          <cell r="K299">
            <v>96</v>
          </cell>
        </row>
        <row r="300">
          <cell r="A300" t="str">
            <v>Frango, coração, cru</v>
          </cell>
          <cell r="B300">
            <v>221.50283333333334</v>
          </cell>
          <cell r="C300">
            <v>926.76785466666672</v>
          </cell>
          <cell r="D300">
            <v>12.583333333333336</v>
          </cell>
          <cell r="E300">
            <v>18.600000000000001</v>
          </cell>
          <cell r="F300">
            <v>0</v>
          </cell>
          <cell r="G300">
            <v>5.5066666666666668</v>
          </cell>
          <cell r="H300">
            <v>4.0933333333333337</v>
          </cell>
          <cell r="I300">
            <v>9</v>
          </cell>
          <cell r="J300">
            <v>0</v>
          </cell>
          <cell r="K300">
            <v>95</v>
          </cell>
        </row>
        <row r="301">
          <cell r="A301" t="str">
            <v>Frango, coxa, com pele, crua</v>
          </cell>
          <cell r="B301">
            <v>161.47473333333332</v>
          </cell>
          <cell r="C301">
            <v>675.61028426666667</v>
          </cell>
          <cell r="D301">
            <v>17.093333333333334</v>
          </cell>
          <cell r="E301">
            <v>9.81</v>
          </cell>
          <cell r="F301">
            <v>0</v>
          </cell>
          <cell r="G301">
            <v>8</v>
          </cell>
          <cell r="H301">
            <v>0.70333333333333325</v>
          </cell>
          <cell r="I301">
            <v>10</v>
          </cell>
          <cell r="J301">
            <v>0</v>
          </cell>
          <cell r="K301">
            <v>95</v>
          </cell>
        </row>
        <row r="302">
          <cell r="A302" t="str">
            <v>Frango, coxa, sem pele, crua</v>
          </cell>
          <cell r="B302">
            <v>119.94746666666661</v>
          </cell>
          <cell r="C302">
            <v>501.86020053333311</v>
          </cell>
          <cell r="D302">
            <v>17.813333333333333</v>
          </cell>
          <cell r="E302">
            <v>4.8566666666666665</v>
          </cell>
          <cell r="F302">
            <v>1.999999999999702E-2</v>
          </cell>
          <cell r="G302">
            <v>7.97</v>
          </cell>
          <cell r="H302">
            <v>0.77666666666666673</v>
          </cell>
          <cell r="I302">
            <v>11.663333333333334</v>
          </cell>
          <cell r="J302">
            <v>0</v>
          </cell>
          <cell r="K302">
            <v>98</v>
          </cell>
        </row>
        <row r="303">
          <cell r="A303" t="str">
            <v>FRANGO COM LEGUMES (BATATA E CENOURA)</v>
          </cell>
          <cell r="B303">
            <v>173.04</v>
          </cell>
          <cell r="C303">
            <v>746.74294241646385</v>
          </cell>
          <cell r="D303">
            <v>20.749797101449278</v>
          </cell>
          <cell r="E303">
            <v>5.7823000000000002</v>
          </cell>
          <cell r="F303">
            <v>9.5483695652173903</v>
          </cell>
          <cell r="G303">
            <v>16.657766666666667</v>
          </cell>
          <cell r="H303">
            <v>0.75176666666666669</v>
          </cell>
          <cell r="I303">
            <v>207.01999999999998</v>
          </cell>
          <cell r="J303">
            <v>19.209733333333332</v>
          </cell>
          <cell r="K303">
            <v>100.13163333333335</v>
          </cell>
        </row>
        <row r="304">
          <cell r="A304" t="str">
            <v>FRANGO EM CUBOS ACEBOLADO</v>
          </cell>
          <cell r="B304">
            <v>172.21922063768116</v>
          </cell>
          <cell r="C304">
            <v>720.56521914805808</v>
          </cell>
          <cell r="D304">
            <v>25.970514492753626</v>
          </cell>
          <cell r="E304">
            <v>6.6293999999999995</v>
          </cell>
          <cell r="F304">
            <v>0.59318550724637675</v>
          </cell>
          <cell r="G304">
            <v>9.531600000000001</v>
          </cell>
          <cell r="H304">
            <v>0.53613333333333335</v>
          </cell>
          <cell r="I304">
            <v>2.4</v>
          </cell>
          <cell r="J304">
            <v>0.18666666666666668</v>
          </cell>
          <cell r="K304">
            <v>147.16346666666669</v>
          </cell>
        </row>
        <row r="305">
          <cell r="A305" t="str">
            <v>FRANGO EM CUBOS ENSOPADO</v>
          </cell>
          <cell r="B305">
            <v>137.007581115942</v>
          </cell>
          <cell r="C305">
            <v>573.21151710678271</v>
          </cell>
          <cell r="D305">
            <v>19.563746376811594</v>
          </cell>
          <cell r="E305">
            <v>5.7329999999999997</v>
          </cell>
          <cell r="F305">
            <v>0.6839536231884058</v>
          </cell>
          <cell r="G305">
            <v>9.9152666666666676</v>
          </cell>
          <cell r="H305">
            <v>0.44440000000000002</v>
          </cell>
          <cell r="I305">
            <v>22.02</v>
          </cell>
          <cell r="J305">
            <v>1.0213999999999999</v>
          </cell>
          <cell r="K305">
            <v>62.232500000000002</v>
          </cell>
        </row>
        <row r="306">
          <cell r="A306" t="str">
            <v>Frango, fígado, cru</v>
          </cell>
          <cell r="B306">
            <v>106.48456666666667</v>
          </cell>
          <cell r="C306">
            <v>445.53142693333336</v>
          </cell>
          <cell r="D306">
            <v>17.58666666666667</v>
          </cell>
          <cell r="E306">
            <v>3.49</v>
          </cell>
          <cell r="F306">
            <v>-2.3333333333338091E-2</v>
          </cell>
          <cell r="G306">
            <v>5.61</v>
          </cell>
          <cell r="H306">
            <v>9.5399999999999991</v>
          </cell>
          <cell r="I306">
            <v>3863</v>
          </cell>
          <cell r="J306">
            <v>0</v>
          </cell>
          <cell r="K306">
            <v>82</v>
          </cell>
        </row>
        <row r="307">
          <cell r="A307" t="str">
            <v>FRANGO GRATINADO</v>
          </cell>
          <cell r="B307" t="e">
            <v>#REF!</v>
          </cell>
          <cell r="C307" t="e">
            <v>#REF!</v>
          </cell>
          <cell r="D307" t="e">
            <v>#REF!</v>
          </cell>
          <cell r="E307" t="e">
            <v>#REF!</v>
          </cell>
          <cell r="F307" t="e">
            <v>#REF!</v>
          </cell>
          <cell r="G307" t="e">
            <v>#REF!</v>
          </cell>
          <cell r="H307" t="e">
            <v>#REF!</v>
          </cell>
          <cell r="I307" t="e">
            <v>#REF!</v>
          </cell>
          <cell r="J307" t="e">
            <v>#REF!</v>
          </cell>
          <cell r="K307" t="e">
            <v>#REF!</v>
          </cell>
        </row>
        <row r="308">
          <cell r="A308" t="str">
            <v>Frango, inteiro, com pele, cru</v>
          </cell>
          <cell r="B308">
            <v>226.31916666666666</v>
          </cell>
          <cell r="C308">
            <v>946.91939333333335</v>
          </cell>
          <cell r="D308">
            <v>16.443333333333332</v>
          </cell>
          <cell r="E308">
            <v>17.306666666666668</v>
          </cell>
          <cell r="F308">
            <v>0</v>
          </cell>
          <cell r="G308">
            <v>6.3</v>
          </cell>
          <cell r="H308">
            <v>0.62333333333333341</v>
          </cell>
          <cell r="I308">
            <v>7</v>
          </cell>
          <cell r="J308">
            <v>0</v>
          </cell>
          <cell r="K308">
            <v>63</v>
          </cell>
        </row>
        <row r="309">
          <cell r="A309" t="str">
            <v>Frango, inteiro, sem pele, cru</v>
          </cell>
          <cell r="B309">
            <v>129.09640000000002</v>
          </cell>
          <cell r="C309">
            <v>540.13933760000009</v>
          </cell>
          <cell r="D309">
            <v>20.58666666666667</v>
          </cell>
          <cell r="E309">
            <v>4.5666666666666664</v>
          </cell>
          <cell r="F309">
            <v>0</v>
          </cell>
          <cell r="G309">
            <v>6.5233333333333334</v>
          </cell>
          <cell r="H309">
            <v>0.53666666666666674</v>
          </cell>
          <cell r="I309">
            <v>4</v>
          </cell>
          <cell r="J309">
            <v>0</v>
          </cell>
          <cell r="K309">
            <v>73</v>
          </cell>
        </row>
        <row r="310">
          <cell r="A310" t="str">
            <v>Frango, peito, com pele, cru</v>
          </cell>
          <cell r="B310">
            <v>149.46526666666665</v>
          </cell>
          <cell r="C310">
            <v>625.36267573333328</v>
          </cell>
          <cell r="D310">
            <v>20.78</v>
          </cell>
          <cell r="E310">
            <v>6.7333333333333334</v>
          </cell>
          <cell r="F310">
            <v>0</v>
          </cell>
          <cell r="G310">
            <v>8.42</v>
          </cell>
          <cell r="H310">
            <v>0.44333333333333336</v>
          </cell>
          <cell r="I310">
            <v>4</v>
          </cell>
          <cell r="J310">
            <v>0</v>
          </cell>
          <cell r="K310">
            <v>62</v>
          </cell>
        </row>
        <row r="311">
          <cell r="A311" t="str">
            <v>Frango, peito, sem pele, cru</v>
          </cell>
          <cell r="B311">
            <v>119.15926666666665</v>
          </cell>
          <cell r="C311">
            <v>498.56237173333329</v>
          </cell>
          <cell r="D311">
            <v>21.526666666666667</v>
          </cell>
          <cell r="E311">
            <v>3.02</v>
          </cell>
          <cell r="F311">
            <v>0</v>
          </cell>
          <cell r="G311">
            <v>7.3633333333333333</v>
          </cell>
          <cell r="H311">
            <v>0.43333333333333335</v>
          </cell>
          <cell r="I311">
            <v>2</v>
          </cell>
          <cell r="J311">
            <v>0</v>
          </cell>
          <cell r="K311">
            <v>56</v>
          </cell>
        </row>
        <row r="312">
          <cell r="A312" t="str">
            <v>Frango, sobrecoxa, com pele, crua</v>
          </cell>
          <cell r="B312">
            <v>254.53219999999999</v>
          </cell>
          <cell r="C312">
            <v>1064.9627247999999</v>
          </cell>
          <cell r="D312">
            <v>15.46</v>
          </cell>
          <cell r="E312">
            <v>20.9</v>
          </cell>
          <cell r="F312">
            <v>0</v>
          </cell>
          <cell r="G312">
            <v>7.09</v>
          </cell>
          <cell r="H312">
            <v>0.71</v>
          </cell>
          <cell r="I312">
            <v>7</v>
          </cell>
          <cell r="J312">
            <v>0</v>
          </cell>
          <cell r="K312">
            <v>68</v>
          </cell>
        </row>
        <row r="313">
          <cell r="A313" t="str">
            <v>Frango, sobrecoxa, sem pele, crua</v>
          </cell>
          <cell r="B313">
            <v>161.79629999999997</v>
          </cell>
          <cell r="C313">
            <v>676.95571919999986</v>
          </cell>
          <cell r="D313">
            <v>17.57</v>
          </cell>
          <cell r="E313">
            <v>9.6199999999999992</v>
          </cell>
          <cell r="F313">
            <v>0</v>
          </cell>
          <cell r="G313">
            <v>6.293333333333333</v>
          </cell>
          <cell r="H313">
            <v>0.90333333333333332</v>
          </cell>
          <cell r="I313">
            <v>4</v>
          </cell>
          <cell r="J313">
            <v>0</v>
          </cell>
          <cell r="K313">
            <v>80</v>
          </cell>
        </row>
        <row r="314">
          <cell r="A314" t="str">
            <v>FRICASSÊ DE FRANGO</v>
          </cell>
          <cell r="B314">
            <v>246.01</v>
          </cell>
          <cell r="C314">
            <v>1029.3101426345916</v>
          </cell>
          <cell r="D314">
            <v>23.693812326086956</v>
          </cell>
          <cell r="E314">
            <v>15.13025</v>
          </cell>
          <cell r="F314">
            <v>2.9939543405797098</v>
          </cell>
          <cell r="G314">
            <v>111.18988333333333</v>
          </cell>
          <cell r="H314">
            <v>0.47268333333333334</v>
          </cell>
          <cell r="I314">
            <v>81.684666666666672</v>
          </cell>
          <cell r="J314">
            <v>0.18666666666666668</v>
          </cell>
          <cell r="K314">
            <v>437.75725</v>
          </cell>
        </row>
        <row r="315">
          <cell r="A315" t="str">
            <v>Fruta-pão, crua</v>
          </cell>
          <cell r="B315">
            <v>67.045619999999971</v>
          </cell>
          <cell r="C315">
            <v>280.51887407999988</v>
          </cell>
          <cell r="D315">
            <v>1.08125</v>
          </cell>
          <cell r="E315">
            <v>0.18933333333333335</v>
          </cell>
          <cell r="F315">
            <v>17.174416666666652</v>
          </cell>
          <cell r="G315">
            <v>33.675666666666672</v>
          </cell>
          <cell r="H315">
            <v>0.23066666666666669</v>
          </cell>
          <cell r="I315">
            <v>2</v>
          </cell>
          <cell r="J315">
            <v>9.8666666666666671</v>
          </cell>
          <cell r="K315">
            <v>0.79933333333333334</v>
          </cell>
        </row>
        <row r="316">
          <cell r="A316" t="str">
            <v>Gelatina, pó p/, diet (média diferentes sabores)</v>
          </cell>
          <cell r="B316">
            <v>341</v>
          </cell>
          <cell r="C316">
            <v>1426.7440000000001</v>
          </cell>
          <cell r="D316">
            <v>57.2</v>
          </cell>
          <cell r="E316">
            <v>0.24</v>
          </cell>
          <cell r="F316">
            <v>28.8</v>
          </cell>
          <cell r="G316">
            <v>1.98</v>
          </cell>
          <cell r="H316">
            <v>0.02</v>
          </cell>
          <cell r="I316">
            <v>0</v>
          </cell>
          <cell r="J316">
            <v>0</v>
          </cell>
          <cell r="K316">
            <v>157</v>
          </cell>
        </row>
        <row r="317">
          <cell r="A317" t="str">
            <v>Gelatina, sabores variados, pó</v>
          </cell>
          <cell r="B317">
            <v>380.22290000000004</v>
          </cell>
          <cell r="C317">
            <v>1590.8526136000003</v>
          </cell>
          <cell r="D317">
            <v>8.8866666666666667</v>
          </cell>
          <cell r="E317">
            <v>0</v>
          </cell>
          <cell r="F317">
            <v>89.223333333333329</v>
          </cell>
          <cell r="G317">
            <v>26.83666666666667</v>
          </cell>
          <cell r="H317">
            <v>0.33333333333333331</v>
          </cell>
          <cell r="I317">
            <v>0</v>
          </cell>
          <cell r="J317">
            <v>39.996666666666663</v>
          </cell>
          <cell r="K317">
            <v>235</v>
          </cell>
        </row>
        <row r="318">
          <cell r="A318" t="str">
            <v>Geléia de frutas, diversos sabores</v>
          </cell>
          <cell r="B318">
            <v>278</v>
          </cell>
          <cell r="C318">
            <v>1163.152</v>
          </cell>
          <cell r="D318">
            <v>0.37</v>
          </cell>
          <cell r="E318">
            <v>7.0000000000000007E-2</v>
          </cell>
          <cell r="F318">
            <v>68.86</v>
          </cell>
          <cell r="G318">
            <v>20</v>
          </cell>
          <cell r="H318">
            <v>0.49</v>
          </cell>
          <cell r="I318">
            <v>0</v>
          </cell>
          <cell r="J318">
            <v>8.8000000000000007</v>
          </cell>
          <cell r="K318">
            <v>32</v>
          </cell>
        </row>
        <row r="319">
          <cell r="A319" t="str">
            <v>Geléia, mocotó, natural</v>
          </cell>
          <cell r="B319">
            <v>106.08666666666662</v>
          </cell>
          <cell r="C319">
            <v>443.86661333333313</v>
          </cell>
          <cell r="D319">
            <v>2.125</v>
          </cell>
          <cell r="E319">
            <v>7.333333333333332E-2</v>
          </cell>
          <cell r="F319">
            <v>24.231666666666662</v>
          </cell>
          <cell r="G319">
            <v>3.5233333333333334</v>
          </cell>
          <cell r="H319">
            <v>0.11633333333333333</v>
          </cell>
          <cell r="I319">
            <v>0</v>
          </cell>
          <cell r="J319">
            <v>0</v>
          </cell>
          <cell r="K319">
            <v>43</v>
          </cell>
        </row>
        <row r="320">
          <cell r="A320" t="str">
            <v xml:space="preserve">Geleias, (média diferentes amostras) </v>
          </cell>
          <cell r="B320">
            <v>266</v>
          </cell>
          <cell r="C320">
            <v>1112.944</v>
          </cell>
          <cell r="D320">
            <v>0.35</v>
          </cell>
          <cell r="E320">
            <v>0.31</v>
          </cell>
          <cell r="F320">
            <v>66.599999999999994</v>
          </cell>
          <cell r="G320">
            <v>6.72</v>
          </cell>
          <cell r="H320">
            <v>0.19</v>
          </cell>
          <cell r="I320">
            <v>0</v>
          </cell>
          <cell r="J320">
            <v>0.87</v>
          </cell>
          <cell r="K320">
            <v>28.8</v>
          </cell>
        </row>
        <row r="321">
          <cell r="A321" t="str">
            <v>Gergelim, semente</v>
          </cell>
          <cell r="B321">
            <v>583.5467147545495</v>
          </cell>
          <cell r="C321">
            <v>2441.559454533035</v>
          </cell>
          <cell r="D321">
            <v>21.164667428334557</v>
          </cell>
          <cell r="E321">
            <v>50.43266666666667</v>
          </cell>
          <cell r="F321">
            <v>21.617665904998766</v>
          </cell>
          <cell r="G321">
            <v>825.44633333333331</v>
          </cell>
          <cell r="H321">
            <v>5.4476666666666667</v>
          </cell>
          <cell r="I321">
            <v>0.09</v>
          </cell>
          <cell r="J321">
            <v>0</v>
          </cell>
          <cell r="K321">
            <v>3</v>
          </cell>
        </row>
        <row r="322">
          <cell r="A322" t="str">
            <v>Glicose de milho</v>
          </cell>
          <cell r="B322">
            <v>292.11840529918669</v>
          </cell>
          <cell r="C322">
            <v>1222.2234077717972</v>
          </cell>
          <cell r="D322">
            <v>0</v>
          </cell>
          <cell r="E322">
            <v>0</v>
          </cell>
          <cell r="F322">
            <v>79.38</v>
          </cell>
          <cell r="G322">
            <v>5.6653333333333338</v>
          </cell>
          <cell r="H322">
            <v>5.1333333333333335E-2</v>
          </cell>
          <cell r="I322">
            <v>0</v>
          </cell>
          <cell r="J322">
            <v>0</v>
          </cell>
          <cell r="K322">
            <v>59</v>
          </cell>
        </row>
        <row r="323">
          <cell r="A323" t="str">
            <v>Goiaba, branca, com casca, crua</v>
          </cell>
          <cell r="B323">
            <v>51.737747826086952</v>
          </cell>
          <cell r="C323">
            <v>216.47073690434783</v>
          </cell>
          <cell r="D323">
            <v>0.89855072463768115</v>
          </cell>
          <cell r="E323">
            <v>0.48666666666666664</v>
          </cell>
          <cell r="F323">
            <v>12.401449275362321</v>
          </cell>
          <cell r="G323">
            <v>5.0073333333333334</v>
          </cell>
          <cell r="H323">
            <v>0.17</v>
          </cell>
          <cell r="I323">
            <v>0</v>
          </cell>
          <cell r="J323">
            <v>99.194999999999993</v>
          </cell>
          <cell r="K323">
            <v>0</v>
          </cell>
        </row>
        <row r="324">
          <cell r="A324" t="str">
            <v>Goiaba, doce em pasta</v>
          </cell>
          <cell r="B324">
            <v>268.95982608695653</v>
          </cell>
          <cell r="C324">
            <v>1125.3279123478262</v>
          </cell>
          <cell r="D324">
            <v>0.57971014492753625</v>
          </cell>
          <cell r="E324">
            <v>0</v>
          </cell>
          <cell r="F324">
            <v>74.123623188405801</v>
          </cell>
          <cell r="G324">
            <v>10.06</v>
          </cell>
          <cell r="H324">
            <v>0.4</v>
          </cell>
          <cell r="I324">
            <v>136</v>
          </cell>
          <cell r="J324">
            <v>23.056666666666668</v>
          </cell>
          <cell r="K324">
            <v>3.7</v>
          </cell>
        </row>
        <row r="325">
          <cell r="A325" t="str">
            <v>Goiaba, doce, cascão</v>
          </cell>
          <cell r="B325">
            <v>285.58779243900375</v>
          </cell>
          <cell r="C325">
            <v>1194.8993235647918</v>
          </cell>
          <cell r="D325">
            <v>0.41458333333333336</v>
          </cell>
          <cell r="E325">
            <v>0.10333333333333333</v>
          </cell>
          <cell r="F325">
            <v>78.702749999999995</v>
          </cell>
          <cell r="G325">
            <v>14.699</v>
          </cell>
          <cell r="H325">
            <v>0.40233333333333338</v>
          </cell>
          <cell r="I325">
            <v>50</v>
          </cell>
          <cell r="J325">
            <v>34.326666666666661</v>
          </cell>
          <cell r="K325">
            <v>11.029333333333334</v>
          </cell>
        </row>
        <row r="326">
          <cell r="A326" t="str">
            <v>Goiaba, vermelha, com casca, crua</v>
          </cell>
          <cell r="B326">
            <v>54.169930434782621</v>
          </cell>
          <cell r="C326">
            <v>226.64698893913049</v>
          </cell>
          <cell r="D326">
            <v>1.0869565217391304</v>
          </cell>
          <cell r="E326">
            <v>0.44</v>
          </cell>
          <cell r="F326">
            <v>13.009710144927533</v>
          </cell>
          <cell r="G326">
            <v>4.4513333333333334</v>
          </cell>
          <cell r="H326">
            <v>0.17</v>
          </cell>
          <cell r="I326">
            <v>79</v>
          </cell>
          <cell r="J326">
            <v>80.601666666666674</v>
          </cell>
          <cell r="K326">
            <v>0</v>
          </cell>
        </row>
        <row r="327">
          <cell r="A327" t="str">
            <v>Goiaba, vermelha, suco natural (néctar), c/ açúcar refinado </v>
          </cell>
          <cell r="B327">
            <v>65</v>
          </cell>
          <cell r="C327">
            <v>271.96000000000004</v>
          </cell>
          <cell r="D327">
            <v>0.63</v>
          </cell>
          <cell r="E327">
            <v>0.37</v>
          </cell>
          <cell r="F327">
            <v>16.7</v>
          </cell>
          <cell r="G327">
            <v>5.08</v>
          </cell>
          <cell r="H327">
            <v>0.14000000000000001</v>
          </cell>
          <cell r="I327">
            <v>77.2</v>
          </cell>
          <cell r="J327">
            <v>59.6</v>
          </cell>
          <cell r="K327">
            <v>0.96</v>
          </cell>
        </row>
        <row r="328">
          <cell r="A328" t="str">
            <v>Goiaba, vermelha, suco natural (néctar), s/ açúcar</v>
          </cell>
          <cell r="B328">
            <v>37</v>
          </cell>
          <cell r="C328">
            <v>154.80799999999999</v>
          </cell>
          <cell r="D328">
            <v>0.67</v>
          </cell>
          <cell r="E328">
            <v>0.4</v>
          </cell>
          <cell r="F328">
            <v>9.64</v>
          </cell>
          <cell r="G328">
            <v>5.21</v>
          </cell>
          <cell r="H328">
            <v>0.14000000000000001</v>
          </cell>
          <cell r="I328">
            <v>83.8</v>
          </cell>
          <cell r="J328">
            <v>64.7</v>
          </cell>
          <cell r="K328">
            <v>0</v>
          </cell>
        </row>
        <row r="329">
          <cell r="A329" t="str">
            <v>Goiaba, vermelha, polpa congelada</v>
          </cell>
          <cell r="B329">
            <v>54.169930434782621</v>
          </cell>
          <cell r="C329">
            <v>226.64698893913049</v>
          </cell>
          <cell r="D329">
            <v>1.0869565217391304</v>
          </cell>
          <cell r="E329">
            <v>0.44</v>
          </cell>
          <cell r="F329">
            <v>13.009710144927533</v>
          </cell>
          <cell r="G329">
            <v>4.4513333333333334</v>
          </cell>
          <cell r="H329">
            <v>0.17</v>
          </cell>
          <cell r="I329">
            <v>79</v>
          </cell>
          <cell r="J329">
            <v>80.601666666666674</v>
          </cell>
          <cell r="K329">
            <v>0</v>
          </cell>
        </row>
        <row r="330">
          <cell r="A330" t="str">
            <v>Gordura, vegetal, hidrogenada</v>
          </cell>
          <cell r="B330">
            <v>900</v>
          </cell>
          <cell r="C330">
            <v>3765.6000000000004</v>
          </cell>
          <cell r="D330">
            <v>0</v>
          </cell>
          <cell r="E330">
            <v>100</v>
          </cell>
          <cell r="F330">
            <v>0</v>
          </cell>
          <cell r="G330">
            <v>0</v>
          </cell>
          <cell r="H330">
            <v>0</v>
          </cell>
          <cell r="I330">
            <v>0</v>
          </cell>
          <cell r="J330">
            <v>0.24</v>
          </cell>
          <cell r="K330">
            <v>0</v>
          </cell>
        </row>
        <row r="331">
          <cell r="A331" t="str">
            <v>Grão-de-bico, cru</v>
          </cell>
          <cell r="B331">
            <v>354.70287658909956</v>
          </cell>
          <cell r="C331">
            <v>1484.0768356487927</v>
          </cell>
          <cell r="D331">
            <v>21.229166666666664</v>
          </cell>
          <cell r="E331">
            <v>5.43</v>
          </cell>
          <cell r="F331">
            <v>57.884166666666673</v>
          </cell>
          <cell r="G331">
            <v>114.35933333333332</v>
          </cell>
          <cell r="H331">
            <v>5.3776666666666664</v>
          </cell>
          <cell r="I331">
            <v>6.7</v>
          </cell>
          <cell r="J331">
            <v>0</v>
          </cell>
          <cell r="K331">
            <v>5</v>
          </cell>
        </row>
        <row r="332">
          <cell r="A332" t="str">
            <v>Graviola, crua</v>
          </cell>
          <cell r="B332">
            <v>61.62189837666358</v>
          </cell>
          <cell r="C332">
            <v>257.82602280796044</v>
          </cell>
          <cell r="D332">
            <v>0.84583333333333333</v>
          </cell>
          <cell r="E332">
            <v>0.21</v>
          </cell>
          <cell r="F332">
            <v>15.839500000000008</v>
          </cell>
          <cell r="G332">
            <v>40.118000000000002</v>
          </cell>
          <cell r="H332">
            <v>0.16966666666666666</v>
          </cell>
          <cell r="I332">
            <v>0.2</v>
          </cell>
          <cell r="J332">
            <v>19.137333333333334</v>
          </cell>
          <cell r="K332">
            <v>4.16</v>
          </cell>
        </row>
        <row r="333">
          <cell r="A333" t="str">
            <v>Graviola, polpa, congelada</v>
          </cell>
          <cell r="B333">
            <v>38.273869999999967</v>
          </cell>
          <cell r="C333">
            <v>160.13787207999988</v>
          </cell>
          <cell r="D333">
            <v>0.56666666666666665</v>
          </cell>
          <cell r="E333">
            <v>0.13766666666666669</v>
          </cell>
          <cell r="F333">
            <v>9.7826666666666569</v>
          </cell>
          <cell r="G333">
            <v>5.9786666666666664</v>
          </cell>
          <cell r="H333">
            <v>0.10266666666666667</v>
          </cell>
          <cell r="I333">
            <v>0</v>
          </cell>
          <cell r="J333">
            <v>10.475333333333333</v>
          </cell>
          <cell r="K333">
            <v>3.0463333333333331</v>
          </cell>
        </row>
        <row r="334">
          <cell r="A334" t="str">
            <v xml:space="preserve">Graviola, polpa, congelada </v>
          </cell>
          <cell r="B334">
            <v>41</v>
          </cell>
          <cell r="C334">
            <v>171.54400000000001</v>
          </cell>
          <cell r="D334">
            <v>0.56999999999999995</v>
          </cell>
          <cell r="E334">
            <v>0.14000000000000001</v>
          </cell>
          <cell r="F334">
            <v>9.7899999999999991</v>
          </cell>
          <cell r="G334">
            <v>5.98</v>
          </cell>
          <cell r="H334">
            <v>0.11</v>
          </cell>
          <cell r="I334">
            <v>0</v>
          </cell>
          <cell r="J334">
            <v>10.5</v>
          </cell>
          <cell r="K334">
            <v>3.05</v>
          </cell>
        </row>
        <row r="335">
          <cell r="A335" t="str">
            <v>Guandu, cru</v>
          </cell>
          <cell r="B335">
            <v>344.13365128499271</v>
          </cell>
          <cell r="C335">
            <v>1439.8551969764096</v>
          </cell>
          <cell r="D335">
            <v>18.964583333333334</v>
          </cell>
          <cell r="E335">
            <v>2.1320000000000001</v>
          </cell>
          <cell r="F335">
            <v>64.000416666666666</v>
          </cell>
          <cell r="G335">
            <v>129.33766666666665</v>
          </cell>
          <cell r="H335">
            <v>1.9433333333333334</v>
          </cell>
          <cell r="I335">
            <v>0</v>
          </cell>
          <cell r="J335">
            <v>1.4666666666666668</v>
          </cell>
          <cell r="K335">
            <v>2</v>
          </cell>
        </row>
        <row r="336">
          <cell r="A336" t="str">
            <v>Hambúrguer, bovino, cru</v>
          </cell>
          <cell r="B336">
            <v>214.83600000000001</v>
          </cell>
          <cell r="C336">
            <v>898.87382400000013</v>
          </cell>
          <cell r="D336">
            <v>13.15625</v>
          </cell>
          <cell r="E336">
            <v>16.177333333333333</v>
          </cell>
          <cell r="F336">
            <v>4.1537499999999996</v>
          </cell>
          <cell r="G336">
            <v>34.062333333333335</v>
          </cell>
          <cell r="H336">
            <v>1.8913333333333331</v>
          </cell>
          <cell r="I336">
            <v>0</v>
          </cell>
          <cell r="J336">
            <v>0</v>
          </cell>
          <cell r="K336">
            <v>869</v>
          </cell>
        </row>
        <row r="337">
          <cell r="A337" t="str">
            <v>HAMBÚRGUER SAUDÁVEL</v>
          </cell>
          <cell r="B337">
            <v>374.37</v>
          </cell>
          <cell r="C337">
            <v>1565.7030153836668</v>
          </cell>
          <cell r="D337">
            <v>17.154270833333335</v>
          </cell>
          <cell r="E337">
            <v>19.777099999999997</v>
          </cell>
          <cell r="F337">
            <v>31.394645833333332</v>
          </cell>
          <cell r="G337">
            <v>107.43731666666667</v>
          </cell>
          <cell r="H337">
            <v>3.5813166666666665</v>
          </cell>
          <cell r="I337">
            <v>185</v>
          </cell>
          <cell r="J337">
            <v>5.7605666666666666</v>
          </cell>
          <cell r="K337">
            <v>1026.2100500000001</v>
          </cell>
        </row>
        <row r="338">
          <cell r="A338" t="str">
            <v xml:space="preserve">Hortelã </v>
          </cell>
          <cell r="B338">
            <v>1</v>
          </cell>
          <cell r="C338">
            <v>4.1840000000000002</v>
          </cell>
          <cell r="D338">
            <v>0</v>
          </cell>
          <cell r="E338">
            <v>0</v>
          </cell>
          <cell r="F338">
            <v>0.2</v>
          </cell>
          <cell r="G338">
            <v>2</v>
          </cell>
          <cell r="H338">
            <v>0.08</v>
          </cell>
          <cell r="I338">
            <v>0</v>
          </cell>
          <cell r="J338">
            <v>0</v>
          </cell>
          <cell r="K338">
            <v>1</v>
          </cell>
        </row>
        <row r="339">
          <cell r="A339" t="str">
            <v>Inhame, cru</v>
          </cell>
          <cell r="B339">
            <v>96.699831884057957</v>
          </cell>
          <cell r="C339">
            <v>404.59209660289849</v>
          </cell>
          <cell r="D339">
            <v>2.0507246376811596</v>
          </cell>
          <cell r="E339">
            <v>0.21333333333333335</v>
          </cell>
          <cell r="F339">
            <v>23.232608695652171</v>
          </cell>
          <cell r="G339">
            <v>11.796666666666667</v>
          </cell>
          <cell r="H339">
            <v>0.36</v>
          </cell>
          <cell r="I339">
            <v>0</v>
          </cell>
          <cell r="J339">
            <v>5.623333333333334</v>
          </cell>
          <cell r="K339">
            <v>0</v>
          </cell>
        </row>
        <row r="340">
          <cell r="A340" t="str">
            <v>ISCA DE CARNE BOVINA PRIMAVERA</v>
          </cell>
          <cell r="B340">
            <v>158.86000000000001</v>
          </cell>
          <cell r="C340">
            <v>664.64760722805806</v>
          </cell>
          <cell r="D340">
            <v>18.873514492753621</v>
          </cell>
          <cell r="E340">
            <v>8.5074000000000005</v>
          </cell>
          <cell r="F340">
            <v>0.59318550724637675</v>
          </cell>
          <cell r="G340">
            <v>4.9406000000000017</v>
          </cell>
          <cell r="H340">
            <v>1.3781333333333334</v>
          </cell>
          <cell r="I340">
            <v>1.8</v>
          </cell>
          <cell r="J340">
            <v>0.18666666666666668</v>
          </cell>
          <cell r="K340">
            <v>91.94146666666667</v>
          </cell>
        </row>
        <row r="341">
          <cell r="A341" t="str">
            <v>ISCA DE FRANGO ACEBOLADA</v>
          </cell>
          <cell r="B341">
            <v>172.22222063768115</v>
          </cell>
          <cell r="C341">
            <v>720.57821914805811</v>
          </cell>
          <cell r="D341">
            <v>25.970604492753626</v>
          </cell>
          <cell r="E341">
            <v>6.6294599999999999</v>
          </cell>
          <cell r="F341">
            <v>0.59391550724637665</v>
          </cell>
          <cell r="G341">
            <v>9.533710000000001</v>
          </cell>
          <cell r="H341">
            <v>0.53632333333333337</v>
          </cell>
          <cell r="I341">
            <v>2.4</v>
          </cell>
          <cell r="J341">
            <v>0.18667666666666669</v>
          </cell>
          <cell r="K341">
            <v>147.1635866666667</v>
          </cell>
        </row>
        <row r="342">
          <cell r="A342" t="str">
            <v xml:space="preserve">ISCA BOVINA ACEBOLADA </v>
          </cell>
          <cell r="B342">
            <v>158.85759063768114</v>
          </cell>
          <cell r="C342">
            <v>664.6606072280581</v>
          </cell>
          <cell r="D342">
            <v>18.873604492753621</v>
          </cell>
          <cell r="E342">
            <v>8.50746</v>
          </cell>
          <cell r="F342">
            <v>0.59391550724637665</v>
          </cell>
          <cell r="G342">
            <v>4.9427100000000017</v>
          </cell>
          <cell r="H342">
            <v>1.3783233333333333</v>
          </cell>
          <cell r="I342">
            <v>1.8</v>
          </cell>
          <cell r="J342">
            <v>0.18667666666666669</v>
          </cell>
          <cell r="K342">
            <v>124.96358666666667</v>
          </cell>
        </row>
        <row r="343">
          <cell r="A343" t="str">
            <v xml:space="preserve">Iogurte de qualquer sabor </v>
          </cell>
          <cell r="B343">
            <v>98.69</v>
          </cell>
          <cell r="C343">
            <v>412.91896000000003</v>
          </cell>
          <cell r="D343">
            <v>3.46</v>
          </cell>
          <cell r="E343">
            <v>3.47</v>
          </cell>
          <cell r="F343">
            <v>14.62</v>
          </cell>
          <cell r="G343">
            <v>120.93</v>
          </cell>
          <cell r="H343">
            <v>0.09</v>
          </cell>
          <cell r="I343">
            <v>29.65</v>
          </cell>
          <cell r="J343">
            <v>4.1500000000000004</v>
          </cell>
          <cell r="K343">
            <v>44.78</v>
          </cell>
        </row>
        <row r="344">
          <cell r="A344" t="str">
            <v>Iogurte de qualquer sabor light</v>
          </cell>
          <cell r="B344">
            <v>102</v>
          </cell>
          <cell r="C344">
            <v>426.76800000000003</v>
          </cell>
          <cell r="D344">
            <v>4.37</v>
          </cell>
          <cell r="E344">
            <v>1.08</v>
          </cell>
          <cell r="F344">
            <v>19.05</v>
          </cell>
          <cell r="G344">
            <v>152</v>
          </cell>
          <cell r="H344">
            <v>7.0000000000000007E-2</v>
          </cell>
          <cell r="I344">
            <v>10</v>
          </cell>
          <cell r="J344">
            <v>0.7</v>
          </cell>
          <cell r="K344">
            <v>58</v>
          </cell>
        </row>
        <row r="345">
          <cell r="A345" t="str">
            <v>Iogurte desnatado</v>
          </cell>
          <cell r="B345">
            <v>56</v>
          </cell>
          <cell r="C345">
            <v>234.304</v>
          </cell>
          <cell r="D345">
            <v>5.73</v>
          </cell>
          <cell r="E345">
            <v>0.18</v>
          </cell>
          <cell r="F345">
            <v>7.68</v>
          </cell>
          <cell r="G345">
            <v>199</v>
          </cell>
          <cell r="H345">
            <v>0.09</v>
          </cell>
          <cell r="I345">
            <v>2</v>
          </cell>
          <cell r="J345">
            <v>0.9</v>
          </cell>
          <cell r="K345">
            <v>77</v>
          </cell>
        </row>
        <row r="346">
          <cell r="A346" t="str">
            <v>Iogurte natural</v>
          </cell>
          <cell r="B346">
            <v>61</v>
          </cell>
          <cell r="C346">
            <v>255.22400000000002</v>
          </cell>
          <cell r="D346">
            <v>3.47</v>
          </cell>
          <cell r="E346">
            <v>3.25</v>
          </cell>
          <cell r="F346">
            <v>4.66</v>
          </cell>
          <cell r="G346">
            <v>121</v>
          </cell>
          <cell r="H346">
            <v>0.05</v>
          </cell>
          <cell r="I346">
            <v>27</v>
          </cell>
          <cell r="J346">
            <v>0.5</v>
          </cell>
          <cell r="K346">
            <v>46</v>
          </cell>
        </row>
        <row r="347">
          <cell r="A347" t="str">
            <v>Iogurte, integral (média de diferentes sabores)</v>
          </cell>
          <cell r="B347">
            <v>68</v>
          </cell>
          <cell r="C347">
            <v>284.512</v>
          </cell>
          <cell r="D347">
            <v>3</v>
          </cell>
          <cell r="E347">
            <v>1.63</v>
          </cell>
          <cell r="F347">
            <v>10.3</v>
          </cell>
          <cell r="G347">
            <v>93.6</v>
          </cell>
          <cell r="H347">
            <v>0.38</v>
          </cell>
          <cell r="I347">
            <v>0</v>
          </cell>
          <cell r="J347">
            <v>0</v>
          </cell>
          <cell r="K347">
            <v>45.4</v>
          </cell>
        </row>
        <row r="348">
          <cell r="A348" t="str">
            <v>Iogurte, integral, coco</v>
          </cell>
          <cell r="B348">
            <v>68</v>
          </cell>
          <cell r="C348">
            <v>284.512</v>
          </cell>
          <cell r="D348">
            <v>3</v>
          </cell>
          <cell r="E348">
            <v>1.63</v>
          </cell>
          <cell r="F348">
            <v>10.3</v>
          </cell>
          <cell r="G348">
            <v>92.2</v>
          </cell>
          <cell r="H348">
            <v>0.28000000000000003</v>
          </cell>
          <cell r="I348">
            <v>0</v>
          </cell>
          <cell r="J348">
            <v>0</v>
          </cell>
          <cell r="K348">
            <v>43</v>
          </cell>
        </row>
        <row r="349">
          <cell r="A349" t="str">
            <v>Iogurte, natural</v>
          </cell>
          <cell r="B349">
            <v>51.489533333333291</v>
          </cell>
          <cell r="C349">
            <v>215.43220746666651</v>
          </cell>
          <cell r="D349">
            <v>4.0633333333333335</v>
          </cell>
          <cell r="E349">
            <v>3.04</v>
          </cell>
          <cell r="F349">
            <v>1.9166666666666603</v>
          </cell>
          <cell r="G349">
            <v>143.10333333333332</v>
          </cell>
          <cell r="H349">
            <v>0</v>
          </cell>
          <cell r="I349">
            <v>22.5</v>
          </cell>
          <cell r="J349">
            <v>0.92666666666666664</v>
          </cell>
          <cell r="K349">
            <v>52</v>
          </cell>
        </row>
        <row r="350">
          <cell r="A350" t="str">
            <v>Iogurte, natural, desnatado</v>
          </cell>
          <cell r="B350">
            <v>41.492711281558343</v>
          </cell>
          <cell r="C350">
            <v>173.60550400204011</v>
          </cell>
          <cell r="D350">
            <v>3.8343800687789917</v>
          </cell>
          <cell r="E350">
            <v>0.31566666666666671</v>
          </cell>
          <cell r="F350">
            <v>5.7739533333333286</v>
          </cell>
          <cell r="G350">
            <v>156.96133333333333</v>
          </cell>
          <cell r="H350">
            <v>0</v>
          </cell>
          <cell r="I350">
            <v>16</v>
          </cell>
          <cell r="J350">
            <v>0.34666666666666668</v>
          </cell>
          <cell r="K350">
            <v>60</v>
          </cell>
        </row>
        <row r="351">
          <cell r="A351" t="str">
            <v>Iogurte, sabor abacaxi</v>
          </cell>
          <cell r="B351">
            <v>0</v>
          </cell>
          <cell r="C351">
            <v>0</v>
          </cell>
          <cell r="D351">
            <v>0</v>
          </cell>
          <cell r="E351">
            <v>0</v>
          </cell>
          <cell r="F351">
            <v>0</v>
          </cell>
          <cell r="G351">
            <v>0</v>
          </cell>
          <cell r="H351">
            <v>0</v>
          </cell>
          <cell r="I351">
            <v>0</v>
          </cell>
          <cell r="J351">
            <v>0</v>
          </cell>
          <cell r="K351">
            <v>0</v>
          </cell>
        </row>
        <row r="352">
          <cell r="A352" t="str">
            <v>Iogurte, sabor morango</v>
          </cell>
          <cell r="B352">
            <v>69.565600000000032</v>
          </cell>
          <cell r="C352">
            <v>291.06247040000017</v>
          </cell>
          <cell r="D352">
            <v>2.71</v>
          </cell>
          <cell r="E352">
            <v>2.33</v>
          </cell>
          <cell r="F352">
            <v>9.6933333333333422</v>
          </cell>
          <cell r="G352">
            <v>101.03166666666668</v>
          </cell>
          <cell r="H352">
            <v>0</v>
          </cell>
          <cell r="I352">
            <v>27.026666666666667</v>
          </cell>
          <cell r="J352">
            <v>0</v>
          </cell>
          <cell r="K352">
            <v>38</v>
          </cell>
        </row>
        <row r="353">
          <cell r="A353" t="str">
            <v>Iogurte, sabor pêssego</v>
          </cell>
          <cell r="B353">
            <v>67.849400000000017</v>
          </cell>
          <cell r="C353">
            <v>283.88188960000008</v>
          </cell>
          <cell r="D353">
            <v>2.5299999999999998</v>
          </cell>
          <cell r="E353">
            <v>2.3366666666666664</v>
          </cell>
          <cell r="F353">
            <v>9.4333333333333442</v>
          </cell>
          <cell r="G353">
            <v>95.05</v>
          </cell>
          <cell r="H353">
            <v>5.2999999999999992E-2</v>
          </cell>
          <cell r="I353">
            <v>21.276666666666667</v>
          </cell>
          <cell r="J353">
            <v>0</v>
          </cell>
          <cell r="K353">
            <v>37</v>
          </cell>
        </row>
        <row r="354">
          <cell r="A354" t="str">
            <v>Iogurte, soja (média de diferentes amostras)</v>
          </cell>
          <cell r="B354">
            <v>50</v>
          </cell>
          <cell r="C354">
            <v>209.20000000000002</v>
          </cell>
          <cell r="D354">
            <v>2.82</v>
          </cell>
          <cell r="E354">
            <v>0.59</v>
          </cell>
          <cell r="F354">
            <v>8.24</v>
          </cell>
          <cell r="G354">
            <v>707</v>
          </cell>
          <cell r="H354">
            <v>4.6100000000000003</v>
          </cell>
          <cell r="I354">
            <v>0</v>
          </cell>
          <cell r="J354">
            <v>0</v>
          </cell>
          <cell r="K354">
            <v>205</v>
          </cell>
        </row>
        <row r="355">
          <cell r="A355" t="str">
            <v>Jabuticaba, crua</v>
          </cell>
          <cell r="B355">
            <v>58.053150000000038</v>
          </cell>
          <cell r="C355">
            <v>242.89437960000018</v>
          </cell>
          <cell r="D355">
            <v>0.61250000000000004</v>
          </cell>
          <cell r="E355">
            <v>0.12833333333333333</v>
          </cell>
          <cell r="F355">
            <v>15.255833333333337</v>
          </cell>
          <cell r="G355">
            <v>8.347999999999999</v>
          </cell>
          <cell r="H355">
            <v>9.4666666666666677E-2</v>
          </cell>
          <cell r="I355">
            <v>0</v>
          </cell>
          <cell r="J355">
            <v>16.170000000000002</v>
          </cell>
          <cell r="K355">
            <v>0</v>
          </cell>
        </row>
        <row r="356">
          <cell r="A356" t="str">
            <v>Jaca, crua</v>
          </cell>
          <cell r="B356">
            <v>87.920349999999971</v>
          </cell>
          <cell r="C356">
            <v>367.85874439999986</v>
          </cell>
          <cell r="D356">
            <v>1.4020833333333336</v>
          </cell>
          <cell r="E356">
            <v>0.26500000000000001</v>
          </cell>
          <cell r="F356">
            <v>22.497583333333324</v>
          </cell>
          <cell r="G356">
            <v>11.244999999999999</v>
          </cell>
          <cell r="H356">
            <v>0.38266666666666665</v>
          </cell>
          <cell r="I356">
            <v>29.7</v>
          </cell>
          <cell r="J356">
            <v>14.816666666666668</v>
          </cell>
          <cell r="K356">
            <v>1.8016666666666667</v>
          </cell>
        </row>
        <row r="357">
          <cell r="A357" t="str">
            <v>Jambo, cru</v>
          </cell>
          <cell r="B357">
            <v>26.912299999999981</v>
          </cell>
          <cell r="C357">
            <v>112.60106319999993</v>
          </cell>
          <cell r="D357">
            <v>0.88541666666666685</v>
          </cell>
          <cell r="E357">
            <v>6.6666666666666666E-2</v>
          </cell>
          <cell r="F357">
            <v>6.494250000000001</v>
          </cell>
          <cell r="G357">
            <v>13.8</v>
          </cell>
          <cell r="H357">
            <v>0.13666666666666669</v>
          </cell>
          <cell r="I357">
            <v>25</v>
          </cell>
          <cell r="J357">
            <v>3.7733333333333334</v>
          </cell>
          <cell r="K357">
            <v>21.656000000000002</v>
          </cell>
        </row>
        <row r="358">
          <cell r="A358" t="str">
            <v>Jamelão, cru</v>
          </cell>
          <cell r="B358">
            <v>41.00970891670385</v>
          </cell>
          <cell r="C358">
            <v>171.58462210748891</v>
          </cell>
          <cell r="D358">
            <v>0.54583333333333328</v>
          </cell>
          <cell r="E358">
            <v>0.10966666666666665</v>
          </cell>
          <cell r="F358">
            <v>10.627166666666664</v>
          </cell>
          <cell r="G358">
            <v>3.09</v>
          </cell>
          <cell r="H358">
            <v>4.766666666666667E-2</v>
          </cell>
          <cell r="I358">
            <v>8</v>
          </cell>
          <cell r="J358">
            <v>27.07</v>
          </cell>
          <cell r="K358">
            <v>1.3663333333333334</v>
          </cell>
        </row>
        <row r="359">
          <cell r="A359" t="str">
            <v>Jenipapo</v>
          </cell>
          <cell r="B359">
            <v>113</v>
          </cell>
          <cell r="C359">
            <v>472.79200000000003</v>
          </cell>
          <cell r="D359">
            <v>5.2</v>
          </cell>
          <cell r="E359">
            <v>0.3</v>
          </cell>
          <cell r="F359">
            <v>25.7</v>
          </cell>
          <cell r="G359">
            <v>40</v>
          </cell>
          <cell r="H359">
            <v>3.6</v>
          </cell>
          <cell r="I359">
            <v>30</v>
          </cell>
          <cell r="J359">
            <v>33</v>
          </cell>
          <cell r="K359">
            <v>0</v>
          </cell>
        </row>
        <row r="360">
          <cell r="A360" t="str">
            <v>Jiló, cru</v>
          </cell>
          <cell r="B360">
            <v>27.365143478260869</v>
          </cell>
          <cell r="C360">
            <v>114.49576031304348</v>
          </cell>
          <cell r="D360">
            <v>1.4021739130434783</v>
          </cell>
          <cell r="E360">
            <v>0.22</v>
          </cell>
          <cell r="F360">
            <v>6.1911594202898588</v>
          </cell>
          <cell r="G360">
            <v>19.97</v>
          </cell>
          <cell r="H360">
            <v>0.33666666666666667</v>
          </cell>
          <cell r="I360">
            <v>13</v>
          </cell>
          <cell r="J360">
            <v>6.793333333333333</v>
          </cell>
          <cell r="K360">
            <v>0</v>
          </cell>
        </row>
        <row r="361">
          <cell r="A361" t="str">
            <v>Jurubeba, crua</v>
          </cell>
          <cell r="B361">
            <v>125.81163499999998</v>
          </cell>
          <cell r="C361">
            <v>526.3958808399999</v>
          </cell>
          <cell r="D361">
            <v>4.4124999999999996</v>
          </cell>
          <cell r="E361">
            <v>3.9096666666666664</v>
          </cell>
          <cell r="F361">
            <v>23.059166666666663</v>
          </cell>
          <cell r="G361">
            <v>151.017</v>
          </cell>
          <cell r="H361">
            <v>0.94600000000000006</v>
          </cell>
          <cell r="I361">
            <v>0</v>
          </cell>
          <cell r="J361">
            <v>13.833333333333334</v>
          </cell>
          <cell r="K361">
            <v>0.77099999999999991</v>
          </cell>
        </row>
        <row r="362">
          <cell r="A362" t="str">
            <v>Kiwi, cru</v>
          </cell>
          <cell r="B362">
            <v>51.136330434782636</v>
          </cell>
          <cell r="C362">
            <v>213.95440653913056</v>
          </cell>
          <cell r="D362">
            <v>1.3369565217391304</v>
          </cell>
          <cell r="E362">
            <v>0.62666666666666659</v>
          </cell>
          <cell r="F362">
            <v>11.499710144927537</v>
          </cell>
          <cell r="G362">
            <v>23.913333333333338</v>
          </cell>
          <cell r="H362">
            <v>0.25333333333333335</v>
          </cell>
          <cell r="I362">
            <v>5</v>
          </cell>
          <cell r="J362">
            <v>70.776666666666671</v>
          </cell>
          <cell r="K362">
            <v>0</v>
          </cell>
        </row>
        <row r="363">
          <cell r="A363" t="str">
            <v>Lambari, congelado, cru</v>
          </cell>
          <cell r="B363">
            <v>130.84031100948653</v>
          </cell>
          <cell r="C363">
            <v>547.43586126369166</v>
          </cell>
          <cell r="D363">
            <v>16.8125</v>
          </cell>
          <cell r="E363">
            <v>6.5466666666666669</v>
          </cell>
          <cell r="F363">
            <v>0</v>
          </cell>
          <cell r="G363">
            <v>1181.277</v>
          </cell>
          <cell r="H363">
            <v>0.90566666666666673</v>
          </cell>
          <cell r="I363">
            <v>4.3066666666666666</v>
          </cell>
          <cell r="J363">
            <v>0</v>
          </cell>
          <cell r="K363">
            <v>47.92</v>
          </cell>
        </row>
        <row r="364">
          <cell r="A364" t="str">
            <v>Lambari, fresco, cru</v>
          </cell>
          <cell r="B364">
            <v>151.59834650321801</v>
          </cell>
          <cell r="C364">
            <v>634.28748176946419</v>
          </cell>
          <cell r="D364">
            <v>15.652083333333334</v>
          </cell>
          <cell r="E364">
            <v>9.397333333333334</v>
          </cell>
          <cell r="F364">
            <v>0</v>
          </cell>
          <cell r="G364">
            <v>590.27199999999993</v>
          </cell>
          <cell r="H364">
            <v>0.63133333333333341</v>
          </cell>
          <cell r="I364">
            <v>0</v>
          </cell>
          <cell r="J364">
            <v>0</v>
          </cell>
          <cell r="K364">
            <v>41.109333333333332</v>
          </cell>
        </row>
        <row r="365">
          <cell r="A365" t="str">
            <v>Laranja e acerola, suco natural (néctar), c/ açúcar refinado</v>
          </cell>
          <cell r="B365">
            <v>55</v>
          </cell>
          <cell r="C365">
            <v>230.12</v>
          </cell>
          <cell r="D365">
            <v>0.57999999999999996</v>
          </cell>
          <cell r="E365">
            <v>0.09</v>
          </cell>
          <cell r="F365">
            <v>13</v>
          </cell>
          <cell r="G365">
            <v>8.51</v>
          </cell>
          <cell r="H365">
            <v>0.01</v>
          </cell>
          <cell r="I365">
            <v>19.2</v>
          </cell>
          <cell r="J365">
            <v>182</v>
          </cell>
          <cell r="K365">
            <v>0.95</v>
          </cell>
        </row>
        <row r="366">
          <cell r="A366" t="str">
            <v xml:space="preserve">Laranja e acerola, suco natural (néctar), s/ açúcar </v>
          </cell>
          <cell r="B366">
            <v>28</v>
          </cell>
          <cell r="C366">
            <v>117.152</v>
          </cell>
          <cell r="D366">
            <v>0.62</v>
          </cell>
          <cell r="E366">
            <v>0.1</v>
          </cell>
          <cell r="F366">
            <v>6.22</v>
          </cell>
          <cell r="G366">
            <v>8.9</v>
          </cell>
          <cell r="H366">
            <v>0</v>
          </cell>
          <cell r="I366">
            <v>20.8</v>
          </cell>
          <cell r="J366">
            <v>197</v>
          </cell>
          <cell r="K366">
            <v>7.0000000000000007E-2</v>
          </cell>
        </row>
        <row r="367">
          <cell r="A367" t="str">
            <v>Laranja e mamão, suco natural (néctar), c/ açúcar refinado</v>
          </cell>
          <cell r="B367">
            <v>58</v>
          </cell>
          <cell r="C367">
            <v>242.672</v>
          </cell>
          <cell r="D367">
            <v>0.54</v>
          </cell>
          <cell r="E367">
            <v>0.08</v>
          </cell>
          <cell r="F367">
            <v>13.7</v>
          </cell>
          <cell r="G367">
            <v>6.78</v>
          </cell>
          <cell r="H367">
            <v>0.03</v>
          </cell>
          <cell r="I367">
            <v>15.3</v>
          </cell>
          <cell r="J367">
            <v>54.7</v>
          </cell>
          <cell r="K367">
            <v>1.2</v>
          </cell>
        </row>
        <row r="368">
          <cell r="A368" t="str">
            <v xml:space="preserve">Laranja e mamão, suco natural (néctar), s/ açúcar </v>
          </cell>
          <cell r="B368">
            <v>29</v>
          </cell>
          <cell r="C368">
            <v>121.336</v>
          </cell>
          <cell r="D368">
            <v>0.57999999999999996</v>
          </cell>
          <cell r="E368">
            <v>0.08</v>
          </cell>
          <cell r="F368">
            <v>6.38</v>
          </cell>
          <cell r="G368">
            <v>7.06</v>
          </cell>
          <cell r="H368">
            <v>0.03</v>
          </cell>
          <cell r="I368">
            <v>16.600000000000001</v>
          </cell>
          <cell r="J368">
            <v>59.4</v>
          </cell>
          <cell r="K368">
            <v>0.27</v>
          </cell>
        </row>
        <row r="369">
          <cell r="A369" t="str">
            <v>Laranja, baía, crua</v>
          </cell>
          <cell r="B369">
            <v>45.438117391304331</v>
          </cell>
          <cell r="C369">
            <v>190.11308316521732</v>
          </cell>
          <cell r="D369">
            <v>0.97826086956521752</v>
          </cell>
          <cell r="E369">
            <v>0.10333333333333335</v>
          </cell>
          <cell r="F369">
            <v>11.468405797101452</v>
          </cell>
          <cell r="G369">
            <v>35.407000000000004</v>
          </cell>
          <cell r="H369">
            <v>0.13666666666666669</v>
          </cell>
          <cell r="I369">
            <v>4</v>
          </cell>
          <cell r="J369">
            <v>56.87</v>
          </cell>
          <cell r="K369">
            <v>0</v>
          </cell>
        </row>
        <row r="370">
          <cell r="A370" t="str">
            <v>Laranja, baía, suco</v>
          </cell>
          <cell r="B370">
            <v>36.649482608695607</v>
          </cell>
          <cell r="C370">
            <v>153.34143523478244</v>
          </cell>
          <cell r="D370">
            <v>0.65217391304347827</v>
          </cell>
          <cell r="E370">
            <v>0</v>
          </cell>
          <cell r="F370">
            <v>8.6978260869565194</v>
          </cell>
          <cell r="G370">
            <v>5.9266666666666667</v>
          </cell>
          <cell r="H370">
            <v>6.3333333333333339E-2</v>
          </cell>
          <cell r="I370">
            <v>4</v>
          </cell>
          <cell r="J370">
            <v>94.483333333333334</v>
          </cell>
          <cell r="K370">
            <v>0</v>
          </cell>
        </row>
        <row r="371">
          <cell r="A371" t="str">
            <v>Laranja, da terra, crua</v>
          </cell>
          <cell r="B371">
            <v>51.471128639280764</v>
          </cell>
          <cell r="C371">
            <v>215.35520222675072</v>
          </cell>
          <cell r="D371">
            <v>1.0770833333333334</v>
          </cell>
          <cell r="E371">
            <v>0.18566666666666665</v>
          </cell>
          <cell r="F371">
            <v>12.860583333333317</v>
          </cell>
          <cell r="G371">
            <v>51.082333333333338</v>
          </cell>
          <cell r="H371">
            <v>0.14666666666666664</v>
          </cell>
          <cell r="I371">
            <v>0</v>
          </cell>
          <cell r="J371">
            <v>34.679666666666662</v>
          </cell>
          <cell r="K371">
            <v>0.83</v>
          </cell>
        </row>
        <row r="372">
          <cell r="A372" t="str">
            <v>Laranja, da terra, suco</v>
          </cell>
          <cell r="B372">
            <v>40.956007310867328</v>
          </cell>
          <cell r="C372">
            <v>171.35993458866892</v>
          </cell>
          <cell r="D372">
            <v>0.66666666666666674</v>
          </cell>
          <cell r="E372">
            <v>0.14200000000000002</v>
          </cell>
          <cell r="F372">
            <v>9.5733333333333359</v>
          </cell>
          <cell r="G372">
            <v>13.388333333333334</v>
          </cell>
          <cell r="H372">
            <v>8.6000000000000007E-2</v>
          </cell>
          <cell r="I372">
            <v>5</v>
          </cell>
          <cell r="J372">
            <v>44.32</v>
          </cell>
          <cell r="K372">
            <v>0</v>
          </cell>
        </row>
        <row r="373">
          <cell r="A373" t="str">
            <v>Laranja, lima, crua</v>
          </cell>
          <cell r="B373">
            <v>45.701038780629624</v>
          </cell>
          <cell r="C373">
            <v>191.21314625815435</v>
          </cell>
          <cell r="D373">
            <v>1.0562499999999999</v>
          </cell>
          <cell r="E373">
            <v>7.5333333333333322E-2</v>
          </cell>
          <cell r="F373">
            <v>11.53375</v>
          </cell>
          <cell r="G373">
            <v>31.466666666666669</v>
          </cell>
          <cell r="H373">
            <v>0.12</v>
          </cell>
          <cell r="I373">
            <v>0</v>
          </cell>
          <cell r="J373">
            <v>43.455666666666673</v>
          </cell>
          <cell r="K373">
            <v>1.111</v>
          </cell>
        </row>
        <row r="374">
          <cell r="A374" t="str">
            <v>Laranja, lima, suco</v>
          </cell>
          <cell r="B374">
            <v>39.336093944132394</v>
          </cell>
          <cell r="C374">
            <v>164.58221706224995</v>
          </cell>
          <cell r="D374">
            <v>0.71458333333333335</v>
          </cell>
          <cell r="E374">
            <v>0.11933333333333333</v>
          </cell>
          <cell r="F374">
            <v>9.1674166666666803</v>
          </cell>
          <cell r="G374">
            <v>7.7363333333333335</v>
          </cell>
          <cell r="H374">
            <v>0</v>
          </cell>
          <cell r="I374">
            <v>0</v>
          </cell>
          <cell r="J374">
            <v>41.3033</v>
          </cell>
          <cell r="K374">
            <v>0</v>
          </cell>
        </row>
        <row r="375">
          <cell r="A375" t="str">
            <v>Laranja, mamão, pêra e maçã, suco natural (néctar), c/ açúcar refinado</v>
          </cell>
          <cell r="B375">
            <v>68</v>
          </cell>
          <cell r="C375">
            <v>284.512</v>
          </cell>
          <cell r="D375">
            <v>0.57999999999999996</v>
          </cell>
          <cell r="E375">
            <v>0.14000000000000001</v>
          </cell>
          <cell r="F375">
            <v>16.3</v>
          </cell>
          <cell r="G375">
            <v>7.96</v>
          </cell>
          <cell r="H375">
            <v>0.06</v>
          </cell>
          <cell r="I375">
            <v>15.2</v>
          </cell>
          <cell r="J375">
            <v>51.7</v>
          </cell>
          <cell r="K375">
            <v>1.32</v>
          </cell>
        </row>
        <row r="376">
          <cell r="A376" t="str">
            <v>Laranja, mamão, pêra e maçã, suco natural (néctar), s/ açúcar</v>
          </cell>
          <cell r="B376">
            <v>39</v>
          </cell>
          <cell r="C376">
            <v>163.17600000000002</v>
          </cell>
          <cell r="D376">
            <v>0.61</v>
          </cell>
          <cell r="E376">
            <v>0.16</v>
          </cell>
          <cell r="F376">
            <v>9.16</v>
          </cell>
          <cell r="G376">
            <v>8.34</v>
          </cell>
          <cell r="H376">
            <v>0.06</v>
          </cell>
          <cell r="I376">
            <v>16.5</v>
          </cell>
          <cell r="J376">
            <v>56.1</v>
          </cell>
          <cell r="K376">
            <v>0.39</v>
          </cell>
        </row>
        <row r="377">
          <cell r="A377" t="str">
            <v>Laranja, pêra, crua</v>
          </cell>
          <cell r="B377">
            <v>36.773765217391322</v>
          </cell>
          <cell r="C377">
            <v>153.86143366956529</v>
          </cell>
          <cell r="D377">
            <v>1.0434782608695652</v>
          </cell>
          <cell r="E377">
            <v>0.12666666666666668</v>
          </cell>
          <cell r="F377">
            <v>8.9465217391304375</v>
          </cell>
          <cell r="G377">
            <v>21.885999999999999</v>
          </cell>
          <cell r="H377">
            <v>0.09</v>
          </cell>
          <cell r="I377">
            <v>2</v>
          </cell>
          <cell r="J377">
            <v>53.733333333333327</v>
          </cell>
          <cell r="K377">
            <v>0</v>
          </cell>
        </row>
        <row r="378">
          <cell r="A378" t="str">
            <v>Laranja, pêra, suco</v>
          </cell>
          <cell r="B378">
            <v>32.709753623188377</v>
          </cell>
          <cell r="C378">
            <v>136.85760915942018</v>
          </cell>
          <cell r="D378">
            <v>0.73913043478260876</v>
          </cell>
          <cell r="E378">
            <v>7.3333333333333334E-2</v>
          </cell>
          <cell r="F378">
            <v>7.554202898550721</v>
          </cell>
          <cell r="G378">
            <v>7.3666666666666663</v>
          </cell>
          <cell r="H378">
            <v>0</v>
          </cell>
          <cell r="I378">
            <v>0</v>
          </cell>
          <cell r="J378">
            <v>73.336666666666659</v>
          </cell>
          <cell r="K378">
            <v>0</v>
          </cell>
        </row>
        <row r="379">
          <cell r="A379" t="str">
            <v>Laranja, Seleta, in natura, Citrus aurantium L.</v>
          </cell>
          <cell r="B379">
            <v>52</v>
          </cell>
          <cell r="C379">
            <v>217.56800000000001</v>
          </cell>
          <cell r="D379">
            <v>0.83</v>
          </cell>
          <cell r="E379">
            <v>0.36</v>
          </cell>
          <cell r="F379">
            <v>12.8</v>
          </cell>
          <cell r="G379">
            <v>34.799999999999997</v>
          </cell>
          <cell r="H379">
            <v>0.14000000000000001</v>
          </cell>
          <cell r="I379">
            <v>2.96</v>
          </cell>
          <cell r="J379">
            <v>55</v>
          </cell>
          <cell r="K379">
            <v>1</v>
          </cell>
        </row>
        <row r="380">
          <cell r="A380" t="str">
            <v>Laranja, valência, crua</v>
          </cell>
          <cell r="B380">
            <v>46.109628783385006</v>
          </cell>
          <cell r="C380">
            <v>192.92268682968287</v>
          </cell>
          <cell r="D380">
            <v>0.76666666666666661</v>
          </cell>
          <cell r="E380">
            <v>0.159</v>
          </cell>
          <cell r="F380">
            <v>11.723000000000013</v>
          </cell>
          <cell r="G380">
            <v>33.735999999999997</v>
          </cell>
          <cell r="H380">
            <v>9.1000000000000011E-2</v>
          </cell>
          <cell r="I380">
            <v>0</v>
          </cell>
          <cell r="J380">
            <v>47.845666666666659</v>
          </cell>
          <cell r="K380">
            <v>0.629</v>
          </cell>
        </row>
        <row r="381">
          <cell r="A381" t="str">
            <v>Laranja, valência, suco</v>
          </cell>
          <cell r="B381">
            <v>36.196350587685913</v>
          </cell>
          <cell r="C381">
            <v>151.44553085887787</v>
          </cell>
          <cell r="D381">
            <v>0.48333333333333328</v>
          </cell>
          <cell r="E381">
            <v>0.12433333333333334</v>
          </cell>
          <cell r="F381">
            <v>8.5540000000000038</v>
          </cell>
          <cell r="G381">
            <v>9.0763333333333325</v>
          </cell>
          <cell r="H381">
            <v>0</v>
          </cell>
          <cell r="I381">
            <v>0</v>
          </cell>
          <cell r="J381">
            <v>0</v>
          </cell>
          <cell r="K381">
            <v>0</v>
          </cell>
        </row>
        <row r="382">
          <cell r="A382" t="str">
            <v>Lasanha, massa fresca, cozida</v>
          </cell>
          <cell r="B382">
            <v>163.76366666666667</v>
          </cell>
          <cell r="C382">
            <v>685.18718133333334</v>
          </cell>
          <cell r="D382">
            <v>5.8125</v>
          </cell>
          <cell r="E382">
            <v>1.1583333333333332</v>
          </cell>
          <cell r="F382">
            <v>32.522166666666671</v>
          </cell>
          <cell r="G382">
            <v>9.9716666666666658</v>
          </cell>
          <cell r="H382">
            <v>1.1886666666666665</v>
          </cell>
          <cell r="I382">
            <v>0</v>
          </cell>
          <cell r="J382">
            <v>0</v>
          </cell>
          <cell r="K382">
            <v>206.76933333333332</v>
          </cell>
        </row>
        <row r="383">
          <cell r="A383" t="str">
            <v>Lasanha, massa fresca, crua</v>
          </cell>
          <cell r="B383">
            <v>220.3056666666667</v>
          </cell>
          <cell r="C383">
            <v>921.75890933333346</v>
          </cell>
          <cell r="D383">
            <v>7.0083333333333329</v>
          </cell>
          <cell r="E383">
            <v>1.3376666666666666</v>
          </cell>
          <cell r="F383">
            <v>45.058333333333337</v>
          </cell>
          <cell r="G383">
            <v>16.545666666666666</v>
          </cell>
          <cell r="H383">
            <v>1.8723333333333334</v>
          </cell>
          <cell r="I383">
            <v>0</v>
          </cell>
          <cell r="J383">
            <v>0</v>
          </cell>
          <cell r="K383">
            <v>666.71033333333332</v>
          </cell>
        </row>
        <row r="384">
          <cell r="A384" t="str">
            <v>Leite achocolatado diet</v>
          </cell>
          <cell r="B384">
            <v>73.290000000000006</v>
          </cell>
          <cell r="C384">
            <v>306.64536000000004</v>
          </cell>
          <cell r="D384">
            <v>3.48</v>
          </cell>
          <cell r="E384">
            <v>3.51</v>
          </cell>
          <cell r="F384">
            <v>7.09</v>
          </cell>
          <cell r="G384">
            <v>147.69</v>
          </cell>
          <cell r="H384">
            <v>0.17</v>
          </cell>
          <cell r="I384">
            <v>26.86</v>
          </cell>
          <cell r="J384">
            <v>2.36</v>
          </cell>
          <cell r="K384">
            <v>71.790000000000006</v>
          </cell>
        </row>
        <row r="385">
          <cell r="A385" t="str">
            <v>LEITE COM ACHOCOLATADO</v>
          </cell>
          <cell r="B385">
            <v>209.14808999999997</v>
          </cell>
          <cell r="C385">
            <v>875.07560855999998</v>
          </cell>
          <cell r="D385">
            <v>8.2565000000000008</v>
          </cell>
          <cell r="E385">
            <v>8.3960000000000008</v>
          </cell>
          <cell r="F385">
            <v>25.430500000000002</v>
          </cell>
          <cell r="G385">
            <v>273.74250000000001</v>
          </cell>
          <cell r="H385">
            <v>0.96100000000000008</v>
          </cell>
          <cell r="I385">
            <v>227.69450000000001</v>
          </cell>
          <cell r="J385">
            <v>0</v>
          </cell>
          <cell r="K385">
            <v>106.65</v>
          </cell>
        </row>
        <row r="386">
          <cell r="A386" t="str">
            <v>LEITE COM CAFÉ</v>
          </cell>
          <cell r="B386">
            <v>207.08194859999998</v>
          </cell>
          <cell r="C386">
            <v>866.4308729423999</v>
          </cell>
          <cell r="D386">
            <v>7.6812000000000005</v>
          </cell>
          <cell r="E386">
            <v>8.083000000000002</v>
          </cell>
          <cell r="F386">
            <v>26.723700000000001</v>
          </cell>
          <cell r="G386">
            <v>268.33999999999997</v>
          </cell>
          <cell r="H386">
            <v>0.18209999999999998</v>
          </cell>
          <cell r="I386">
            <v>108.31700000000001</v>
          </cell>
          <cell r="J386">
            <v>0</v>
          </cell>
          <cell r="K386">
            <v>97.02000000000001</v>
          </cell>
        </row>
        <row r="387">
          <cell r="A387" t="str">
            <v>Leite de soja em pó</v>
          </cell>
          <cell r="B387">
            <v>408.33</v>
          </cell>
          <cell r="C387">
            <v>1708.45272</v>
          </cell>
          <cell r="D387">
            <v>32.85</v>
          </cell>
          <cell r="E387">
            <v>13.22</v>
          </cell>
          <cell r="F387">
            <v>42.13</v>
          </cell>
          <cell r="G387">
            <v>182.41</v>
          </cell>
          <cell r="H387">
            <v>8.94</v>
          </cell>
          <cell r="I387">
            <v>0.61</v>
          </cell>
          <cell r="J387">
            <v>2.64</v>
          </cell>
          <cell r="K387">
            <v>1263.1300000000001</v>
          </cell>
        </row>
        <row r="388">
          <cell r="A388" t="str">
            <v>Leite, condensado</v>
          </cell>
          <cell r="B388">
            <v>312.57259999999997</v>
          </cell>
          <cell r="C388">
            <v>1307.8037583999999</v>
          </cell>
          <cell r="D388">
            <v>7.67</v>
          </cell>
          <cell r="E388">
            <v>6.74</v>
          </cell>
          <cell r="F388">
            <v>56.996666666666663</v>
          </cell>
          <cell r="G388">
            <v>246.26666666666665</v>
          </cell>
          <cell r="H388">
            <v>0.12666666666666668</v>
          </cell>
          <cell r="I388">
            <v>52.95333333333334</v>
          </cell>
          <cell r="J388">
            <v>2.1433333333333331</v>
          </cell>
          <cell r="K388">
            <v>94</v>
          </cell>
        </row>
        <row r="389">
          <cell r="A389" t="str">
            <v>Leite, de cabra</v>
          </cell>
          <cell r="B389">
            <v>66.415741886543287</v>
          </cell>
          <cell r="C389">
            <v>277.88346405329713</v>
          </cell>
          <cell r="D389">
            <v>3.0709067217508954</v>
          </cell>
          <cell r="E389">
            <v>3.7543333333333333</v>
          </cell>
          <cell r="F389">
            <v>5.2460933333333326</v>
          </cell>
          <cell r="G389">
            <v>112.24733333333332</v>
          </cell>
          <cell r="H389">
            <v>0.10299999999999999</v>
          </cell>
          <cell r="I389">
            <v>34.74</v>
          </cell>
          <cell r="J389">
            <v>0</v>
          </cell>
          <cell r="K389">
            <v>74</v>
          </cell>
        </row>
        <row r="390">
          <cell r="A390" t="str">
            <v>Leite, de coco</v>
          </cell>
          <cell r="B390">
            <v>166.16030161554647</v>
          </cell>
          <cell r="C390">
            <v>695.21470195944642</v>
          </cell>
          <cell r="D390">
            <v>1.0140667031606039</v>
          </cell>
          <cell r="E390">
            <v>18.364333333333335</v>
          </cell>
          <cell r="F390">
            <v>2.1945999635060494</v>
          </cell>
          <cell r="G390">
            <v>5.8503333333333325</v>
          </cell>
          <cell r="H390">
            <v>0.45566666666666666</v>
          </cell>
          <cell r="I390">
            <v>0</v>
          </cell>
          <cell r="J390">
            <v>0</v>
          </cell>
          <cell r="K390">
            <v>44</v>
          </cell>
        </row>
        <row r="391">
          <cell r="A391" t="str">
            <v>Leite, de vaca, achocolatado</v>
          </cell>
          <cell r="B391">
            <v>82.820996271993607</v>
          </cell>
          <cell r="C391">
            <v>346.52304840202129</v>
          </cell>
          <cell r="D391">
            <v>2.0990200376510622</v>
          </cell>
          <cell r="E391">
            <v>2.169</v>
          </cell>
          <cell r="F391">
            <v>14.158313333333325</v>
          </cell>
          <cell r="G391">
            <v>69.790999999999997</v>
          </cell>
          <cell r="H391">
            <v>0.45766666666666667</v>
          </cell>
          <cell r="I391">
            <v>38.943333333333335</v>
          </cell>
          <cell r="J391">
            <v>3.2616666666666667</v>
          </cell>
          <cell r="K391">
            <v>72</v>
          </cell>
        </row>
        <row r="392">
          <cell r="A392" t="str">
            <v>Leite, de vaca, desnatado, pó</v>
          </cell>
          <cell r="B392">
            <v>361.60799999999995</v>
          </cell>
          <cell r="C392">
            <v>1512.9678719999999</v>
          </cell>
          <cell r="D392">
            <v>34.69</v>
          </cell>
          <cell r="E392">
            <v>0.93333333333333324</v>
          </cell>
          <cell r="F392">
            <v>53.043333333333337</v>
          </cell>
          <cell r="G392">
            <v>1363.17</v>
          </cell>
          <cell r="H392">
            <v>0.92666666666666675</v>
          </cell>
          <cell r="I392">
            <v>299.45666666666665</v>
          </cell>
          <cell r="J392">
            <v>0</v>
          </cell>
          <cell r="K392">
            <v>432</v>
          </cell>
        </row>
        <row r="393">
          <cell r="A393" t="str">
            <v>Leite, de vaca, desnatado, UHT</v>
          </cell>
          <cell r="B393">
            <v>37</v>
          </cell>
          <cell r="C393">
            <v>154.80799999999999</v>
          </cell>
          <cell r="D393">
            <v>3.12</v>
          </cell>
          <cell r="E393">
            <v>0.4</v>
          </cell>
          <cell r="F393">
            <v>5.14</v>
          </cell>
          <cell r="G393">
            <v>133.80666666666667</v>
          </cell>
          <cell r="H393">
            <v>0.08</v>
          </cell>
          <cell r="I393">
            <v>10.9</v>
          </cell>
          <cell r="J393">
            <v>0</v>
          </cell>
          <cell r="K393">
            <v>51</v>
          </cell>
        </row>
        <row r="394">
          <cell r="A394" t="str">
            <v>Leite, de vaca, integral</v>
          </cell>
          <cell r="B394">
            <v>65</v>
          </cell>
          <cell r="C394">
            <v>271.96000000000004</v>
          </cell>
          <cell r="D394">
            <v>2.93</v>
          </cell>
          <cell r="E394">
            <v>3.24</v>
          </cell>
          <cell r="F394">
            <v>5.92</v>
          </cell>
          <cell r="G394">
            <v>108</v>
          </cell>
          <cell r="H394">
            <v>0.08</v>
          </cell>
          <cell r="I394">
            <v>49.7</v>
          </cell>
          <cell r="J394">
            <v>0</v>
          </cell>
          <cell r="K394">
            <v>63.8</v>
          </cell>
        </row>
        <row r="395">
          <cell r="A395" t="str">
            <v>Leite, de vaca, integral, pó</v>
          </cell>
          <cell r="B395">
            <v>496.6502999999999</v>
          </cell>
          <cell r="C395">
            <v>2077.9848551999999</v>
          </cell>
          <cell r="D395">
            <v>25.42</v>
          </cell>
          <cell r="E395">
            <v>26.903333333333336</v>
          </cell>
          <cell r="F395">
            <v>39.18</v>
          </cell>
          <cell r="G395">
            <v>890.2733333333332</v>
          </cell>
          <cell r="H395">
            <v>0.52333333333333332</v>
          </cell>
          <cell r="I395">
            <v>361.05666666666667</v>
          </cell>
          <cell r="J395">
            <v>0</v>
          </cell>
          <cell r="K395">
            <v>323</v>
          </cell>
        </row>
        <row r="396">
          <cell r="A396" t="str">
            <v>Leite, fermentado</v>
          </cell>
          <cell r="B396">
            <v>69.621474000000021</v>
          </cell>
          <cell r="C396">
            <v>291.2962472160001</v>
          </cell>
          <cell r="D396">
            <v>1.89486</v>
          </cell>
          <cell r="E396">
            <v>9.9000000000000019E-2</v>
          </cell>
          <cell r="F396">
            <v>15.67447333333333</v>
          </cell>
          <cell r="G396">
            <v>71.528000000000006</v>
          </cell>
          <cell r="H396">
            <v>0</v>
          </cell>
          <cell r="I396">
            <v>0</v>
          </cell>
          <cell r="J396">
            <v>0.49</v>
          </cell>
          <cell r="K396">
            <v>33</v>
          </cell>
        </row>
        <row r="397">
          <cell r="A397" t="str">
            <v>Lentilha, crua</v>
          </cell>
          <cell r="B397">
            <v>339.14124020355331</v>
          </cell>
          <cell r="C397">
            <v>1418.9669490116671</v>
          </cell>
          <cell r="D397">
            <v>23.152173913043477</v>
          </cell>
          <cell r="E397">
            <v>0.77</v>
          </cell>
          <cell r="F397">
            <v>62.004492753623182</v>
          </cell>
          <cell r="G397">
            <v>53.523333333333333</v>
          </cell>
          <cell r="H397">
            <v>7.046666666666666</v>
          </cell>
          <cell r="I397">
            <v>0</v>
          </cell>
          <cell r="J397">
            <v>0</v>
          </cell>
          <cell r="K397">
            <v>0</v>
          </cell>
        </row>
        <row r="398">
          <cell r="A398" t="str">
            <v>Limão, cravo, suco</v>
          </cell>
          <cell r="B398">
            <v>14.103733399311682</v>
          </cell>
          <cell r="C398">
            <v>59.010020542720085</v>
          </cell>
          <cell r="D398">
            <v>0.32500000000000001</v>
          </cell>
          <cell r="E398">
            <v>0</v>
          </cell>
          <cell r="F398">
            <v>5.246666666666659</v>
          </cell>
          <cell r="G398">
            <v>10.183666666666666</v>
          </cell>
          <cell r="H398">
            <v>7.9000000000000001E-2</v>
          </cell>
          <cell r="I398">
            <v>0</v>
          </cell>
          <cell r="J398">
            <v>32.78</v>
          </cell>
          <cell r="K398">
            <v>0</v>
          </cell>
        </row>
        <row r="399">
          <cell r="A399" t="str">
            <v>Limão, galego, suco</v>
          </cell>
          <cell r="B399">
            <v>22.22504347826089</v>
          </cell>
          <cell r="C399">
            <v>92.989581913043565</v>
          </cell>
          <cell r="D399">
            <v>0.56521739130434789</v>
          </cell>
          <cell r="E399">
            <v>6.6666666666666666E-2</v>
          </cell>
          <cell r="F399">
            <v>7.321449275362319</v>
          </cell>
          <cell r="G399">
            <v>5.2633333333333336</v>
          </cell>
          <cell r="H399">
            <v>5.3333333333333337E-2</v>
          </cell>
          <cell r="I399">
            <v>2</v>
          </cell>
          <cell r="J399">
            <v>34.49666666666667</v>
          </cell>
          <cell r="K399">
            <v>0</v>
          </cell>
        </row>
        <row r="400">
          <cell r="A400" t="str">
            <v>Limão, tahiti, cru</v>
          </cell>
          <cell r="B400">
            <v>31.818153430163903</v>
          </cell>
          <cell r="C400">
            <v>133.12715395180578</v>
          </cell>
          <cell r="D400">
            <v>0.93958333333333321</v>
          </cell>
          <cell r="E400">
            <v>0.14000000000000001</v>
          </cell>
          <cell r="F400">
            <v>11.084416666666677</v>
          </cell>
          <cell r="G400">
            <v>50.983666666666664</v>
          </cell>
          <cell r="H400">
            <v>0.179666666666667</v>
          </cell>
          <cell r="I400">
            <v>0</v>
          </cell>
          <cell r="J400">
            <v>38.235999999999997</v>
          </cell>
          <cell r="K400">
            <v>1.2483333333333333</v>
          </cell>
        </row>
        <row r="401">
          <cell r="A401" t="str">
            <v>Linguiça (suína, bovina, mista, etc.) (crua)</v>
          </cell>
          <cell r="B401">
            <v>396</v>
          </cell>
          <cell r="C401">
            <v>1656.864</v>
          </cell>
          <cell r="D401">
            <v>13.8</v>
          </cell>
          <cell r="E401">
            <v>36.25</v>
          </cell>
          <cell r="F401">
            <v>2.7</v>
          </cell>
          <cell r="G401">
            <v>10</v>
          </cell>
          <cell r="H401">
            <v>1.1299999999999999</v>
          </cell>
          <cell r="I401">
            <v>0</v>
          </cell>
          <cell r="J401">
            <v>0</v>
          </cell>
          <cell r="K401">
            <v>805</v>
          </cell>
        </row>
        <row r="402">
          <cell r="A402" t="str">
            <v>Linguiça, calabresa, fininha, crua</v>
          </cell>
          <cell r="B402">
            <v>256</v>
          </cell>
          <cell r="C402">
            <v>1071.104</v>
          </cell>
          <cell r="D402">
            <v>18</v>
          </cell>
          <cell r="E402">
            <v>20</v>
          </cell>
          <cell r="F402">
            <v>1</v>
          </cell>
          <cell r="G402">
            <v>6.94</v>
          </cell>
          <cell r="H402">
            <v>1</v>
          </cell>
          <cell r="I402">
            <v>0</v>
          </cell>
          <cell r="J402">
            <v>0</v>
          </cell>
          <cell r="K402">
            <v>840</v>
          </cell>
        </row>
        <row r="403">
          <cell r="A403" t="str">
            <v>Lingüiça, frango, crua</v>
          </cell>
          <cell r="B403">
            <v>218.10881416666666</v>
          </cell>
          <cell r="C403">
            <v>912.56727847333332</v>
          </cell>
          <cell r="D403">
            <v>14.239583333333334</v>
          </cell>
          <cell r="E403">
            <v>17.439666666666668</v>
          </cell>
          <cell r="F403">
            <v>0</v>
          </cell>
          <cell r="G403">
            <v>10.837666666666665</v>
          </cell>
          <cell r="H403">
            <v>0.46566666666666667</v>
          </cell>
          <cell r="I403">
            <v>0</v>
          </cell>
          <cell r="J403">
            <v>0</v>
          </cell>
          <cell r="K403">
            <v>1126</v>
          </cell>
        </row>
        <row r="404">
          <cell r="A404" t="str">
            <v>Lingüiça, porco, crua</v>
          </cell>
          <cell r="B404">
            <v>227.20345083333331</v>
          </cell>
          <cell r="C404">
            <v>950.61923828666659</v>
          </cell>
          <cell r="D404">
            <v>16.064583333333331</v>
          </cell>
          <cell r="E404">
            <v>17.584</v>
          </cell>
          <cell r="F404">
            <v>0</v>
          </cell>
          <cell r="G404">
            <v>6.1336666666666666</v>
          </cell>
          <cell r="H404">
            <v>0.4443333333333333</v>
          </cell>
          <cell r="I404">
            <v>0</v>
          </cell>
          <cell r="J404">
            <v>0</v>
          </cell>
          <cell r="K404">
            <v>1176</v>
          </cell>
        </row>
        <row r="405">
          <cell r="A405" t="str">
            <v>Linhaça, semente</v>
          </cell>
          <cell r="B405">
            <v>495.09611384365076</v>
          </cell>
          <cell r="C405">
            <v>2071.4821403218348</v>
          </cell>
          <cell r="D405">
            <v>14.083867173512777</v>
          </cell>
          <cell r="E405">
            <v>32.252933333333338</v>
          </cell>
          <cell r="F405">
            <v>43.312199493153891</v>
          </cell>
          <cell r="G405">
            <v>211.49766666666665</v>
          </cell>
          <cell r="H405">
            <v>4.6970000000000001</v>
          </cell>
          <cell r="I405">
            <v>0</v>
          </cell>
          <cell r="J405">
            <v>0</v>
          </cell>
          <cell r="K405">
            <v>9</v>
          </cell>
        </row>
        <row r="406">
          <cell r="A406" t="str">
            <v>Maçã, Argentina, com casca, crua</v>
          </cell>
          <cell r="B406">
            <v>62.531818366289116</v>
          </cell>
          <cell r="C406">
            <v>261.63312804455364</v>
          </cell>
          <cell r="D406">
            <v>0.22500000000000001</v>
          </cell>
          <cell r="E406">
            <v>0.246</v>
          </cell>
          <cell r="F406">
            <v>16.587999999999997</v>
          </cell>
          <cell r="G406">
            <v>3.3923333333333332</v>
          </cell>
          <cell r="H406">
            <v>5.3333333333333337E-2</v>
          </cell>
          <cell r="I406">
            <v>4</v>
          </cell>
          <cell r="J406">
            <v>1.4866666666666666</v>
          </cell>
          <cell r="K406">
            <v>1.3180000000000001</v>
          </cell>
        </row>
        <row r="407">
          <cell r="A407" t="str">
            <v>Maçã, Fuji, com casca, crua</v>
          </cell>
          <cell r="B407">
            <v>55.51520000000005</v>
          </cell>
          <cell r="C407">
            <v>232.27559680000022</v>
          </cell>
          <cell r="D407">
            <v>0.28666666666666668</v>
          </cell>
          <cell r="E407">
            <v>0</v>
          </cell>
          <cell r="F407">
            <v>15.153333333333341</v>
          </cell>
          <cell r="G407">
            <v>1.9233333333333331</v>
          </cell>
          <cell r="H407">
            <v>9.3333333333333338E-2</v>
          </cell>
          <cell r="I407">
            <v>4</v>
          </cell>
          <cell r="J407">
            <v>2.4066666666666667</v>
          </cell>
          <cell r="K407">
            <v>0</v>
          </cell>
        </row>
        <row r="408">
          <cell r="A408" t="str">
            <v>MACARRÃO ALHO E ÓLEO</v>
          </cell>
          <cell r="B408">
            <v>584.03436875362343</v>
          </cell>
          <cell r="C408">
            <v>2443.60024686516</v>
          </cell>
          <cell r="D408">
            <v>15.602630579710141</v>
          </cell>
          <cell r="E408">
            <v>5.9668600000000005</v>
          </cell>
          <cell r="F408">
            <v>115.26435608695655</v>
          </cell>
          <cell r="G408">
            <v>31.910376666666668</v>
          </cell>
          <cell r="H408">
            <v>1.4214566666666666</v>
          </cell>
          <cell r="I408">
            <v>20.22</v>
          </cell>
          <cell r="J408">
            <v>0.83474333333333328</v>
          </cell>
          <cell r="K408">
            <v>102.08875333333334</v>
          </cell>
        </row>
        <row r="409">
          <cell r="A409" t="str">
            <v>MACARRÃO COM MOLHO BRANCO E FRANGO DESFIADO</v>
          </cell>
          <cell r="B409" t="e">
            <v>#REF!</v>
          </cell>
          <cell r="C409" t="e">
            <v>#REF!</v>
          </cell>
          <cell r="D409" t="e">
            <v>#REF!</v>
          </cell>
          <cell r="E409" t="e">
            <v>#REF!</v>
          </cell>
          <cell r="F409" t="e">
            <v>#REF!</v>
          </cell>
          <cell r="G409" t="e">
            <v>#REF!</v>
          </cell>
          <cell r="H409" t="e">
            <v>#REF!</v>
          </cell>
          <cell r="I409" t="e">
            <v>#REF!</v>
          </cell>
          <cell r="J409" t="e">
            <v>#REF!</v>
          </cell>
          <cell r="K409" t="e">
            <v>#REF!</v>
          </cell>
        </row>
        <row r="410">
          <cell r="A410" t="str">
            <v>MACARRÃO COM MOLHO DE TOMATE C/ FRANGO DESFIADO</v>
          </cell>
          <cell r="B410">
            <v>559.26</v>
          </cell>
          <cell r="C410">
            <v>791.20071944689857</v>
          </cell>
          <cell r="D410">
            <v>21.181190144927537</v>
          </cell>
          <cell r="E410">
            <v>5.9722</v>
          </cell>
          <cell r="F410">
            <v>12.053593188405799</v>
          </cell>
          <cell r="G410">
            <v>18.197083333333332</v>
          </cell>
          <cell r="H410">
            <v>1.0454333333333334</v>
          </cell>
          <cell r="I410">
            <v>37.799999999999997</v>
          </cell>
          <cell r="J410">
            <v>5.1901666666666673</v>
          </cell>
          <cell r="K410">
            <v>235.03810000000001</v>
          </cell>
        </row>
        <row r="411">
          <cell r="A411" t="str">
            <v>Macarrão, trigo, cru</v>
          </cell>
          <cell r="B411">
            <v>371.12261304347828</v>
          </cell>
          <cell r="C411">
            <v>1552.7770129739131</v>
          </cell>
          <cell r="D411">
            <v>9.9956521739130437</v>
          </cell>
          <cell r="E411">
            <v>1.3033333333333335</v>
          </cell>
          <cell r="F411">
            <v>77.944347826086954</v>
          </cell>
          <cell r="G411">
            <v>17.3</v>
          </cell>
          <cell r="H411">
            <v>0.88</v>
          </cell>
          <cell r="I411">
            <v>0</v>
          </cell>
          <cell r="J411">
            <v>0</v>
          </cell>
          <cell r="K411">
            <v>7.17</v>
          </cell>
        </row>
        <row r="412">
          <cell r="A412" t="str">
            <v>Macarrão, trigo, cru, com ovos</v>
          </cell>
          <cell r="B412">
            <v>370.5671133333334</v>
          </cell>
          <cell r="C412">
            <v>1550.452802186667</v>
          </cell>
          <cell r="D412">
            <v>10.320799999999998</v>
          </cell>
          <cell r="E412">
            <v>1.97</v>
          </cell>
          <cell r="F412">
            <v>76.622533333333351</v>
          </cell>
          <cell r="G412">
            <v>19.453333333333333</v>
          </cell>
          <cell r="H412">
            <v>0.91666666666666663</v>
          </cell>
          <cell r="I412">
            <v>0</v>
          </cell>
          <cell r="J412">
            <v>0</v>
          </cell>
          <cell r="K412">
            <v>14.74</v>
          </cell>
        </row>
        <row r="413">
          <cell r="A413" t="str">
            <v>Macaúba, crua</v>
          </cell>
          <cell r="B413">
            <v>404.28187666666668</v>
          </cell>
          <cell r="C413">
            <v>1691.5153719733335</v>
          </cell>
          <cell r="D413">
            <v>2.0828999999999995</v>
          </cell>
          <cell r="E413">
            <v>40.656666666666666</v>
          </cell>
          <cell r="F413">
            <v>13.945433333333337</v>
          </cell>
          <cell r="G413">
            <v>66.532333333333341</v>
          </cell>
          <cell r="H413">
            <v>0.80800000000000016</v>
          </cell>
          <cell r="I413">
            <v>0</v>
          </cell>
          <cell r="J413">
            <v>13.4435</v>
          </cell>
          <cell r="K413">
            <v>0.65433333333333332</v>
          </cell>
        </row>
        <row r="414">
          <cell r="A414" t="str">
            <v>Maionese, tradicional com ovos</v>
          </cell>
          <cell r="B414">
            <v>302.15267768782371</v>
          </cell>
          <cell r="C414">
            <v>1264.2068034458543</v>
          </cell>
          <cell r="D414">
            <v>0.58125000000000004</v>
          </cell>
          <cell r="E414">
            <v>30.497666666666664</v>
          </cell>
          <cell r="F414">
            <v>7.8997499999999992</v>
          </cell>
          <cell r="G414">
            <v>3.4783333333333335</v>
          </cell>
          <cell r="H414">
            <v>9.7000000000000017E-2</v>
          </cell>
          <cell r="I414">
            <v>8</v>
          </cell>
          <cell r="J414">
            <v>0</v>
          </cell>
          <cell r="K414">
            <v>787</v>
          </cell>
        </row>
        <row r="415">
          <cell r="A415" t="str">
            <v>Mamão verde, doce em calda, drenado</v>
          </cell>
          <cell r="B415">
            <v>209.3762544589043</v>
          </cell>
          <cell r="C415">
            <v>876.03024865605562</v>
          </cell>
          <cell r="D415">
            <v>0.31666666666666665</v>
          </cell>
          <cell r="E415">
            <v>9.8000000000000018E-2</v>
          </cell>
          <cell r="F415">
            <v>57.63666666666667</v>
          </cell>
          <cell r="G415">
            <v>12.435</v>
          </cell>
          <cell r="H415">
            <v>0.154</v>
          </cell>
          <cell r="I415">
            <v>0</v>
          </cell>
          <cell r="J415">
            <v>0</v>
          </cell>
          <cell r="K415">
            <v>4.74</v>
          </cell>
        </row>
        <row r="416">
          <cell r="A416" t="str">
            <v>Mamão, doce em calda, drenado</v>
          </cell>
          <cell r="B416">
            <v>195.62747482178608</v>
          </cell>
          <cell r="C416">
            <v>818.50535465435303</v>
          </cell>
          <cell r="D416">
            <v>0.19375000000000001</v>
          </cell>
          <cell r="E416">
            <v>6.7333333333333342E-2</v>
          </cell>
          <cell r="F416">
            <v>54.003583333333331</v>
          </cell>
          <cell r="G416">
            <v>20.012666666666664</v>
          </cell>
          <cell r="H416">
            <v>0.10766666666666667</v>
          </cell>
          <cell r="I416">
            <v>0</v>
          </cell>
          <cell r="J416">
            <v>3.9</v>
          </cell>
          <cell r="K416">
            <v>2.9143333333333334</v>
          </cell>
        </row>
        <row r="417">
          <cell r="A417" t="str">
            <v>Mamão, Formosa, cru</v>
          </cell>
          <cell r="B417">
            <v>45.340747826086911</v>
          </cell>
          <cell r="C417">
            <v>189.70568890434765</v>
          </cell>
          <cell r="D417">
            <v>0.81521739130434778</v>
          </cell>
          <cell r="E417">
            <v>0.12</v>
          </cell>
          <cell r="F417">
            <v>11.554782608695643</v>
          </cell>
          <cell r="G417">
            <v>24.873333333333335</v>
          </cell>
          <cell r="H417">
            <v>0.23333333333333331</v>
          </cell>
          <cell r="I417">
            <v>78</v>
          </cell>
          <cell r="J417">
            <v>78.526666666666657</v>
          </cell>
          <cell r="K417">
            <v>3.2566666666666664</v>
          </cell>
        </row>
        <row r="418">
          <cell r="A418" t="str">
            <v>Mamão, Papaia, cru</v>
          </cell>
          <cell r="B418">
            <v>40.156768942296566</v>
          </cell>
          <cell r="C418">
            <v>168.01592125456884</v>
          </cell>
          <cell r="D418">
            <v>0.45624999999999999</v>
          </cell>
          <cell r="E418">
            <v>0.12433333333333334</v>
          </cell>
          <cell r="F418">
            <v>10.439750000000016</v>
          </cell>
          <cell r="G418">
            <v>22.418333333333337</v>
          </cell>
          <cell r="H418">
            <v>0.19333333333333336</v>
          </cell>
          <cell r="I418">
            <v>77</v>
          </cell>
          <cell r="J418">
            <v>82.206666666666663</v>
          </cell>
          <cell r="K418">
            <v>1.6303333333333334</v>
          </cell>
        </row>
        <row r="419">
          <cell r="A419" t="str">
            <v xml:space="preserve">Mamão, suco natural (néctar), c/ açúcar refinado </v>
          </cell>
          <cell r="B419">
            <v>42</v>
          </cell>
          <cell r="C419">
            <v>175.72800000000001</v>
          </cell>
          <cell r="D419">
            <v>0.3</v>
          </cell>
          <cell r="E419">
            <v>0.13</v>
          </cell>
          <cell r="F419">
            <v>10.4</v>
          </cell>
          <cell r="G419">
            <v>9.33</v>
          </cell>
          <cell r="H419">
            <v>0.12</v>
          </cell>
          <cell r="I419">
            <v>70.099999999999994</v>
          </cell>
          <cell r="J419">
            <v>40.200000000000003</v>
          </cell>
          <cell r="K419">
            <v>1.83</v>
          </cell>
        </row>
        <row r="420">
          <cell r="A420" t="str">
            <v>Mamão, suco natural (néctar), s/ açúcar</v>
          </cell>
          <cell r="B420">
            <v>24</v>
          </cell>
          <cell r="C420">
            <v>100.416</v>
          </cell>
          <cell r="D420">
            <v>0.3</v>
          </cell>
          <cell r="E420">
            <v>0.14000000000000001</v>
          </cell>
          <cell r="F420">
            <v>5.65</v>
          </cell>
          <cell r="G420">
            <v>9.64</v>
          </cell>
          <cell r="H420">
            <v>0.12</v>
          </cell>
          <cell r="I420">
            <v>73.8</v>
          </cell>
          <cell r="J420">
            <v>42.3</v>
          </cell>
          <cell r="K420">
            <v>1.29</v>
          </cell>
        </row>
        <row r="421">
          <cell r="A421" t="str">
            <v>Mandioca, crua</v>
          </cell>
          <cell r="B421">
            <v>151.41695652173911</v>
          </cell>
          <cell r="C421">
            <v>633.52854608695645</v>
          </cell>
          <cell r="D421">
            <v>1.1304347826086958</v>
          </cell>
          <cell r="E421">
            <v>0.3</v>
          </cell>
          <cell r="F421">
            <v>36.169565217391309</v>
          </cell>
          <cell r="G421">
            <v>15.19</v>
          </cell>
          <cell r="H421">
            <v>0.27</v>
          </cell>
          <cell r="I421">
            <v>3</v>
          </cell>
          <cell r="J421">
            <v>16.526666666666667</v>
          </cell>
          <cell r="K421">
            <v>2.15</v>
          </cell>
        </row>
        <row r="422">
          <cell r="A422" t="str">
            <v>Mandioca, farofa, temperada</v>
          </cell>
          <cell r="B422">
            <v>405.69394166666666</v>
          </cell>
          <cell r="C422">
            <v>1697.4234519333334</v>
          </cell>
          <cell r="D422">
            <v>2.0625</v>
          </cell>
          <cell r="E422">
            <v>9.1199999999999992</v>
          </cell>
          <cell r="F422">
            <v>80.30416666666666</v>
          </cell>
          <cell r="G422">
            <v>65.692333333333337</v>
          </cell>
          <cell r="H422">
            <v>1.3563333333333334</v>
          </cell>
          <cell r="I422">
            <v>0</v>
          </cell>
          <cell r="J422">
            <v>0</v>
          </cell>
          <cell r="K422">
            <v>574.50800000000015</v>
          </cell>
        </row>
        <row r="423">
          <cell r="A423" t="str">
            <v>Manga, Haden, crua</v>
          </cell>
          <cell r="B423">
            <v>63.50031833879153</v>
          </cell>
          <cell r="C423">
            <v>265.68533192950377</v>
          </cell>
          <cell r="D423">
            <v>0.40833333333333338</v>
          </cell>
          <cell r="E423">
            <v>0.25600000000000001</v>
          </cell>
          <cell r="F423">
            <v>16.662666666666667</v>
          </cell>
          <cell r="G423">
            <v>11.659666666666666</v>
          </cell>
          <cell r="H423">
            <v>9.6000000000000016E-2</v>
          </cell>
          <cell r="I423">
            <v>0</v>
          </cell>
          <cell r="J423">
            <v>17.413</v>
          </cell>
          <cell r="K423">
            <v>0.55133333333333334</v>
          </cell>
        </row>
        <row r="424">
          <cell r="A424" t="str">
            <v>Manga, Palmer, crua</v>
          </cell>
          <cell r="B424">
            <v>72.486738091687329</v>
          </cell>
          <cell r="C424">
            <v>303.2845121756198</v>
          </cell>
          <cell r="D424">
            <v>0.41041666666666665</v>
          </cell>
          <cell r="E424">
            <v>0.17200000000000001</v>
          </cell>
          <cell r="F424">
            <v>19.352249999999991</v>
          </cell>
          <cell r="G424">
            <v>11.638333333333334</v>
          </cell>
          <cell r="H424">
            <v>9.1333333333333322E-2</v>
          </cell>
          <cell r="I424">
            <v>0</v>
          </cell>
          <cell r="J424">
            <v>65.523333333333326</v>
          </cell>
          <cell r="K424">
            <v>1.8636666666666668</v>
          </cell>
        </row>
        <row r="425">
          <cell r="A425" t="str">
            <v>Manga, polpa, congelada</v>
          </cell>
          <cell r="B425">
            <v>48.305880000000002</v>
          </cell>
          <cell r="C425">
            <v>202.11180192</v>
          </cell>
          <cell r="D425">
            <v>0.38124999999999998</v>
          </cell>
          <cell r="E425">
            <v>0.23399999999999999</v>
          </cell>
          <cell r="F425">
            <v>12.518416666666665</v>
          </cell>
          <cell r="G425">
            <v>7.1209999999999996</v>
          </cell>
          <cell r="H425">
            <v>8.9333333333333334E-2</v>
          </cell>
          <cell r="I425">
            <v>0</v>
          </cell>
          <cell r="J425">
            <v>24.902333333333331</v>
          </cell>
          <cell r="K425">
            <v>6.7333333333333334</v>
          </cell>
        </row>
        <row r="426">
          <cell r="A426" t="str">
            <v xml:space="preserve">Manga, suco natural (néctar), c/ açúcar refinado </v>
          </cell>
          <cell r="B426">
            <v>40</v>
          </cell>
          <cell r="C426">
            <v>167.36</v>
          </cell>
          <cell r="D426">
            <v>0.17</v>
          </cell>
          <cell r="E426">
            <v>0.1</v>
          </cell>
          <cell r="F426">
            <v>9.74</v>
          </cell>
          <cell r="G426">
            <v>2.92</v>
          </cell>
          <cell r="H426">
            <v>0.05</v>
          </cell>
          <cell r="I426">
            <v>89.7</v>
          </cell>
          <cell r="J426">
            <v>9.09</v>
          </cell>
          <cell r="K426">
            <v>0.89</v>
          </cell>
        </row>
        <row r="427">
          <cell r="A427" t="str">
            <v>Manga, suco natural (néctar), s/ açúcar</v>
          </cell>
          <cell r="B427">
            <v>21</v>
          </cell>
          <cell r="C427">
            <v>87.864000000000004</v>
          </cell>
          <cell r="D427">
            <v>0.17</v>
          </cell>
          <cell r="E427">
            <v>0.1</v>
          </cell>
          <cell r="F427">
            <v>5.04</v>
          </cell>
          <cell r="G427">
            <v>2.88</v>
          </cell>
          <cell r="H427">
            <v>0.04</v>
          </cell>
          <cell r="I427">
            <v>94.4</v>
          </cell>
          <cell r="J427">
            <v>9.57</v>
          </cell>
          <cell r="K427">
            <v>0.3</v>
          </cell>
        </row>
        <row r="428">
          <cell r="A428" t="str">
            <v>Manga, Tommy Atkins, crua</v>
          </cell>
          <cell r="B428">
            <v>50.692182608695632</v>
          </cell>
          <cell r="C428">
            <v>212.09609203478254</v>
          </cell>
          <cell r="D428">
            <v>0.85507246376811608</v>
          </cell>
          <cell r="E428">
            <v>0.22</v>
          </cell>
          <cell r="F428">
            <v>12.771594202898537</v>
          </cell>
          <cell r="G428">
            <v>7.6366666666666667</v>
          </cell>
          <cell r="H428">
            <v>0.08</v>
          </cell>
          <cell r="I428">
            <v>100</v>
          </cell>
          <cell r="J428">
            <v>7.9366666666666674</v>
          </cell>
          <cell r="K428">
            <v>0</v>
          </cell>
        </row>
        <row r="429">
          <cell r="A429" t="str">
            <v>Mangaba</v>
          </cell>
          <cell r="B429">
            <v>43</v>
          </cell>
          <cell r="C429">
            <v>179.91200000000001</v>
          </cell>
          <cell r="D429">
            <v>0.7</v>
          </cell>
          <cell r="E429">
            <v>0.3</v>
          </cell>
          <cell r="F429">
            <v>10.5</v>
          </cell>
          <cell r="G429">
            <v>41</v>
          </cell>
          <cell r="H429">
            <v>2.8</v>
          </cell>
          <cell r="I429">
            <v>30</v>
          </cell>
          <cell r="J429">
            <v>33</v>
          </cell>
          <cell r="K429">
            <v>0</v>
          </cell>
        </row>
        <row r="430">
          <cell r="A430" t="str">
            <v>Manjericão, cru</v>
          </cell>
          <cell r="B430">
            <v>21.14767681159422</v>
          </cell>
          <cell r="C430">
            <v>88.481879779710226</v>
          </cell>
          <cell r="D430">
            <v>1.985507246376812</v>
          </cell>
          <cell r="E430">
            <v>0.39333333333333337</v>
          </cell>
          <cell r="F430">
            <v>3.6444927536231915</v>
          </cell>
          <cell r="G430">
            <v>210.91666666666666</v>
          </cell>
          <cell r="H430">
            <v>0.97333333333333327</v>
          </cell>
          <cell r="I430">
            <v>1035</v>
          </cell>
          <cell r="J430">
            <v>2.3366666666666664</v>
          </cell>
          <cell r="K430">
            <v>3.8866666666666667</v>
          </cell>
        </row>
        <row r="431">
          <cell r="A431" t="str">
            <v>Manteiga, com sal</v>
          </cell>
          <cell r="B431">
            <v>725.96892684599879</v>
          </cell>
          <cell r="C431">
            <v>3037.4539899236593</v>
          </cell>
          <cell r="D431">
            <v>0.4147000074386597</v>
          </cell>
          <cell r="E431">
            <v>82.361000000000004</v>
          </cell>
          <cell r="F431">
            <v>6.3299992561332896E-2</v>
          </cell>
          <cell r="G431">
            <v>9.423</v>
          </cell>
          <cell r="H431">
            <v>0.15400000000000003</v>
          </cell>
          <cell r="I431">
            <v>754</v>
          </cell>
          <cell r="J431">
            <v>0</v>
          </cell>
          <cell r="K431">
            <v>578.69466666666676</v>
          </cell>
        </row>
        <row r="432">
          <cell r="A432" t="str">
            <v>Manteiga, sem sal</v>
          </cell>
          <cell r="B432">
            <v>757.5404607259967</v>
          </cell>
          <cell r="C432">
            <v>3169.5492876775702</v>
          </cell>
          <cell r="D432">
            <v>0.3955600070953369</v>
          </cell>
          <cell r="E432">
            <v>86.039333333333332</v>
          </cell>
          <cell r="F432">
            <v>0</v>
          </cell>
          <cell r="G432">
            <v>3.6080000000000001</v>
          </cell>
          <cell r="H432">
            <v>0</v>
          </cell>
          <cell r="I432">
            <v>754</v>
          </cell>
          <cell r="J432">
            <v>0</v>
          </cell>
          <cell r="K432">
            <v>3.8486666666666669</v>
          </cell>
        </row>
        <row r="433">
          <cell r="A433" t="str">
            <v>Maracujá, cru</v>
          </cell>
          <cell r="B433">
            <v>68.439508695652137</v>
          </cell>
          <cell r="C433">
            <v>286.35090438260858</v>
          </cell>
          <cell r="D433">
            <v>1.9891304347826089</v>
          </cell>
          <cell r="E433">
            <v>2.1033333333333331</v>
          </cell>
          <cell r="F433">
            <v>12.264202898550717</v>
          </cell>
          <cell r="G433">
            <v>5.3933333333333335</v>
          </cell>
          <cell r="H433">
            <v>0.56000000000000005</v>
          </cell>
          <cell r="I433">
            <v>70</v>
          </cell>
          <cell r="J433">
            <v>19.84</v>
          </cell>
          <cell r="K433">
            <v>1.58</v>
          </cell>
        </row>
        <row r="434">
          <cell r="A434" t="str">
            <v>Maracujá, polpa, congelada</v>
          </cell>
          <cell r="B434">
            <v>38.759699999999988</v>
          </cell>
          <cell r="C434">
            <v>162.17058479999994</v>
          </cell>
          <cell r="D434">
            <v>0.8125</v>
          </cell>
          <cell r="E434">
            <v>0.17666666666666667</v>
          </cell>
          <cell r="F434">
            <v>9.597499999999993</v>
          </cell>
          <cell r="G434">
            <v>4.6096666666666666</v>
          </cell>
          <cell r="H434">
            <v>0.29233333333333333</v>
          </cell>
          <cell r="I434">
            <v>78</v>
          </cell>
          <cell r="J434">
            <v>7.2570000000000006</v>
          </cell>
          <cell r="K434">
            <v>8.0960000000000001</v>
          </cell>
        </row>
        <row r="435">
          <cell r="A435" t="str">
            <v>Maracujá, polpa, congelada</v>
          </cell>
          <cell r="B435">
            <v>43</v>
          </cell>
          <cell r="C435">
            <v>179.91200000000001</v>
          </cell>
          <cell r="D435">
            <v>0.82</v>
          </cell>
          <cell r="E435">
            <v>0.18</v>
          </cell>
          <cell r="F435">
            <v>9.6</v>
          </cell>
          <cell r="G435">
            <v>4.6100000000000003</v>
          </cell>
          <cell r="H435">
            <v>0.3</v>
          </cell>
          <cell r="I435">
            <v>78</v>
          </cell>
          <cell r="J435">
            <v>7.26</v>
          </cell>
          <cell r="K435">
            <v>8.1</v>
          </cell>
        </row>
        <row r="436">
          <cell r="A436" t="str">
            <v>Maracujá, suco concentrado, envasado</v>
          </cell>
          <cell r="B436">
            <v>41.967319999999987</v>
          </cell>
          <cell r="C436">
            <v>175.59126687999995</v>
          </cell>
          <cell r="D436">
            <v>0.76666666666666661</v>
          </cell>
          <cell r="E436">
            <v>0.19333333333333336</v>
          </cell>
          <cell r="F436">
            <v>9.6359999999999921</v>
          </cell>
          <cell r="G436">
            <v>4.1583333333333341</v>
          </cell>
          <cell r="H436">
            <v>0.34499999999999997</v>
          </cell>
          <cell r="I436">
            <v>0</v>
          </cell>
          <cell r="J436">
            <v>13.679333333333332</v>
          </cell>
          <cell r="K436">
            <v>21.692333333333334</v>
          </cell>
        </row>
        <row r="437">
          <cell r="A437" t="str">
            <v>Margarina com óleo hidrogenado, com sal (65% de lipídeos)</v>
          </cell>
          <cell r="B437">
            <v>596</v>
          </cell>
          <cell r="C437">
            <v>2493.6640000000002</v>
          </cell>
          <cell r="D437">
            <v>0</v>
          </cell>
          <cell r="E437">
            <v>674</v>
          </cell>
          <cell r="F437">
            <v>0</v>
          </cell>
          <cell r="G437">
            <v>6</v>
          </cell>
          <cell r="H437">
            <v>0.1</v>
          </cell>
          <cell r="I437">
            <v>0</v>
          </cell>
          <cell r="J437">
            <v>0</v>
          </cell>
          <cell r="K437">
            <v>894</v>
          </cell>
        </row>
        <row r="438">
          <cell r="A438" t="str">
            <v>Margarina, com óleo hidrogenado, sem sal (80% de lipídeos)</v>
          </cell>
          <cell r="B438">
            <v>723</v>
          </cell>
          <cell r="C438">
            <v>3025.0320000000002</v>
          </cell>
          <cell r="D438">
            <v>0</v>
          </cell>
          <cell r="E438">
            <v>81.7</v>
          </cell>
          <cell r="F438">
            <v>0</v>
          </cell>
          <cell r="G438">
            <v>3</v>
          </cell>
          <cell r="H438">
            <v>0.1</v>
          </cell>
          <cell r="I438">
            <v>0</v>
          </cell>
          <cell r="J438">
            <v>0</v>
          </cell>
          <cell r="K438">
            <v>78</v>
          </cell>
        </row>
        <row r="439">
          <cell r="A439" t="str">
            <v>Margarina, com óleo interesterificado, com sal (65%de lipídeos)</v>
          </cell>
          <cell r="B439">
            <v>594.4516933333332</v>
          </cell>
          <cell r="C439">
            <v>2487.1858849066662</v>
          </cell>
          <cell r="D439">
            <v>0</v>
          </cell>
          <cell r="E439">
            <v>67.245666666666651</v>
          </cell>
          <cell r="F439">
            <v>0</v>
          </cell>
          <cell r="G439">
            <v>4.543333333333333</v>
          </cell>
          <cell r="H439">
            <v>0</v>
          </cell>
          <cell r="I439">
            <v>385.38666666666671</v>
          </cell>
          <cell r="J439">
            <v>0</v>
          </cell>
          <cell r="K439">
            <v>560.79766666666671</v>
          </cell>
        </row>
        <row r="440">
          <cell r="A440" t="str">
            <v>Margarina, com óleo interesterificado, sem sal (65% de lipídeos)</v>
          </cell>
          <cell r="B440">
            <v>593.13749023818968</v>
          </cell>
          <cell r="C440">
            <v>2481.6872591565857</v>
          </cell>
          <cell r="D440">
            <v>0</v>
          </cell>
          <cell r="E440">
            <v>67.096999999999994</v>
          </cell>
          <cell r="F440">
            <v>0</v>
          </cell>
          <cell r="G440">
            <v>4.9636666666666667</v>
          </cell>
          <cell r="H440">
            <v>7.6666666666666675E-2</v>
          </cell>
          <cell r="I440">
            <v>245.1</v>
          </cell>
          <cell r="J440">
            <v>0</v>
          </cell>
          <cell r="K440">
            <v>33.194333333333333</v>
          </cell>
        </row>
        <row r="441">
          <cell r="A441" t="str">
            <v>Maria mole</v>
          </cell>
          <cell r="B441">
            <v>301.23588753699971</v>
          </cell>
          <cell r="C441">
            <v>1260.3709534548068</v>
          </cell>
          <cell r="D441">
            <v>3.8128501310348506</v>
          </cell>
          <cell r="E441">
            <v>0.19</v>
          </cell>
          <cell r="F441">
            <v>73.55348320229848</v>
          </cell>
          <cell r="G441">
            <v>13.357666666666667</v>
          </cell>
          <cell r="H441">
            <v>0.39466666666666672</v>
          </cell>
          <cell r="I441">
            <v>0</v>
          </cell>
          <cell r="J441">
            <v>0</v>
          </cell>
          <cell r="K441">
            <v>15</v>
          </cell>
        </row>
        <row r="442">
          <cell r="A442" t="str">
            <v>Maria mole, coco queimado</v>
          </cell>
          <cell r="B442">
            <v>306.63189699701849</v>
          </cell>
          <cell r="C442">
            <v>1282.9478570355254</v>
          </cell>
          <cell r="D442">
            <v>3.9349501352310177</v>
          </cell>
          <cell r="E442">
            <v>8.9333333333333334E-2</v>
          </cell>
          <cell r="F442">
            <v>75.05938319810231</v>
          </cell>
          <cell r="G442">
            <v>19.456333333333333</v>
          </cell>
          <cell r="H442">
            <v>0.47133333333333333</v>
          </cell>
          <cell r="I442">
            <v>0</v>
          </cell>
          <cell r="J442">
            <v>0</v>
          </cell>
          <cell r="K442">
            <v>14</v>
          </cell>
        </row>
        <row r="443">
          <cell r="A443" t="str">
            <v>Marmelada</v>
          </cell>
          <cell r="B443">
            <v>257.24147319380444</v>
          </cell>
          <cell r="C443">
            <v>1076.2983238428778</v>
          </cell>
          <cell r="D443">
            <v>0.4</v>
          </cell>
          <cell r="E443">
            <v>0.13733333333333334</v>
          </cell>
          <cell r="F443">
            <v>70.763333333333335</v>
          </cell>
          <cell r="G443">
            <v>11.324666666666667</v>
          </cell>
          <cell r="H443">
            <v>0.72899999999999998</v>
          </cell>
          <cell r="I443">
            <v>1</v>
          </cell>
          <cell r="J443">
            <v>0</v>
          </cell>
          <cell r="K443">
            <v>11</v>
          </cell>
        </row>
        <row r="444">
          <cell r="A444" t="str">
            <v>Massa, fresca, crua</v>
          </cell>
          <cell r="B444">
            <v>278</v>
          </cell>
          <cell r="C444">
            <v>1163.152</v>
          </cell>
          <cell r="D444">
            <v>10.8</v>
          </cell>
          <cell r="E444">
            <v>3.93</v>
          </cell>
          <cell r="F444">
            <v>51.3</v>
          </cell>
          <cell r="G444">
            <v>117</v>
          </cell>
          <cell r="H444">
            <v>2.63</v>
          </cell>
          <cell r="I444">
            <v>0</v>
          </cell>
          <cell r="J444">
            <v>0</v>
          </cell>
          <cell r="K444">
            <v>1084</v>
          </cell>
        </row>
        <row r="445">
          <cell r="A445" t="str">
            <v>Maxixe, cru</v>
          </cell>
          <cell r="B445">
            <v>13.747236086956516</v>
          </cell>
          <cell r="C445">
            <v>57.518435787826064</v>
          </cell>
          <cell r="D445">
            <v>1.3913043478260869</v>
          </cell>
          <cell r="E445">
            <v>7.2999999999999995E-2</v>
          </cell>
          <cell r="F445">
            <v>2.7286956521739105</v>
          </cell>
          <cell r="G445">
            <v>20.867000000000001</v>
          </cell>
          <cell r="H445">
            <v>0.35</v>
          </cell>
          <cell r="I445">
            <v>0</v>
          </cell>
          <cell r="J445">
            <v>9.6329999999999991</v>
          </cell>
          <cell r="K445">
            <v>10.993</v>
          </cell>
        </row>
        <row r="446">
          <cell r="A446" t="str">
            <v>Mel, de abelha</v>
          </cell>
          <cell r="B446">
            <v>309.24266666666665</v>
          </cell>
          <cell r="C446">
            <v>1293.8713173333333</v>
          </cell>
          <cell r="D446">
            <v>0</v>
          </cell>
          <cell r="E446">
            <v>0</v>
          </cell>
          <cell r="F446">
            <v>84.033333333333331</v>
          </cell>
          <cell r="G446">
            <v>10.204333333333333</v>
          </cell>
          <cell r="H446">
            <v>0.25066666666666665</v>
          </cell>
          <cell r="I446">
            <v>0</v>
          </cell>
          <cell r="J446">
            <v>0.73666666666666669</v>
          </cell>
          <cell r="K446">
            <v>6</v>
          </cell>
        </row>
        <row r="447">
          <cell r="A447" t="str">
            <v>Melado</v>
          </cell>
          <cell r="B447">
            <v>296.50649123191829</v>
          </cell>
          <cell r="C447">
            <v>1240.5831593143462</v>
          </cell>
          <cell r="D447">
            <v>0</v>
          </cell>
          <cell r="E447">
            <v>0</v>
          </cell>
          <cell r="F447">
            <v>76.61666666666666</v>
          </cell>
          <cell r="G447">
            <v>102.06333333333333</v>
          </cell>
          <cell r="H447">
            <v>5.3916666666666666</v>
          </cell>
          <cell r="I447">
            <v>0</v>
          </cell>
          <cell r="J447">
            <v>0</v>
          </cell>
          <cell r="K447">
            <v>4</v>
          </cell>
        </row>
        <row r="448">
          <cell r="A448" t="str">
            <v>Melancia e acerola, suco natural (néctar), c/ açúcar refinado</v>
          </cell>
          <cell r="B448">
            <v>47</v>
          </cell>
          <cell r="C448">
            <v>196.648</v>
          </cell>
          <cell r="D448">
            <v>0.5</v>
          </cell>
          <cell r="E448">
            <v>0.1</v>
          </cell>
          <cell r="F448">
            <v>11.2</v>
          </cell>
          <cell r="G448">
            <v>10.8</v>
          </cell>
          <cell r="H448">
            <v>0.11</v>
          </cell>
          <cell r="I448">
            <v>84.7</v>
          </cell>
          <cell r="J448">
            <v>263</v>
          </cell>
          <cell r="K448">
            <v>0.93</v>
          </cell>
        </row>
        <row r="449">
          <cell r="A449" t="str">
            <v>Melancia e acerola, suco natural (nectar), s/ açúcar </v>
          </cell>
          <cell r="B449">
            <v>22</v>
          </cell>
          <cell r="C449">
            <v>92.048000000000002</v>
          </cell>
          <cell r="D449">
            <v>0.52</v>
          </cell>
          <cell r="E449">
            <v>0.11</v>
          </cell>
          <cell r="F449">
            <v>4.8600000000000003</v>
          </cell>
          <cell r="G449">
            <v>11.3</v>
          </cell>
          <cell r="H449">
            <v>0.1</v>
          </cell>
          <cell r="I449">
            <v>90.9</v>
          </cell>
          <cell r="J449">
            <v>283</v>
          </cell>
          <cell r="K449">
            <v>0.13</v>
          </cell>
        </row>
        <row r="450">
          <cell r="A450" t="str">
            <v>Melancia, crua</v>
          </cell>
          <cell r="B450">
            <v>32.60662608695646</v>
          </cell>
          <cell r="C450">
            <v>136.42612354782582</v>
          </cell>
          <cell r="D450">
            <v>0.88405797101449279</v>
          </cell>
          <cell r="E450">
            <v>0</v>
          </cell>
          <cell r="F450">
            <v>8.1392753623188376</v>
          </cell>
          <cell r="G450">
            <v>7.72</v>
          </cell>
          <cell r="H450">
            <v>0.22666666666666666</v>
          </cell>
          <cell r="I450">
            <v>36.6</v>
          </cell>
          <cell r="J450">
            <v>6.1466666666666674</v>
          </cell>
          <cell r="K450">
            <v>0</v>
          </cell>
        </row>
        <row r="451">
          <cell r="A451" t="str">
            <v>Melão, cru</v>
          </cell>
          <cell r="B451">
            <v>29.369391304347808</v>
          </cell>
          <cell r="C451">
            <v>122.88153321739124</v>
          </cell>
          <cell r="D451">
            <v>0.67753623188405809</v>
          </cell>
          <cell r="E451">
            <v>0</v>
          </cell>
          <cell r="F451">
            <v>7.5257971014492737</v>
          </cell>
          <cell r="G451">
            <v>2.8566666666666669</v>
          </cell>
          <cell r="H451">
            <v>0.23</v>
          </cell>
          <cell r="I451">
            <v>116</v>
          </cell>
          <cell r="J451">
            <v>8.68</v>
          </cell>
          <cell r="K451">
            <v>11.166666666666666</v>
          </cell>
        </row>
        <row r="452">
          <cell r="A452" t="str">
            <v>Melão, suco natural (néctar), c/ açúcar refinado</v>
          </cell>
          <cell r="B452">
            <v>33</v>
          </cell>
          <cell r="C452">
            <v>138.072</v>
          </cell>
          <cell r="D452">
            <v>0.33</v>
          </cell>
          <cell r="E452">
            <v>0.08</v>
          </cell>
          <cell r="F452">
            <v>7.93</v>
          </cell>
          <cell r="G452">
            <v>1.49</v>
          </cell>
          <cell r="H452">
            <v>0.11</v>
          </cell>
          <cell r="I452">
            <v>0.87</v>
          </cell>
          <cell r="J452">
            <v>3.63</v>
          </cell>
          <cell r="K452">
            <v>5.27</v>
          </cell>
        </row>
        <row r="453">
          <cell r="A453" t="str">
            <v>Melão, suco natural (néctar), s/ açúcar</v>
          </cell>
          <cell r="B453">
            <v>14</v>
          </cell>
          <cell r="C453">
            <v>58.576000000000001</v>
          </cell>
          <cell r="D453">
            <v>0.34</v>
          </cell>
          <cell r="E453">
            <v>0.09</v>
          </cell>
          <cell r="F453">
            <v>3.14</v>
          </cell>
          <cell r="G453">
            <v>1.39</v>
          </cell>
          <cell r="H453">
            <v>0.11</v>
          </cell>
          <cell r="I453">
            <v>0.92</v>
          </cell>
          <cell r="J453">
            <v>3.82</v>
          </cell>
          <cell r="K453">
            <v>4.91</v>
          </cell>
        </row>
        <row r="454">
          <cell r="A454" t="str">
            <v>Merluza, filé, cru</v>
          </cell>
          <cell r="B454">
            <v>89.130866666666648</v>
          </cell>
          <cell r="C454">
            <v>372.92354613333328</v>
          </cell>
          <cell r="D454">
            <v>16.606666666666666</v>
          </cell>
          <cell r="E454">
            <v>2.02</v>
          </cell>
          <cell r="F454">
            <v>0</v>
          </cell>
          <cell r="G454">
            <v>20.399999999999999</v>
          </cell>
          <cell r="H454">
            <v>0.18666666666666668</v>
          </cell>
          <cell r="I454">
            <v>0</v>
          </cell>
          <cell r="J454">
            <v>0</v>
          </cell>
          <cell r="K454">
            <v>79.50333333333333</v>
          </cell>
        </row>
        <row r="455">
          <cell r="A455" t="str">
            <v>Mexerica, Murcote, crua</v>
          </cell>
          <cell r="B455">
            <v>57.592778474648775</v>
          </cell>
          <cell r="C455">
            <v>240.96818513793048</v>
          </cell>
          <cell r="D455">
            <v>0.88333333333333341</v>
          </cell>
          <cell r="E455">
            <v>0.13400000000000001</v>
          </cell>
          <cell r="F455">
            <v>14.861999999999998</v>
          </cell>
          <cell r="G455">
            <v>33.07</v>
          </cell>
          <cell r="H455">
            <v>6.9333333333333344E-2</v>
          </cell>
          <cell r="I455">
            <v>0</v>
          </cell>
          <cell r="J455">
            <v>21.795666666666666</v>
          </cell>
          <cell r="K455">
            <v>1.1673333333333333</v>
          </cell>
        </row>
        <row r="456">
          <cell r="A456" t="str">
            <v>Mexerica, Rio, crua</v>
          </cell>
          <cell r="B456">
            <v>36.871350000000064</v>
          </cell>
          <cell r="C456">
            <v>154.26972840000028</v>
          </cell>
          <cell r="D456">
            <v>0.65</v>
          </cell>
          <cell r="E456">
            <v>0.12833333333333333</v>
          </cell>
          <cell r="F456">
            <v>9.337000000000014</v>
          </cell>
          <cell r="G456">
            <v>17.183666666666667</v>
          </cell>
          <cell r="H456">
            <v>8.9333333333333334E-2</v>
          </cell>
          <cell r="I456">
            <v>0</v>
          </cell>
          <cell r="J456">
            <v>111.97</v>
          </cell>
          <cell r="K456">
            <v>1.8239999999999998</v>
          </cell>
        </row>
        <row r="457">
          <cell r="A457" t="str">
            <v>Milho (em grão) cru</v>
          </cell>
          <cell r="B457">
            <v>160.13999999999999</v>
          </cell>
          <cell r="C457">
            <v>670.02575999999999</v>
          </cell>
          <cell r="D457">
            <v>3.32</v>
          </cell>
          <cell r="E457">
            <v>7.18</v>
          </cell>
          <cell r="F457">
            <v>25.11</v>
          </cell>
          <cell r="G457">
            <v>3.15</v>
          </cell>
          <cell r="H457">
            <v>0.45</v>
          </cell>
          <cell r="I457">
            <v>35</v>
          </cell>
          <cell r="J457">
            <v>6.2</v>
          </cell>
          <cell r="K457">
            <v>244.96</v>
          </cell>
        </row>
        <row r="458">
          <cell r="A458" t="str">
            <v>Milho, amido, cru</v>
          </cell>
          <cell r="B458">
            <v>361.36682387826096</v>
          </cell>
          <cell r="C458">
            <v>1511.958791106644</v>
          </cell>
          <cell r="D458">
            <v>0.59782608695652173</v>
          </cell>
          <cell r="E458">
            <v>0</v>
          </cell>
          <cell r="F458">
            <v>87.148843913043493</v>
          </cell>
          <cell r="G458">
            <v>1.0576666666666668</v>
          </cell>
          <cell r="H458">
            <v>0.12766666666666668</v>
          </cell>
          <cell r="I458">
            <v>0</v>
          </cell>
          <cell r="J458">
            <v>0</v>
          </cell>
          <cell r="K458">
            <v>8.0830000000000002</v>
          </cell>
        </row>
        <row r="459">
          <cell r="A459" t="str">
            <v>Milho, fubá, cru</v>
          </cell>
          <cell r="B459">
            <v>353.48226811594202</v>
          </cell>
          <cell r="C459">
            <v>1478.9698097971016</v>
          </cell>
          <cell r="D459">
            <v>7.2137681159420293</v>
          </cell>
          <cell r="E459">
            <v>1.9033333333333333</v>
          </cell>
          <cell r="F459">
            <v>78.872898550724628</v>
          </cell>
          <cell r="G459">
            <v>2.6666666666666665</v>
          </cell>
          <cell r="H459">
            <v>0.85</v>
          </cell>
          <cell r="I459">
            <v>0</v>
          </cell>
          <cell r="J459">
            <v>0</v>
          </cell>
          <cell r="K459">
            <v>0</v>
          </cell>
        </row>
        <row r="460">
          <cell r="A460" t="str">
            <v>Milho, pipoca, grãos cru</v>
          </cell>
          <cell r="B460">
            <v>355</v>
          </cell>
          <cell r="C460">
            <v>1485.3200000000002</v>
          </cell>
          <cell r="D460">
            <v>10.1</v>
          </cell>
          <cell r="E460">
            <v>3.48</v>
          </cell>
          <cell r="F460">
            <v>76.400000000000006</v>
          </cell>
          <cell r="G460">
            <v>7.1</v>
          </cell>
          <cell r="H460">
            <v>2.62</v>
          </cell>
          <cell r="I460">
            <v>15.8</v>
          </cell>
          <cell r="J460">
            <v>0</v>
          </cell>
          <cell r="K460">
            <v>33.799999999999997</v>
          </cell>
        </row>
        <row r="461">
          <cell r="A461" t="str">
            <v>Milho, verde, cru</v>
          </cell>
          <cell r="B461">
            <v>138.16656499999999</v>
          </cell>
          <cell r="C461">
            <v>578.08890796000003</v>
          </cell>
          <cell r="D461">
            <v>6.5895833333333336</v>
          </cell>
          <cell r="E461">
            <v>0.60899999999999999</v>
          </cell>
          <cell r="F461">
            <v>28.555749999999996</v>
          </cell>
          <cell r="G461">
            <v>1.6123333333333332</v>
          </cell>
          <cell r="H461">
            <v>0.41099999999999998</v>
          </cell>
          <cell r="I461">
            <v>41</v>
          </cell>
          <cell r="J461">
            <v>0</v>
          </cell>
          <cell r="K461">
            <v>1.1156666666666666</v>
          </cell>
        </row>
        <row r="462">
          <cell r="A462" t="str">
            <v>Milho, verde, enlatado, drenado</v>
          </cell>
          <cell r="B462">
            <v>97.564894202898515</v>
          </cell>
          <cell r="C462">
            <v>408.21151734492742</v>
          </cell>
          <cell r="D462">
            <v>3.2282608695652177</v>
          </cell>
          <cell r="E462">
            <v>2.3533333333333331</v>
          </cell>
          <cell r="F462">
            <v>17.135072463768108</v>
          </cell>
          <cell r="G462">
            <v>2.1673333333333336</v>
          </cell>
          <cell r="H462">
            <v>0.58566666666666667</v>
          </cell>
          <cell r="I462">
            <v>46</v>
          </cell>
          <cell r="J462">
            <v>1.7433333333333334</v>
          </cell>
          <cell r="K462">
            <v>260.34989999999999</v>
          </cell>
        </row>
        <row r="463">
          <cell r="A463" t="str">
            <v>Mingau tradicional, pó</v>
          </cell>
          <cell r="B463">
            <v>373.42146666666667</v>
          </cell>
          <cell r="C463">
            <v>1562.3954165333334</v>
          </cell>
          <cell r="D463">
            <v>0.58333333333333337</v>
          </cell>
          <cell r="E463">
            <v>0.37</v>
          </cell>
          <cell r="F463">
            <v>89.336666666666673</v>
          </cell>
          <cell r="G463">
            <v>522.04666666666674</v>
          </cell>
          <cell r="H463">
            <v>41.991333333333337</v>
          </cell>
          <cell r="I463">
            <v>1533.2433333333331</v>
          </cell>
          <cell r="J463">
            <v>0</v>
          </cell>
          <cell r="K463">
            <v>14.855333333333334</v>
          </cell>
        </row>
        <row r="464">
          <cell r="A464" t="str">
            <v>Mini pizza semi pronta (crua)</v>
          </cell>
          <cell r="B464">
            <v>252.49</v>
          </cell>
          <cell r="C464">
            <v>1056.4181600000002</v>
          </cell>
          <cell r="D464">
            <v>10.17</v>
          </cell>
          <cell r="E464">
            <v>8.2200000000000006</v>
          </cell>
          <cell r="F464">
            <v>33.729999999999997</v>
          </cell>
          <cell r="G464">
            <v>166.42</v>
          </cell>
          <cell r="H464">
            <v>2.2200000000000002</v>
          </cell>
          <cell r="I464">
            <v>27.21</v>
          </cell>
          <cell r="J464">
            <v>1.93</v>
          </cell>
          <cell r="K464">
            <v>444.42</v>
          </cell>
        </row>
        <row r="465">
          <cell r="A465" t="str">
            <v>Moela de galinha ou frango</v>
          </cell>
          <cell r="B465">
            <v>31.47</v>
          </cell>
          <cell r="C465">
            <v>131.67048</v>
          </cell>
          <cell r="D465">
            <v>1.61</v>
          </cell>
          <cell r="E465">
            <v>1.06</v>
          </cell>
          <cell r="F465">
            <v>3.64</v>
          </cell>
          <cell r="G465">
            <v>17</v>
          </cell>
          <cell r="H465">
            <v>3.19</v>
          </cell>
          <cell r="I465">
            <v>0</v>
          </cell>
          <cell r="J465">
            <v>0</v>
          </cell>
          <cell r="K465">
            <v>56</v>
          </cell>
        </row>
        <row r="466">
          <cell r="A466" t="str">
            <v>MOQUECA DE PEIXE</v>
          </cell>
          <cell r="B466">
            <v>123.63970511113234</v>
          </cell>
          <cell r="C466">
            <v>517.30942218497773</v>
          </cell>
          <cell r="D466">
            <v>17.106409347826084</v>
          </cell>
          <cell r="E466">
            <v>5.1896533333333332</v>
          </cell>
          <cell r="F466">
            <v>3.0177973188405804</v>
          </cell>
          <cell r="G466">
            <v>28.993186666666666</v>
          </cell>
          <cell r="H466">
            <v>1.0222466666666667</v>
          </cell>
          <cell r="I466">
            <v>34.92</v>
          </cell>
          <cell r="J466">
            <v>14.980620000000002</v>
          </cell>
          <cell r="K466">
            <v>129.25354000000002</v>
          </cell>
        </row>
        <row r="467">
          <cell r="A467" t="str">
            <v>Molho, mostarda</v>
          </cell>
          <cell r="B467">
            <v>61</v>
          </cell>
          <cell r="C467">
            <v>255.22400000000002</v>
          </cell>
          <cell r="D467">
            <v>3.74</v>
          </cell>
          <cell r="E467">
            <v>3.74</v>
          </cell>
          <cell r="F467">
            <v>5.83</v>
          </cell>
          <cell r="G467">
            <v>63</v>
          </cell>
          <cell r="H467">
            <v>1.61</v>
          </cell>
          <cell r="I467">
            <v>0</v>
          </cell>
          <cell r="J467">
            <v>0.3</v>
          </cell>
          <cell r="K467">
            <v>1104</v>
          </cell>
        </row>
        <row r="468">
          <cell r="A468" t="str">
            <v>Molho, p/ salada, c/ salsa, suco de limão, azeite de oliva, c/ sal</v>
          </cell>
          <cell r="B468">
            <v>328</v>
          </cell>
          <cell r="C468">
            <v>1372.3520000000001</v>
          </cell>
          <cell r="D468">
            <v>1.6</v>
          </cell>
          <cell r="E468">
            <v>33.200000000000003</v>
          </cell>
          <cell r="F468">
            <v>6.33</v>
          </cell>
          <cell r="G468">
            <v>95.1</v>
          </cell>
          <cell r="H468">
            <v>1.63</v>
          </cell>
          <cell r="I468">
            <v>414</v>
          </cell>
          <cell r="J468">
            <v>35.1</v>
          </cell>
          <cell r="K468">
            <v>528</v>
          </cell>
        </row>
        <row r="469">
          <cell r="A469" t="str">
            <v>Molho, p/ salada, c/ salsa, vinagre de maçã, azeite de oliva, c/ sal</v>
          </cell>
          <cell r="B469">
            <v>320</v>
          </cell>
          <cell r="C469">
            <v>1338.88</v>
          </cell>
          <cell r="D469">
            <v>1.29</v>
          </cell>
          <cell r="E469">
            <v>33.1</v>
          </cell>
          <cell r="F469">
            <v>4.66</v>
          </cell>
          <cell r="G469">
            <v>80.599999999999994</v>
          </cell>
          <cell r="H469">
            <v>1.64</v>
          </cell>
          <cell r="I469">
            <v>412</v>
          </cell>
          <cell r="J469">
            <v>22.5</v>
          </cell>
          <cell r="K469">
            <v>529</v>
          </cell>
        </row>
        <row r="470">
          <cell r="A470" t="str">
            <v>Molho, soja, shoyu</v>
          </cell>
          <cell r="B470">
            <v>283</v>
          </cell>
          <cell r="C470">
            <v>1184.0720000000001</v>
          </cell>
          <cell r="D470">
            <v>22.5</v>
          </cell>
          <cell r="E470">
            <v>8.5</v>
          </cell>
          <cell r="F470">
            <v>29.5</v>
          </cell>
          <cell r="G470">
            <v>14.6</v>
          </cell>
          <cell r="H470">
            <v>0.5</v>
          </cell>
          <cell r="I470">
            <v>0</v>
          </cell>
          <cell r="J470">
            <v>0</v>
          </cell>
          <cell r="K470">
            <v>5025</v>
          </cell>
        </row>
        <row r="471">
          <cell r="A471" t="str">
            <v>Morango, cru</v>
          </cell>
          <cell r="B471">
            <v>30.147917391304354</v>
          </cell>
          <cell r="C471">
            <v>126.13888636521742</v>
          </cell>
          <cell r="D471">
            <v>0.89492753623188392</v>
          </cell>
          <cell r="E471">
            <v>0.31</v>
          </cell>
          <cell r="F471">
            <v>6.8184057971014589</v>
          </cell>
          <cell r="G471">
            <v>10.9</v>
          </cell>
          <cell r="H471">
            <v>0.32</v>
          </cell>
          <cell r="I471">
            <v>3</v>
          </cell>
          <cell r="J471">
            <v>63.596666666666664</v>
          </cell>
          <cell r="K471">
            <v>0</v>
          </cell>
        </row>
        <row r="472">
          <cell r="A472" t="str">
            <v>Morango, polpa congelada</v>
          </cell>
          <cell r="B472">
            <v>30.147917391304354</v>
          </cell>
          <cell r="C472">
            <v>126.13888636521742</v>
          </cell>
          <cell r="D472">
            <v>0.89492753623188392</v>
          </cell>
          <cell r="E472">
            <v>0.31</v>
          </cell>
          <cell r="F472">
            <v>6.8184057971014589</v>
          </cell>
          <cell r="G472">
            <v>10.9</v>
          </cell>
          <cell r="H472">
            <v>0.32</v>
          </cell>
          <cell r="I472">
            <v>3</v>
          </cell>
          <cell r="J472">
            <v>63.596666666666664</v>
          </cell>
          <cell r="K472">
            <v>0</v>
          </cell>
        </row>
        <row r="473">
          <cell r="A473" t="str">
            <v xml:space="preserve">Morango, suco natural (néctar), c/ açúcar refinado </v>
          </cell>
          <cell r="B473">
            <v>35</v>
          </cell>
          <cell r="C473">
            <v>146.44</v>
          </cell>
          <cell r="D473">
            <v>0.43</v>
          </cell>
          <cell r="E473">
            <v>0.2</v>
          </cell>
          <cell r="F473">
            <v>8.2200000000000006</v>
          </cell>
          <cell r="G473">
            <v>7.85</v>
          </cell>
          <cell r="H473">
            <v>0.15</v>
          </cell>
          <cell r="I473">
            <v>4.47</v>
          </cell>
          <cell r="J473">
            <v>34.9</v>
          </cell>
          <cell r="K473">
            <v>6.1</v>
          </cell>
        </row>
        <row r="474">
          <cell r="A474" t="str">
            <v xml:space="preserve">Morango, suco natural (néctar), s/ açúcar </v>
          </cell>
          <cell r="B474">
            <v>17</v>
          </cell>
          <cell r="C474">
            <v>71.128</v>
          </cell>
          <cell r="D474">
            <v>0.46</v>
          </cell>
          <cell r="E474">
            <v>0.22</v>
          </cell>
          <cell r="F474">
            <v>3.58</v>
          </cell>
          <cell r="G474">
            <v>8.41</v>
          </cell>
          <cell r="H474">
            <v>0.16</v>
          </cell>
          <cell r="I474">
            <v>4.8899999999999997</v>
          </cell>
          <cell r="J474">
            <v>38.200000000000003</v>
          </cell>
          <cell r="K474">
            <v>6.01</v>
          </cell>
        </row>
        <row r="475">
          <cell r="A475" t="str">
            <v>Mortadela</v>
          </cell>
          <cell r="B475">
            <v>268.8199890167316</v>
          </cell>
          <cell r="C475">
            <v>1124.7428340460051</v>
          </cell>
          <cell r="D475">
            <v>11.952083333333334</v>
          </cell>
          <cell r="E475">
            <v>21.649333333333335</v>
          </cell>
          <cell r="F475">
            <v>5.8159166666666602</v>
          </cell>
          <cell r="G475">
            <v>66.546999999999997</v>
          </cell>
          <cell r="H475">
            <v>1.4696666666666667</v>
          </cell>
          <cell r="I475">
            <v>24.553333333333331</v>
          </cell>
          <cell r="J475">
            <v>0</v>
          </cell>
          <cell r="K475">
            <v>1212</v>
          </cell>
        </row>
        <row r="476">
          <cell r="A476" t="str">
            <v>Mostarda, folha, crua</v>
          </cell>
          <cell r="B476">
            <v>18.107389052172486</v>
          </cell>
          <cell r="C476">
            <v>75.761315794289686</v>
          </cell>
          <cell r="D476">
            <v>2.1104166666666671</v>
          </cell>
          <cell r="E476">
            <v>0.16766666666666666</v>
          </cell>
          <cell r="F476">
            <v>3.2365833333333267</v>
          </cell>
          <cell r="G476">
            <v>68.178333333333342</v>
          </cell>
          <cell r="H476">
            <v>1.097</v>
          </cell>
          <cell r="I476">
            <v>907</v>
          </cell>
          <cell r="J476">
            <v>38.553333333333335</v>
          </cell>
          <cell r="K476">
            <v>2.8793333333333337</v>
          </cell>
        </row>
        <row r="477">
          <cell r="A477" t="str">
            <v>Nabo, cru</v>
          </cell>
          <cell r="B477">
            <v>18.18662463768122</v>
          </cell>
          <cell r="C477">
            <v>76.092837484058222</v>
          </cell>
          <cell r="D477">
            <v>1.2028985507246377</v>
          </cell>
          <cell r="E477">
            <v>5.3333333333333337E-2</v>
          </cell>
          <cell r="F477">
            <v>4.1471014492753762</v>
          </cell>
          <cell r="G477">
            <v>42.393333333333338</v>
          </cell>
          <cell r="H477">
            <v>0.22333333333333336</v>
          </cell>
          <cell r="I477">
            <v>0</v>
          </cell>
          <cell r="J477">
            <v>9.5500000000000007</v>
          </cell>
          <cell r="K477">
            <v>2.46</v>
          </cell>
        </row>
        <row r="478">
          <cell r="A478" t="str">
            <v>Nata</v>
          </cell>
          <cell r="B478">
            <v>195</v>
          </cell>
          <cell r="C478">
            <v>815.88</v>
          </cell>
          <cell r="D478">
            <v>2.7</v>
          </cell>
          <cell r="E478">
            <v>19.309999999999999</v>
          </cell>
          <cell r="F478">
            <v>3.66</v>
          </cell>
          <cell r="G478">
            <v>96</v>
          </cell>
          <cell r="H478">
            <v>0.04</v>
          </cell>
          <cell r="I478">
            <v>178</v>
          </cell>
          <cell r="J478">
            <v>0.8</v>
          </cell>
          <cell r="K478">
            <v>40</v>
          </cell>
        </row>
        <row r="479">
          <cell r="A479" t="str">
            <v>Nectarina</v>
          </cell>
          <cell r="B479">
            <v>44</v>
          </cell>
          <cell r="C479">
            <v>184.096</v>
          </cell>
          <cell r="D479">
            <v>1.06</v>
          </cell>
          <cell r="E479">
            <v>0.32</v>
          </cell>
          <cell r="F479">
            <v>10.55</v>
          </cell>
          <cell r="G479">
            <v>6</v>
          </cell>
          <cell r="H479">
            <v>0.28000000000000003</v>
          </cell>
          <cell r="I479">
            <v>73.599999999999994</v>
          </cell>
          <cell r="J479">
            <v>5.4</v>
          </cell>
          <cell r="K479">
            <v>0</v>
          </cell>
        </row>
        <row r="480">
          <cell r="A480" t="str">
            <v>Nêspera, crua</v>
          </cell>
          <cell r="B480">
            <v>42.539198868195214</v>
          </cell>
          <cell r="C480">
            <v>177.98400806452878</v>
          </cell>
          <cell r="D480">
            <v>0.30833333333333335</v>
          </cell>
          <cell r="E480">
            <v>0</v>
          </cell>
          <cell r="F480">
            <v>11.528666666666659</v>
          </cell>
          <cell r="G480">
            <v>19.686666666666667</v>
          </cell>
          <cell r="H480">
            <v>0.14666666666666667</v>
          </cell>
          <cell r="I480">
            <v>0</v>
          </cell>
          <cell r="J480">
            <v>3.1566666666666667</v>
          </cell>
          <cell r="K480">
            <v>0</v>
          </cell>
        </row>
        <row r="481">
          <cell r="A481" t="str">
            <v>Noz, crua</v>
          </cell>
          <cell r="B481">
            <v>620.0600197905668</v>
          </cell>
          <cell r="C481">
            <v>2594.3311228037314</v>
          </cell>
          <cell r="D481">
            <v>13.970800502777101</v>
          </cell>
          <cell r="E481">
            <v>59.359666666666669</v>
          </cell>
          <cell r="F481">
            <v>18.363866163889568</v>
          </cell>
          <cell r="G481">
            <v>105.30633333333333</v>
          </cell>
          <cell r="H481">
            <v>2.0350000000000001</v>
          </cell>
          <cell r="I481">
            <v>12.4</v>
          </cell>
          <cell r="J481">
            <v>0</v>
          </cell>
          <cell r="K481">
            <v>5</v>
          </cell>
        </row>
        <row r="482">
          <cell r="A482" t="str">
            <v>Nuggets de frango</v>
          </cell>
          <cell r="B482">
            <v>273.02</v>
          </cell>
          <cell r="C482">
            <v>1142.3156799999999</v>
          </cell>
          <cell r="D482">
            <v>16.239999999999998</v>
          </cell>
          <cell r="E482">
            <v>15.63</v>
          </cell>
          <cell r="F482">
            <v>15.91</v>
          </cell>
          <cell r="G482">
            <v>9.85</v>
          </cell>
          <cell r="H482">
            <v>1.36</v>
          </cell>
          <cell r="I482">
            <v>4.22</v>
          </cell>
          <cell r="J482">
            <v>0</v>
          </cell>
          <cell r="K482">
            <v>704.38</v>
          </cell>
        </row>
        <row r="483">
          <cell r="A483" t="str">
            <v>Óleo, algodão, Gossypium ssp</v>
          </cell>
          <cell r="B483">
            <v>900</v>
          </cell>
          <cell r="C483">
            <v>3765.6000000000004</v>
          </cell>
          <cell r="D483">
            <v>0</v>
          </cell>
          <cell r="E483">
            <v>100</v>
          </cell>
          <cell r="F483">
            <v>0</v>
          </cell>
          <cell r="G483">
            <v>0</v>
          </cell>
          <cell r="H483">
            <v>0</v>
          </cell>
          <cell r="I483">
            <v>0</v>
          </cell>
          <cell r="J483">
            <v>0</v>
          </cell>
          <cell r="K483">
            <v>0</v>
          </cell>
        </row>
        <row r="484">
          <cell r="A484" t="str">
            <v>Óleo, de babaçu</v>
          </cell>
          <cell r="B484">
            <v>884</v>
          </cell>
          <cell r="C484">
            <v>3698.6559999999999</v>
          </cell>
          <cell r="D484">
            <v>0</v>
          </cell>
          <cell r="E484">
            <v>100</v>
          </cell>
          <cell r="F484">
            <v>0</v>
          </cell>
          <cell r="G484">
            <v>0</v>
          </cell>
          <cell r="H484">
            <v>0</v>
          </cell>
          <cell r="I484">
            <v>0</v>
          </cell>
          <cell r="J484">
            <v>0</v>
          </cell>
          <cell r="K484">
            <v>0</v>
          </cell>
        </row>
        <row r="485">
          <cell r="A485" t="str">
            <v>Óleo, de canola</v>
          </cell>
          <cell r="B485">
            <v>884</v>
          </cell>
          <cell r="C485">
            <v>3698.6559999999999</v>
          </cell>
          <cell r="D485">
            <v>0</v>
          </cell>
          <cell r="E485">
            <v>100</v>
          </cell>
          <cell r="F485">
            <v>0</v>
          </cell>
          <cell r="G485">
            <v>0</v>
          </cell>
          <cell r="H485">
            <v>0</v>
          </cell>
          <cell r="I485">
            <v>0</v>
          </cell>
          <cell r="J485">
            <v>0</v>
          </cell>
          <cell r="K485">
            <v>0</v>
          </cell>
        </row>
        <row r="486">
          <cell r="A486" t="str">
            <v>Óleo, de girassol</v>
          </cell>
          <cell r="B486">
            <v>884</v>
          </cell>
          <cell r="C486">
            <v>3698.6559999999999</v>
          </cell>
          <cell r="D486">
            <v>0</v>
          </cell>
          <cell r="E486">
            <v>100</v>
          </cell>
          <cell r="F486">
            <v>0</v>
          </cell>
          <cell r="G486">
            <v>0</v>
          </cell>
          <cell r="H486">
            <v>0</v>
          </cell>
          <cell r="I486">
            <v>0</v>
          </cell>
          <cell r="J486">
            <v>0</v>
          </cell>
          <cell r="K486">
            <v>0</v>
          </cell>
        </row>
        <row r="487">
          <cell r="A487" t="str">
            <v>Óleo, de milho</v>
          </cell>
          <cell r="B487">
            <v>884</v>
          </cell>
          <cell r="C487">
            <v>3698.6559999999999</v>
          </cell>
          <cell r="D487">
            <v>0</v>
          </cell>
          <cell r="E487">
            <v>100</v>
          </cell>
          <cell r="F487">
            <v>0</v>
          </cell>
          <cell r="G487">
            <v>0</v>
          </cell>
          <cell r="H487">
            <v>0</v>
          </cell>
          <cell r="I487">
            <v>0</v>
          </cell>
          <cell r="J487">
            <v>0</v>
          </cell>
          <cell r="K487">
            <v>0</v>
          </cell>
        </row>
        <row r="488">
          <cell r="A488" t="str">
            <v>Óleo, de pequi</v>
          </cell>
          <cell r="B488">
            <v>884</v>
          </cell>
          <cell r="C488">
            <v>3698.6559999999999</v>
          </cell>
          <cell r="D488">
            <v>0</v>
          </cell>
          <cell r="E488">
            <v>100</v>
          </cell>
          <cell r="F488">
            <v>0</v>
          </cell>
          <cell r="G488">
            <v>0</v>
          </cell>
          <cell r="H488">
            <v>0</v>
          </cell>
          <cell r="I488">
            <v>0</v>
          </cell>
          <cell r="J488">
            <v>0</v>
          </cell>
          <cell r="K488">
            <v>0</v>
          </cell>
        </row>
        <row r="489">
          <cell r="A489" t="str">
            <v>Óleo, de soja</v>
          </cell>
          <cell r="B489">
            <v>884</v>
          </cell>
          <cell r="C489">
            <v>3698.6559999999999</v>
          </cell>
          <cell r="D489">
            <v>0</v>
          </cell>
          <cell r="E489">
            <v>100</v>
          </cell>
          <cell r="F489">
            <v>0</v>
          </cell>
          <cell r="G489">
            <v>0</v>
          </cell>
          <cell r="H489">
            <v>0</v>
          </cell>
          <cell r="I489">
            <v>0</v>
          </cell>
          <cell r="J489">
            <v>0</v>
          </cell>
          <cell r="K489">
            <v>0</v>
          </cell>
        </row>
        <row r="490">
          <cell r="A490" t="str">
            <v>OMELETE DE FORNO COM CENOURA E QUEIJO</v>
          </cell>
          <cell r="B490" t="e">
            <v>#REF!</v>
          </cell>
          <cell r="C490" t="e">
            <v>#REF!</v>
          </cell>
          <cell r="D490" t="e">
            <v>#REF!</v>
          </cell>
          <cell r="E490" t="e">
            <v>#REF!</v>
          </cell>
          <cell r="F490" t="e">
            <v>#REF!</v>
          </cell>
          <cell r="G490" t="e">
            <v>#REF!</v>
          </cell>
          <cell r="H490" t="e">
            <v>#REF!</v>
          </cell>
          <cell r="I490" t="e">
            <v>#REF!</v>
          </cell>
          <cell r="J490" t="e">
            <v>#REF!</v>
          </cell>
          <cell r="K490" t="e">
            <v>#REF!</v>
          </cell>
        </row>
        <row r="491">
          <cell r="A491" t="str">
            <v>OMELETE COM LEGUMES</v>
          </cell>
          <cell r="B491" t="e">
            <v>#REF!</v>
          </cell>
          <cell r="C491" t="e">
            <v>#REF!</v>
          </cell>
          <cell r="D491" t="e">
            <v>#REF!</v>
          </cell>
          <cell r="E491" t="e">
            <v>#REF!</v>
          </cell>
          <cell r="F491" t="e">
            <v>#REF!</v>
          </cell>
          <cell r="G491" t="e">
            <v>#REF!</v>
          </cell>
          <cell r="H491" t="e">
            <v>#REF!</v>
          </cell>
          <cell r="I491" t="e">
            <v>#REF!</v>
          </cell>
          <cell r="J491" t="e">
            <v>#REF!</v>
          </cell>
          <cell r="K491" t="e">
            <v>#REF!</v>
          </cell>
        </row>
        <row r="492">
          <cell r="A492" t="str">
            <v>Orégano</v>
          </cell>
          <cell r="B492">
            <v>306</v>
          </cell>
          <cell r="C492">
            <v>1280.3040000000001</v>
          </cell>
          <cell r="D492">
            <v>11</v>
          </cell>
          <cell r="E492">
            <v>10.25</v>
          </cell>
          <cell r="F492">
            <v>64.430000000000007</v>
          </cell>
          <cell r="G492">
            <v>1576</v>
          </cell>
          <cell r="H492">
            <v>44</v>
          </cell>
          <cell r="I492">
            <v>345.17</v>
          </cell>
          <cell r="J492">
            <v>50</v>
          </cell>
          <cell r="K492">
            <v>15</v>
          </cell>
        </row>
        <row r="493">
          <cell r="A493" t="str">
            <v>Ovo, de codorna, inteiro, cru</v>
          </cell>
          <cell r="B493">
            <v>176.89389999999997</v>
          </cell>
          <cell r="C493">
            <v>740.12407759999996</v>
          </cell>
          <cell r="D493">
            <v>13.6875</v>
          </cell>
          <cell r="E493">
            <v>12.68</v>
          </cell>
          <cell r="F493">
            <v>0.77249999999999863</v>
          </cell>
          <cell r="G493">
            <v>78.729333333333329</v>
          </cell>
          <cell r="H493">
            <v>3.3486666666666665</v>
          </cell>
          <cell r="I493">
            <v>305.17333333333335</v>
          </cell>
          <cell r="J493">
            <v>0</v>
          </cell>
          <cell r="K493">
            <v>129</v>
          </cell>
        </row>
        <row r="494">
          <cell r="A494" t="str">
            <v>Ovo, de galinha, inteiro, cru</v>
          </cell>
          <cell r="B494">
            <v>143.11173333333335</v>
          </cell>
          <cell r="C494">
            <v>598.77949226666669</v>
          </cell>
          <cell r="D494">
            <v>13.03</v>
          </cell>
          <cell r="E494">
            <v>8.9</v>
          </cell>
          <cell r="F494">
            <v>1.6366666666666725</v>
          </cell>
          <cell r="G494">
            <v>42.023333333333333</v>
          </cell>
          <cell r="H494">
            <v>1.5633333333333335</v>
          </cell>
          <cell r="I494">
            <v>78.826666666666654</v>
          </cell>
          <cell r="J494">
            <v>0</v>
          </cell>
          <cell r="K494">
            <v>168</v>
          </cell>
        </row>
        <row r="495">
          <cell r="A495" t="str">
            <v>Ovo, galinha, clara, desidratada, pasteurizada</v>
          </cell>
          <cell r="B495">
            <v>346</v>
          </cell>
          <cell r="C495">
            <v>1447.664</v>
          </cell>
          <cell r="D495">
            <v>78</v>
          </cell>
          <cell r="E495">
            <v>0.35</v>
          </cell>
          <cell r="F495">
            <v>7.66</v>
          </cell>
          <cell r="G495">
            <v>38.9</v>
          </cell>
          <cell r="H495">
            <v>0.49</v>
          </cell>
          <cell r="I495">
            <v>0</v>
          </cell>
          <cell r="J495">
            <v>0</v>
          </cell>
          <cell r="K495">
            <v>1125</v>
          </cell>
        </row>
        <row r="496">
          <cell r="A496" t="str">
            <v>Ovo, galinha, gema, desidratada, pasteurizada</v>
          </cell>
          <cell r="B496">
            <v>638</v>
          </cell>
          <cell r="C496">
            <v>2669.3920000000003</v>
          </cell>
          <cell r="D496">
            <v>30</v>
          </cell>
          <cell r="E496">
            <v>54</v>
          </cell>
          <cell r="F496">
            <v>8</v>
          </cell>
          <cell r="G496">
            <v>287</v>
          </cell>
          <cell r="H496">
            <v>9.4700000000000006</v>
          </cell>
          <cell r="I496">
            <v>436</v>
          </cell>
          <cell r="J496">
            <v>0</v>
          </cell>
          <cell r="K496">
            <v>148</v>
          </cell>
        </row>
        <row r="497">
          <cell r="A497" t="str">
            <v>Ovo, galinha, integral, desidratada, pasteurizada</v>
          </cell>
          <cell r="B497">
            <v>554</v>
          </cell>
          <cell r="C497">
            <v>2317.9360000000001</v>
          </cell>
          <cell r="D497">
            <v>44</v>
          </cell>
          <cell r="E497">
            <v>38</v>
          </cell>
          <cell r="F497">
            <v>9</v>
          </cell>
          <cell r="G497">
            <v>166</v>
          </cell>
          <cell r="H497">
            <v>6.16</v>
          </cell>
          <cell r="I497">
            <v>0</v>
          </cell>
          <cell r="J497">
            <v>0</v>
          </cell>
          <cell r="K497">
            <v>661</v>
          </cell>
        </row>
        <row r="498">
          <cell r="A498" t="str">
            <v>OVOS MEXIDOS</v>
          </cell>
          <cell r="B498">
            <v>98.08</v>
          </cell>
          <cell r="C498">
            <v>410.34942613333334</v>
          </cell>
          <cell r="D498">
            <v>6.5149999999999997</v>
          </cell>
          <cell r="E498">
            <v>7.45</v>
          </cell>
          <cell r="F498">
            <v>0.81833333333333624</v>
          </cell>
          <cell r="G498">
            <v>21.011666666666667</v>
          </cell>
          <cell r="H498">
            <v>0.78166666666666673</v>
          </cell>
          <cell r="I498">
            <v>39.413333333333327</v>
          </cell>
          <cell r="J498">
            <v>0</v>
          </cell>
          <cell r="K498">
            <v>95.716000000000008</v>
          </cell>
        </row>
        <row r="499">
          <cell r="A499" t="str">
            <v>Paçoca, amendoim</v>
          </cell>
          <cell r="B499">
            <v>486.92708646452428</v>
          </cell>
          <cell r="C499">
            <v>2037.3029297675696</v>
          </cell>
          <cell r="D499">
            <v>15.995833333333334</v>
          </cell>
          <cell r="E499">
            <v>26.075333333333333</v>
          </cell>
          <cell r="F499">
            <v>52.376166666666663</v>
          </cell>
          <cell r="G499">
            <v>22.481333333333335</v>
          </cell>
          <cell r="H499">
            <v>1.1346666666666667</v>
          </cell>
          <cell r="I499">
            <v>2</v>
          </cell>
          <cell r="J499">
            <v>0</v>
          </cell>
          <cell r="K499">
            <v>167</v>
          </cell>
        </row>
        <row r="500">
          <cell r="A500" t="str">
            <v>Palma</v>
          </cell>
          <cell r="B500">
            <v>41.95</v>
          </cell>
          <cell r="C500">
            <v>175.51880000000003</v>
          </cell>
          <cell r="D500">
            <v>1.35</v>
          </cell>
          <cell r="E500">
            <v>3.1</v>
          </cell>
          <cell r="F500">
            <v>3.28</v>
          </cell>
          <cell r="G500">
            <v>164</v>
          </cell>
          <cell r="H500">
            <v>0.5</v>
          </cell>
          <cell r="I500">
            <v>0</v>
          </cell>
          <cell r="J500">
            <v>5.3</v>
          </cell>
          <cell r="K500">
            <v>20</v>
          </cell>
        </row>
        <row r="501">
          <cell r="A501" t="str">
            <v xml:space="preserve">Palmito in natura cru </v>
          </cell>
          <cell r="B501">
            <v>28</v>
          </cell>
          <cell r="C501">
            <v>117.152</v>
          </cell>
          <cell r="D501">
            <v>2.52</v>
          </cell>
          <cell r="E501">
            <v>0.62</v>
          </cell>
          <cell r="F501">
            <v>4.62</v>
          </cell>
          <cell r="G501">
            <v>58</v>
          </cell>
          <cell r="H501">
            <v>3.13</v>
          </cell>
          <cell r="I501">
            <v>0</v>
          </cell>
          <cell r="J501">
            <v>7.9</v>
          </cell>
          <cell r="K501">
            <v>426</v>
          </cell>
        </row>
        <row r="502">
          <cell r="A502" t="str">
            <v>Palmito, juçara, em conserva</v>
          </cell>
          <cell r="B502">
            <v>23.199716434081346</v>
          </cell>
          <cell r="C502">
            <v>97.067613560196349</v>
          </cell>
          <cell r="D502">
            <v>1.7916666666666667</v>
          </cell>
          <cell r="E502">
            <v>0.40333333333333332</v>
          </cell>
          <cell r="F502">
            <v>4.328333333333326</v>
          </cell>
          <cell r="G502">
            <v>58.288999999999994</v>
          </cell>
          <cell r="H502">
            <v>0.30333333333333329</v>
          </cell>
          <cell r="I502">
            <v>0</v>
          </cell>
          <cell r="J502">
            <v>1.98</v>
          </cell>
          <cell r="K502">
            <v>513.82033333333322</v>
          </cell>
        </row>
        <row r="503">
          <cell r="A503" t="str">
            <v>Palmito, pupunha, em conserva</v>
          </cell>
          <cell r="B503">
            <v>29.431963333333321</v>
          </cell>
          <cell r="C503">
            <v>123.14333458666663</v>
          </cell>
          <cell r="D503">
            <v>2.4583333333333335</v>
          </cell>
          <cell r="E503">
            <v>0.45</v>
          </cell>
          <cell r="F503">
            <v>5.5089999999999968</v>
          </cell>
          <cell r="G503">
            <v>32.438999999999993</v>
          </cell>
          <cell r="H503">
            <v>0.17766666666666667</v>
          </cell>
          <cell r="I503">
            <v>0</v>
          </cell>
          <cell r="J503">
            <v>8.6633333333333322</v>
          </cell>
          <cell r="K503">
            <v>562.68533333333323</v>
          </cell>
        </row>
        <row r="504">
          <cell r="A504" t="str">
            <v>Pamonha</v>
          </cell>
          <cell r="B504">
            <v>171</v>
          </cell>
          <cell r="C504">
            <v>715.46400000000006</v>
          </cell>
          <cell r="D504">
            <v>2.6</v>
          </cell>
          <cell r="E504">
            <v>4.8</v>
          </cell>
          <cell r="F504">
            <v>30.7</v>
          </cell>
          <cell r="G504">
            <v>4</v>
          </cell>
          <cell r="H504">
            <v>0.4</v>
          </cell>
          <cell r="I504">
            <v>0</v>
          </cell>
          <cell r="J504">
            <v>0</v>
          </cell>
          <cell r="K504">
            <v>132</v>
          </cell>
        </row>
        <row r="505">
          <cell r="A505" t="str">
            <v>Pamonha, barra para cozimento, pré-cozida</v>
          </cell>
          <cell r="B505">
            <v>171</v>
          </cell>
          <cell r="C505">
            <v>715.46400000000006</v>
          </cell>
          <cell r="D505">
            <v>2.6</v>
          </cell>
          <cell r="E505">
            <v>4.8</v>
          </cell>
          <cell r="F505">
            <v>30.7</v>
          </cell>
          <cell r="G505">
            <v>4</v>
          </cell>
          <cell r="H505">
            <v>0.4</v>
          </cell>
          <cell r="I505">
            <v>0</v>
          </cell>
          <cell r="J505">
            <v>0</v>
          </cell>
          <cell r="K505">
            <v>132</v>
          </cell>
        </row>
        <row r="506">
          <cell r="A506" t="str">
            <v xml:space="preserve">Pão de hambúrguer </v>
          </cell>
          <cell r="B506">
            <v>279</v>
          </cell>
          <cell r="C506">
            <v>1167.336</v>
          </cell>
          <cell r="D506">
            <v>9.5</v>
          </cell>
          <cell r="E506">
            <v>4.33</v>
          </cell>
          <cell r="F506">
            <v>49.45</v>
          </cell>
          <cell r="G506">
            <v>138</v>
          </cell>
          <cell r="H506">
            <v>3.32</v>
          </cell>
          <cell r="I506">
            <v>0</v>
          </cell>
          <cell r="J506">
            <v>0</v>
          </cell>
          <cell r="K506">
            <v>479</v>
          </cell>
        </row>
        <row r="507">
          <cell r="A507" t="str">
            <v>Pão de queijo pronto para o consumo</v>
          </cell>
          <cell r="B507">
            <v>363</v>
          </cell>
          <cell r="C507">
            <v>1518.7920000000001</v>
          </cell>
          <cell r="D507">
            <v>5.0999999999999996</v>
          </cell>
          <cell r="E507">
            <v>24.6</v>
          </cell>
          <cell r="F507">
            <v>34.200000000000003</v>
          </cell>
          <cell r="G507">
            <v>102</v>
          </cell>
          <cell r="H507">
            <v>0.3</v>
          </cell>
          <cell r="I507">
            <v>61</v>
          </cell>
          <cell r="J507">
            <v>0</v>
          </cell>
          <cell r="K507">
            <v>773</v>
          </cell>
        </row>
        <row r="508">
          <cell r="A508" t="str">
            <v>Pão doce</v>
          </cell>
          <cell r="B508">
            <v>355.23</v>
          </cell>
          <cell r="C508">
            <v>1486.28232</v>
          </cell>
          <cell r="D508">
            <v>5.15</v>
          </cell>
          <cell r="E508">
            <v>13.08</v>
          </cell>
          <cell r="F508">
            <v>55.83</v>
          </cell>
          <cell r="G508">
            <v>32.49</v>
          </cell>
          <cell r="H508">
            <v>2.09</v>
          </cell>
          <cell r="I508">
            <v>95.85</v>
          </cell>
          <cell r="J508">
            <v>0.05</v>
          </cell>
          <cell r="K508">
            <v>207.79</v>
          </cell>
        </row>
        <row r="509">
          <cell r="A509" t="str">
            <v>Pão, aveia, forma</v>
          </cell>
          <cell r="B509">
            <v>343.08536666666669</v>
          </cell>
          <cell r="C509">
            <v>1435.4691741333336</v>
          </cell>
          <cell r="D509">
            <v>12.35</v>
          </cell>
          <cell r="E509">
            <v>5.6933333333333342</v>
          </cell>
          <cell r="F509">
            <v>59.566666666666663</v>
          </cell>
          <cell r="G509">
            <v>108.69099999999999</v>
          </cell>
          <cell r="H509">
            <v>4.7319999999999993</v>
          </cell>
          <cell r="I509">
            <v>0</v>
          </cell>
          <cell r="J509">
            <v>0</v>
          </cell>
          <cell r="K509">
            <v>605.76299999999992</v>
          </cell>
        </row>
        <row r="510">
          <cell r="A510" t="str">
            <v>Pão, de queijo, assado</v>
          </cell>
          <cell r="B510">
            <v>363</v>
          </cell>
          <cell r="C510">
            <v>1518.7920000000001</v>
          </cell>
          <cell r="D510">
            <v>5.0999999999999996</v>
          </cell>
          <cell r="E510">
            <v>24.6</v>
          </cell>
          <cell r="F510">
            <v>34.200000000000003</v>
          </cell>
          <cell r="G510">
            <v>102</v>
          </cell>
          <cell r="H510">
            <v>0.3</v>
          </cell>
          <cell r="I510">
            <v>0</v>
          </cell>
          <cell r="J510">
            <v>0</v>
          </cell>
          <cell r="K510">
            <v>773</v>
          </cell>
        </row>
        <row r="511">
          <cell r="A511" t="str">
            <v>Pão, de soja</v>
          </cell>
          <cell r="B511">
            <v>308.72632333333331</v>
          </cell>
          <cell r="C511">
            <v>1291.7109368266667</v>
          </cell>
          <cell r="D511">
            <v>11.343</v>
          </cell>
          <cell r="E511">
            <v>3.58</v>
          </cell>
          <cell r="F511">
            <v>56.510333333333335</v>
          </cell>
          <cell r="G511">
            <v>90.237333333333325</v>
          </cell>
          <cell r="H511">
            <v>3.3303333333333334</v>
          </cell>
          <cell r="I511">
            <v>0</v>
          </cell>
          <cell r="J511">
            <v>0</v>
          </cell>
          <cell r="K511">
            <v>662.54133333333334</v>
          </cell>
        </row>
        <row r="512">
          <cell r="A512" t="str">
            <v>Pão, glúten, forma</v>
          </cell>
          <cell r="B512">
            <v>252.99402999999998</v>
          </cell>
          <cell r="C512">
            <v>1058.5270215200001</v>
          </cell>
          <cell r="D512">
            <v>11.950999600092567</v>
          </cell>
          <cell r="E512">
            <v>2.7266666666666666</v>
          </cell>
          <cell r="F512">
            <v>44.118999999999993</v>
          </cell>
          <cell r="G512">
            <v>155.721</v>
          </cell>
          <cell r="H512">
            <v>5.7103333333333337</v>
          </cell>
          <cell r="I512">
            <v>0</v>
          </cell>
          <cell r="J512">
            <v>0</v>
          </cell>
          <cell r="K512">
            <v>22.045333333333335</v>
          </cell>
        </row>
        <row r="513">
          <cell r="A513" t="str">
            <v>Pão, milho, forma</v>
          </cell>
          <cell r="B513">
            <v>292.01348999999999</v>
          </cell>
          <cell r="C513">
            <v>1221.78444216</v>
          </cell>
          <cell r="D513">
            <v>8.3030000000000008</v>
          </cell>
          <cell r="E513">
            <v>3.11</v>
          </cell>
          <cell r="F513">
            <v>56.396999999999998</v>
          </cell>
          <cell r="G513">
            <v>77.848666666666659</v>
          </cell>
          <cell r="H513">
            <v>3.0443333333333329</v>
          </cell>
          <cell r="I513">
            <v>0</v>
          </cell>
          <cell r="J513">
            <v>0</v>
          </cell>
          <cell r="K513">
            <v>506.64399999999995</v>
          </cell>
        </row>
        <row r="514">
          <cell r="A514" t="str">
            <v>Pão, trigo, forma, integral</v>
          </cell>
          <cell r="B514">
            <v>253.19361833333332</v>
          </cell>
          <cell r="C514">
            <v>1059.3620991066666</v>
          </cell>
          <cell r="D514">
            <v>9.4251666666666658</v>
          </cell>
          <cell r="E514">
            <v>3.6533333333333338</v>
          </cell>
          <cell r="F514">
            <v>49.941499999999998</v>
          </cell>
          <cell r="G514">
            <v>131.75966666666667</v>
          </cell>
          <cell r="H514">
            <v>2.9853333333333332</v>
          </cell>
          <cell r="I514">
            <v>0</v>
          </cell>
          <cell r="J514">
            <v>0</v>
          </cell>
          <cell r="K514">
            <v>506.1033333333333</v>
          </cell>
        </row>
        <row r="515">
          <cell r="A515" t="str">
            <v>Pão, trigo, francês</v>
          </cell>
          <cell r="B515">
            <v>299.8101504347826</v>
          </cell>
          <cell r="C515">
            <v>1254.4056694191304</v>
          </cell>
          <cell r="D515">
            <v>7.9535652173913043</v>
          </cell>
          <cell r="E515">
            <v>3.1033333333333335</v>
          </cell>
          <cell r="F515">
            <v>58.646434782608694</v>
          </cell>
          <cell r="G515">
            <v>15.753333333333336</v>
          </cell>
          <cell r="H515">
            <v>1</v>
          </cell>
          <cell r="I515">
            <v>2.9866666666666668</v>
          </cell>
          <cell r="J515">
            <v>0</v>
          </cell>
          <cell r="K515">
            <v>647.6733333333334</v>
          </cell>
        </row>
        <row r="516">
          <cell r="A516" t="str">
            <v>Pão, trigo, sovado</v>
          </cell>
          <cell r="B516">
            <v>310.96494000000001</v>
          </cell>
          <cell r="C516">
            <v>1301.0773089600002</v>
          </cell>
          <cell r="D516">
            <v>8.3979999999999997</v>
          </cell>
          <cell r="E516">
            <v>2.84</v>
          </cell>
          <cell r="F516">
            <v>61.451999999999998</v>
          </cell>
          <cell r="G516">
            <v>51.617999999999995</v>
          </cell>
          <cell r="H516">
            <v>2.2686666666666664</v>
          </cell>
          <cell r="I516">
            <v>0</v>
          </cell>
          <cell r="J516">
            <v>0</v>
          </cell>
          <cell r="K516">
            <v>430.79199999999997</v>
          </cell>
        </row>
        <row r="517">
          <cell r="A517" t="str">
            <v>Pão, trigo/centeio, preto, forma</v>
          </cell>
          <cell r="B517">
            <v>250</v>
          </cell>
          <cell r="C517">
            <v>1046</v>
          </cell>
          <cell r="D517">
            <v>10.1</v>
          </cell>
          <cell r="E517">
            <v>2.71</v>
          </cell>
          <cell r="F517">
            <v>49.1</v>
          </cell>
          <cell r="G517">
            <v>130</v>
          </cell>
          <cell r="H517">
            <v>2.93</v>
          </cell>
          <cell r="I517">
            <v>0</v>
          </cell>
          <cell r="J517">
            <v>0</v>
          </cell>
          <cell r="K517">
            <v>497</v>
          </cell>
        </row>
        <row r="518">
          <cell r="A518" t="str">
            <v>PÃO COM CARNE SUÍNA DESFIADA</v>
          </cell>
          <cell r="B518">
            <v>352.69014560869562</v>
          </cell>
          <cell r="C518">
            <v>1475.6555692267827</v>
          </cell>
          <cell r="D518">
            <v>22.501246376811594</v>
          </cell>
          <cell r="E518">
            <v>14.425000000000001</v>
          </cell>
          <cell r="F518">
            <v>31.409953623188404</v>
          </cell>
          <cell r="G518">
            <v>40.739366666666669</v>
          </cell>
          <cell r="H518">
            <v>1.9873333333333332</v>
          </cell>
          <cell r="I518">
            <v>20.22</v>
          </cell>
          <cell r="J518">
            <v>1.0214000000000001</v>
          </cell>
          <cell r="K518">
            <v>387.19850000000002</v>
          </cell>
        </row>
        <row r="519">
          <cell r="A519" t="str">
            <v>PÃO CASEIRO COM REQUEIJÃO</v>
          </cell>
          <cell r="B519">
            <v>259.69</v>
          </cell>
          <cell r="C519">
            <v>1079.9478440885334</v>
          </cell>
          <cell r="D519">
            <v>8.0508186666666663</v>
          </cell>
          <cell r="E519">
            <v>10.7964</v>
          </cell>
          <cell r="F519">
            <v>31.698981333333332</v>
          </cell>
          <cell r="G519">
            <v>129.59566666666666</v>
          </cell>
          <cell r="H519">
            <v>1.1803333333333332</v>
          </cell>
          <cell r="I519">
            <v>77.834666666666678</v>
          </cell>
          <cell r="J519">
            <v>0</v>
          </cell>
          <cell r="K519">
            <v>438.596</v>
          </cell>
        </row>
        <row r="520">
          <cell r="A520" t="str">
            <v>PÃO DE BATATA COM QUEIJO</v>
          </cell>
          <cell r="B520">
            <v>256.02</v>
          </cell>
          <cell r="C520">
            <v>1064.5923802418977</v>
          </cell>
          <cell r="D520">
            <v>10.993700121879577</v>
          </cell>
          <cell r="E520">
            <v>8.9749000000000017</v>
          </cell>
          <cell r="F520">
            <v>31.640799878120422</v>
          </cell>
          <cell r="G520">
            <v>288.32079999999996</v>
          </cell>
          <cell r="H520">
            <v>1.2261333333333333</v>
          </cell>
          <cell r="I520">
            <v>32.700000000000003</v>
          </cell>
          <cell r="J520">
            <v>0</v>
          </cell>
          <cell r="K520">
            <v>389.69600000000003</v>
          </cell>
        </row>
        <row r="521">
          <cell r="A521" t="str">
            <v>PÃO DE BATATA COM MARGARINA</v>
          </cell>
          <cell r="B521">
            <v>168.98</v>
          </cell>
          <cell r="C521">
            <v>700.28237217813341</v>
          </cell>
          <cell r="D521">
            <v>4.1989999999999998</v>
          </cell>
          <cell r="E521">
            <v>2.7649133333333329</v>
          </cell>
          <cell r="F521">
            <v>30.725999999999999</v>
          </cell>
          <cell r="G521">
            <v>25.899866666666664</v>
          </cell>
          <cell r="H521">
            <v>1.1343333333333332</v>
          </cell>
          <cell r="I521">
            <v>7.7077333333333344</v>
          </cell>
          <cell r="J521">
            <v>0</v>
          </cell>
          <cell r="K521">
            <v>226.61195333333333</v>
          </cell>
        </row>
        <row r="522">
          <cell r="A522" t="str">
            <v>PÃO DE BATATA COM OVOS MEXIDOS</v>
          </cell>
          <cell r="B522">
            <v>237.07621886956522</v>
          </cell>
          <cell r="C522">
            <v>991.9268997502611</v>
          </cell>
          <cell r="D522">
            <v>10.830376811594203</v>
          </cell>
          <cell r="E522">
            <v>6.8917999999999999</v>
          </cell>
          <cell r="F522">
            <v>31.749223188405796</v>
          </cell>
          <cell r="G522">
            <v>53.001600000000003</v>
          </cell>
          <cell r="H522">
            <v>2.0178666666666669</v>
          </cell>
          <cell r="I522">
            <v>94.493333333333325</v>
          </cell>
          <cell r="J522">
            <v>1.8685999999999998</v>
          </cell>
          <cell r="K522">
            <v>379.36703333333332</v>
          </cell>
        </row>
        <row r="523">
          <cell r="A523" t="str">
            <v>PÃO DE FORMA COM QUEIJO</v>
          </cell>
          <cell r="B523">
            <v>256.02</v>
          </cell>
          <cell r="C523">
            <v>943.31723652189748</v>
          </cell>
          <cell r="D523">
            <v>12.77019992192586</v>
          </cell>
          <cell r="E523">
            <v>8.9182333333333332</v>
          </cell>
          <cell r="F523">
            <v>22.974299878120423</v>
          </cell>
          <cell r="G523">
            <v>340.3723</v>
          </cell>
          <cell r="H523">
            <v>2.9469666666666674</v>
          </cell>
          <cell r="I523">
            <v>32.700000000000003</v>
          </cell>
          <cell r="J523">
            <v>0</v>
          </cell>
          <cell r="K523">
            <v>185.32266666666669</v>
          </cell>
        </row>
        <row r="524">
          <cell r="A524" t="str">
            <v>PÃO DE MILHO COM OVOS MEXIDOS</v>
          </cell>
          <cell r="B524">
            <v>237.07621886956522</v>
          </cell>
          <cell r="C524">
            <v>991.9268997502611</v>
          </cell>
          <cell r="D524">
            <v>10.830376811594203</v>
          </cell>
          <cell r="E524">
            <v>6.8917999999999999</v>
          </cell>
          <cell r="F524">
            <v>31.749223188405796</v>
          </cell>
          <cell r="G524">
            <v>53.001600000000003</v>
          </cell>
          <cell r="H524">
            <v>2.0178666666666669</v>
          </cell>
          <cell r="I524">
            <v>94.493333333333325</v>
          </cell>
          <cell r="J524">
            <v>1.8685999999999998</v>
          </cell>
          <cell r="K524">
            <v>379.36703333333332</v>
          </cell>
        </row>
        <row r="525">
          <cell r="A525" t="str">
            <v>PÃO DE MILHO COM QUEIJO</v>
          </cell>
          <cell r="B525">
            <v>244.96999999999997</v>
          </cell>
          <cell r="C525">
            <v>1024.9459468418975</v>
          </cell>
          <cell r="D525">
            <v>10.946200121879578</v>
          </cell>
          <cell r="E525">
            <v>9.1099000000000014</v>
          </cell>
          <cell r="F525">
            <v>29.113299878120422</v>
          </cell>
          <cell r="G525">
            <v>301.43613333333332</v>
          </cell>
          <cell r="H525">
            <v>1.6139666666666663</v>
          </cell>
          <cell r="I525">
            <v>32.700000000000003</v>
          </cell>
          <cell r="J525">
            <v>0</v>
          </cell>
          <cell r="K525">
            <v>427.62199999999996</v>
          </cell>
        </row>
        <row r="526">
          <cell r="A526" t="str">
            <v>PÃO DE MILHO COM REQUEIJÃO</v>
          </cell>
          <cell r="B526">
            <v>250.22</v>
          </cell>
          <cell r="C526">
            <v>1040.3014106885335</v>
          </cell>
          <cell r="D526">
            <v>8.0033186666666669</v>
          </cell>
          <cell r="E526">
            <v>10.9314</v>
          </cell>
          <cell r="F526">
            <v>29.171481333333332</v>
          </cell>
          <cell r="G526">
            <v>142.71099999999998</v>
          </cell>
          <cell r="H526">
            <v>1.5681666666666665</v>
          </cell>
          <cell r="I526">
            <v>77.834666666666678</v>
          </cell>
          <cell r="J526">
            <v>0</v>
          </cell>
          <cell r="K526">
            <v>476.52199999999993</v>
          </cell>
        </row>
        <row r="527">
          <cell r="A527" t="str">
            <v>PÃO FRANCÊS COM MANTEIGA</v>
          </cell>
          <cell r="B527">
            <v>258.80041424429112</v>
          </cell>
          <cell r="C527">
            <v>1082.8209331981141</v>
          </cell>
          <cell r="D527">
            <v>4.0389876098114508</v>
          </cell>
          <cell r="E527">
            <v>13.905816666666666</v>
          </cell>
          <cell r="F527">
            <v>29.332712390188547</v>
          </cell>
          <cell r="G527">
            <v>9.2901166666666679</v>
          </cell>
          <cell r="H527">
            <v>0.52310000000000001</v>
          </cell>
          <cell r="I527">
            <v>114.59333333333333</v>
          </cell>
          <cell r="J527">
            <v>0</v>
          </cell>
          <cell r="K527">
            <v>410.64086666666674</v>
          </cell>
        </row>
        <row r="528">
          <cell r="A528" t="str">
            <v>PÃO HOT DOG COM CARNE MOÍDA</v>
          </cell>
          <cell r="B528">
            <v>377.83997060869564</v>
          </cell>
          <cell r="C528">
            <v>1580.8824370267828</v>
          </cell>
          <cell r="D528">
            <v>28.346746376811595</v>
          </cell>
          <cell r="E528">
            <v>14.425000000000001</v>
          </cell>
          <cell r="F528">
            <v>31.409953623188404</v>
          </cell>
          <cell r="G528">
            <v>40.797266666666665</v>
          </cell>
          <cell r="H528">
            <v>3.7897333333333338</v>
          </cell>
          <cell r="I528">
            <v>20.22</v>
          </cell>
          <cell r="J528">
            <v>1.0214000000000001</v>
          </cell>
          <cell r="K528">
            <v>350.29849999999999</v>
          </cell>
        </row>
        <row r="529">
          <cell r="A529" t="str">
            <v>PÃO HOT DOG COM MOLHO DE FRANGO DESFIADO</v>
          </cell>
          <cell r="B529">
            <v>300.70207427536229</v>
          </cell>
          <cell r="C529">
            <v>1258.1374787681157</v>
          </cell>
          <cell r="D529">
            <v>24.086913043478258</v>
          </cell>
          <cell r="E529">
            <v>7.1529999999999996</v>
          </cell>
          <cell r="F529">
            <v>33.457120289855077</v>
          </cell>
          <cell r="G529">
            <v>38.502800000000001</v>
          </cell>
          <cell r="H529">
            <v>1.6948666666666667</v>
          </cell>
          <cell r="I529">
            <v>22.02</v>
          </cell>
          <cell r="J529">
            <v>6.1429999999999998</v>
          </cell>
          <cell r="K529">
            <v>347.89569999999998</v>
          </cell>
        </row>
        <row r="530">
          <cell r="A530" t="str">
            <v>Pastel (queijo, carne, palmito, etc.)</v>
          </cell>
          <cell r="B530">
            <v>319.81</v>
          </cell>
          <cell r="C530">
            <v>1338.0850400000002</v>
          </cell>
          <cell r="D530">
            <v>10.38</v>
          </cell>
          <cell r="E530">
            <v>15.68</v>
          </cell>
          <cell r="F530">
            <v>33.51</v>
          </cell>
          <cell r="G530">
            <v>18.34</v>
          </cell>
          <cell r="H530">
            <v>2.48</v>
          </cell>
          <cell r="I530">
            <v>19.18</v>
          </cell>
          <cell r="J530">
            <v>1.19</v>
          </cell>
          <cell r="K530">
            <v>413.2</v>
          </cell>
        </row>
        <row r="531">
          <cell r="A531" t="str">
            <v>Pastel, massa crua</v>
          </cell>
          <cell r="B531">
            <v>310</v>
          </cell>
          <cell r="C531">
            <v>1297.04</v>
          </cell>
          <cell r="D531">
            <v>6.9</v>
          </cell>
          <cell r="E531">
            <v>5.5</v>
          </cell>
          <cell r="F531">
            <v>57.4</v>
          </cell>
          <cell r="G531">
            <v>13</v>
          </cell>
          <cell r="H531">
            <v>1.1000000000000001</v>
          </cell>
          <cell r="I531">
            <v>0</v>
          </cell>
          <cell r="J531">
            <v>0</v>
          </cell>
          <cell r="K531">
            <v>1344</v>
          </cell>
        </row>
        <row r="532">
          <cell r="A532" t="str">
            <v>Patê (fígado, calabresa, frango, presunto, etc.)</v>
          </cell>
          <cell r="B532">
            <v>326</v>
          </cell>
          <cell r="C532">
            <v>1363.9840000000002</v>
          </cell>
          <cell r="D532">
            <v>14.1</v>
          </cell>
          <cell r="E532">
            <v>28.5</v>
          </cell>
          <cell r="F532">
            <v>2.2000000000000002</v>
          </cell>
          <cell r="G532">
            <v>26</v>
          </cell>
          <cell r="H532">
            <v>6.4</v>
          </cell>
          <cell r="I532">
            <v>8300</v>
          </cell>
          <cell r="J532">
            <v>0</v>
          </cell>
          <cell r="K532">
            <v>860</v>
          </cell>
        </row>
        <row r="533">
          <cell r="A533" t="str">
            <v>Pé-de-moleque, amendoim</v>
          </cell>
          <cell r="B533">
            <v>503.19036583995569</v>
          </cell>
          <cell r="C533">
            <v>2105.3484906743747</v>
          </cell>
          <cell r="D533">
            <v>13.162240091959635</v>
          </cell>
          <cell r="E533">
            <v>28.048333333333336</v>
          </cell>
          <cell r="F533">
            <v>54.730426574707039</v>
          </cell>
          <cell r="G533">
            <v>27.108000000000001</v>
          </cell>
          <cell r="H533">
            <v>1.2566666666666666</v>
          </cell>
          <cell r="I533">
            <v>0</v>
          </cell>
          <cell r="J533">
            <v>0</v>
          </cell>
          <cell r="K533">
            <v>16</v>
          </cell>
        </row>
        <row r="534">
          <cell r="A534" t="str">
            <v>Peixe ao Molho Branco</v>
          </cell>
          <cell r="B534">
            <v>249.01637471299753</v>
          </cell>
          <cell r="C534">
            <v>1041.8845117991818</v>
          </cell>
          <cell r="D534">
            <v>22.405311956521736</v>
          </cell>
          <cell r="E534">
            <v>11.937139999999999</v>
          </cell>
          <cell r="F534">
            <v>13.82225471014493</v>
          </cell>
          <cell r="G534">
            <v>206.30107333333331</v>
          </cell>
          <cell r="H534">
            <v>1.1164000000000001</v>
          </cell>
          <cell r="I534">
            <v>86.283333333333331</v>
          </cell>
          <cell r="J534">
            <v>9.677266666666668</v>
          </cell>
          <cell r="K534">
            <v>194.29901999999998</v>
          </cell>
        </row>
        <row r="535">
          <cell r="A535" t="str">
            <v>Peixe, água doce, tilápia, filé, cru, Oreochromis niloticus</v>
          </cell>
          <cell r="B535">
            <v>94</v>
          </cell>
          <cell r="C535">
            <v>393.29599999999999</v>
          </cell>
          <cell r="D535">
            <v>18.2</v>
          </cell>
          <cell r="E535">
            <v>2.31</v>
          </cell>
          <cell r="F535">
            <v>0.01</v>
          </cell>
          <cell r="G535">
            <v>10</v>
          </cell>
          <cell r="H535">
            <v>0.56000000000000005</v>
          </cell>
          <cell r="I535">
            <v>0</v>
          </cell>
          <cell r="J535">
            <v>0</v>
          </cell>
          <cell r="K535">
            <v>52</v>
          </cell>
        </row>
        <row r="536">
          <cell r="A536" t="str">
            <v xml:space="preserve">Peixe, água salgada, sardinha, conserva, c/ molho de tomate </v>
          </cell>
          <cell r="B536">
            <v>140</v>
          </cell>
          <cell r="C536">
            <v>585.76</v>
          </cell>
          <cell r="D536">
            <v>18.8</v>
          </cell>
          <cell r="E536">
            <v>7.12</v>
          </cell>
          <cell r="F536">
            <v>0.05</v>
          </cell>
          <cell r="G536">
            <v>450</v>
          </cell>
          <cell r="H536">
            <v>3.6</v>
          </cell>
          <cell r="I536">
            <v>0</v>
          </cell>
          <cell r="J536">
            <v>0</v>
          </cell>
          <cell r="K536">
            <v>163</v>
          </cell>
        </row>
        <row r="537">
          <cell r="A537" t="str">
            <v>Pepino, cru</v>
          </cell>
          <cell r="B537">
            <v>9.5336913043478191</v>
          </cell>
          <cell r="C537">
            <v>39.888964417391279</v>
          </cell>
          <cell r="D537">
            <v>0.86956521739130432</v>
          </cell>
          <cell r="E537">
            <v>0</v>
          </cell>
          <cell r="F537">
            <v>2.0371014492753532</v>
          </cell>
          <cell r="G537">
            <v>9.6166666666666671</v>
          </cell>
          <cell r="H537">
            <v>0.1466666666666667</v>
          </cell>
          <cell r="I537">
            <v>4</v>
          </cell>
          <cell r="J537">
            <v>4.9866666666666672</v>
          </cell>
          <cell r="K537">
            <v>0</v>
          </cell>
        </row>
        <row r="538">
          <cell r="A538" t="str">
            <v>Pequi, cru</v>
          </cell>
          <cell r="B538">
            <v>204.96677</v>
          </cell>
          <cell r="C538">
            <v>857.58096568000008</v>
          </cell>
          <cell r="D538">
            <v>2.3354166666666667</v>
          </cell>
          <cell r="E538">
            <v>17.971</v>
          </cell>
          <cell r="F538">
            <v>12.972916666666666</v>
          </cell>
          <cell r="G538">
            <v>32.441000000000003</v>
          </cell>
          <cell r="H538">
            <v>0.27366666666666667</v>
          </cell>
          <cell r="I538">
            <v>0</v>
          </cell>
          <cell r="J538">
            <v>8.2833333333333332</v>
          </cell>
          <cell r="K538">
            <v>0</v>
          </cell>
        </row>
        <row r="539">
          <cell r="A539" t="str">
            <v>Pêra, Park, crua</v>
          </cell>
          <cell r="B539">
            <v>60.588590000000003</v>
          </cell>
          <cell r="C539">
            <v>253.50266056000004</v>
          </cell>
          <cell r="D539">
            <v>0.23541666666666672</v>
          </cell>
          <cell r="E539">
            <v>0.23033333333333331</v>
          </cell>
          <cell r="F539">
            <v>16.074916666666663</v>
          </cell>
          <cell r="G539">
            <v>8.711999999999998</v>
          </cell>
          <cell r="H539">
            <v>0.3213333333333333</v>
          </cell>
          <cell r="I539">
            <v>0</v>
          </cell>
          <cell r="J539">
            <v>2.36</v>
          </cell>
          <cell r="K539">
            <v>0.9816666666666668</v>
          </cell>
        </row>
        <row r="540">
          <cell r="A540" t="str">
            <v>Pêra, Williams, crua</v>
          </cell>
          <cell r="B540">
            <v>53.309047826086925</v>
          </cell>
          <cell r="C540">
            <v>223.04505610434771</v>
          </cell>
          <cell r="D540">
            <v>0.56521739130434789</v>
          </cell>
          <cell r="E540">
            <v>0.11</v>
          </cell>
          <cell r="F540">
            <v>14.02478260869564</v>
          </cell>
          <cell r="G540">
            <v>8.2766666666666655</v>
          </cell>
          <cell r="H540">
            <v>9.3333333333333338E-2</v>
          </cell>
          <cell r="I540">
            <v>0</v>
          </cell>
          <cell r="J540">
            <v>2.8333333333333335</v>
          </cell>
          <cell r="K540">
            <v>0</v>
          </cell>
        </row>
        <row r="541">
          <cell r="A541" t="str">
            <v>PERNIL SUÍNO ACEBOLADO</v>
          </cell>
          <cell r="B541">
            <v>252.49500063768116</v>
          </cell>
          <cell r="C541">
            <v>1056.4390826680578</v>
          </cell>
          <cell r="D541">
            <v>24.28851449275362</v>
          </cell>
          <cell r="E541">
            <v>16.325400000000002</v>
          </cell>
          <cell r="F541">
            <v>0.59318550724637675</v>
          </cell>
          <cell r="G541">
            <v>16.218400000000003</v>
          </cell>
          <cell r="H541">
            <v>1.0809333333333333</v>
          </cell>
          <cell r="I541">
            <v>0</v>
          </cell>
          <cell r="J541">
            <v>0.18666666666666668</v>
          </cell>
          <cell r="K541">
            <v>202.36346666666668</v>
          </cell>
        </row>
        <row r="542">
          <cell r="A542" t="str">
            <v>Peru, congelado, cru</v>
          </cell>
          <cell r="B542">
            <v>93.722433826128636</v>
          </cell>
          <cell r="C542">
            <v>392.13466312852222</v>
          </cell>
          <cell r="D542">
            <v>18.083333333333332</v>
          </cell>
          <cell r="E542">
            <v>1.83</v>
          </cell>
          <cell r="F542">
            <v>0</v>
          </cell>
          <cell r="G542">
            <v>9.881333333333334</v>
          </cell>
          <cell r="H542">
            <v>0.874</v>
          </cell>
          <cell r="I542">
            <v>0</v>
          </cell>
          <cell r="J542">
            <v>0</v>
          </cell>
          <cell r="K542">
            <v>711</v>
          </cell>
        </row>
        <row r="543">
          <cell r="A543" t="str">
            <v>Pescada, branca, crua</v>
          </cell>
          <cell r="B543">
            <v>110.87629999999999</v>
          </cell>
          <cell r="C543">
            <v>463.90643919999997</v>
          </cell>
          <cell r="D543">
            <v>16.263333333333332</v>
          </cell>
          <cell r="E543">
            <v>4.5933333333333337</v>
          </cell>
          <cell r="F543">
            <v>0</v>
          </cell>
          <cell r="G543">
            <v>15.74</v>
          </cell>
          <cell r="H543">
            <v>0.16333333333333333</v>
          </cell>
          <cell r="I543">
            <v>3</v>
          </cell>
          <cell r="J543">
            <v>0</v>
          </cell>
          <cell r="K543">
            <v>76.166666666666671</v>
          </cell>
        </row>
        <row r="544">
          <cell r="A544" t="str">
            <v>Pescada, filé, cru</v>
          </cell>
          <cell r="B544">
            <v>107.20556666666666</v>
          </cell>
          <cell r="C544">
            <v>448.5480909333333</v>
          </cell>
          <cell r="D544">
            <v>16.649999999999999</v>
          </cell>
          <cell r="E544">
            <v>4.0033333333333339</v>
          </cell>
          <cell r="F544">
            <v>0</v>
          </cell>
          <cell r="G544">
            <v>13.546666666666667</v>
          </cell>
          <cell r="H544">
            <v>0.17333333333333334</v>
          </cell>
          <cell r="I544">
            <v>47.86</v>
          </cell>
          <cell r="J544">
            <v>0</v>
          </cell>
          <cell r="K544">
            <v>77.49666666666667</v>
          </cell>
        </row>
        <row r="545">
          <cell r="A545" t="str">
            <v>Pescadinha, crua</v>
          </cell>
          <cell r="B545">
            <v>76.408908333333343</v>
          </cell>
          <cell r="C545">
            <v>319.69487246666671</v>
          </cell>
          <cell r="D545">
            <v>15.47916666666667</v>
          </cell>
          <cell r="E545">
            <v>1.1433333333333333</v>
          </cell>
          <cell r="F545">
            <v>0</v>
          </cell>
          <cell r="G545">
            <v>331.59733333333332</v>
          </cell>
          <cell r="H545">
            <v>0.54700000000000004</v>
          </cell>
          <cell r="I545">
            <v>0</v>
          </cell>
          <cell r="J545">
            <v>0</v>
          </cell>
          <cell r="K545">
            <v>120.33866666666665</v>
          </cell>
        </row>
        <row r="546">
          <cell r="A546" t="str">
            <v>Pêssego, Aurora, cru</v>
          </cell>
          <cell r="B546">
            <v>36.327599024534216</v>
          </cell>
          <cell r="C546">
            <v>151.99467431865116</v>
          </cell>
          <cell r="D546">
            <v>0.82499999999999996</v>
          </cell>
          <cell r="E546">
            <v>0</v>
          </cell>
          <cell r="F546">
            <v>9.3210000000000051</v>
          </cell>
          <cell r="G546">
            <v>3.2323333333333331</v>
          </cell>
          <cell r="H546">
            <v>0.22366666666666668</v>
          </cell>
          <cell r="I546">
            <v>0</v>
          </cell>
          <cell r="J546">
            <v>3.2533333333333334</v>
          </cell>
          <cell r="K546">
            <v>0</v>
          </cell>
        </row>
        <row r="547">
          <cell r="A547" t="str">
            <v>Pêssego, enlatado, em calda</v>
          </cell>
          <cell r="B547">
            <v>63.142434782608696</v>
          </cell>
          <cell r="C547">
            <v>264.18794713043479</v>
          </cell>
          <cell r="D547">
            <v>0.70652173913043481</v>
          </cell>
          <cell r="E547">
            <v>0</v>
          </cell>
          <cell r="F547">
            <v>16.880144927536232</v>
          </cell>
          <cell r="G547">
            <v>4.0966666666666667</v>
          </cell>
          <cell r="H547">
            <v>0.60333333333333339</v>
          </cell>
          <cell r="I547">
            <v>38</v>
          </cell>
          <cell r="J547">
            <v>0</v>
          </cell>
          <cell r="K547">
            <v>3.2010000000000001</v>
          </cell>
        </row>
        <row r="548">
          <cell r="A548" t="str">
            <v>PICADINHO DE FRANGO COM LEGUMES</v>
          </cell>
          <cell r="B548" t="e">
            <v>#REF!</v>
          </cell>
          <cell r="C548" t="e">
            <v>#REF!</v>
          </cell>
          <cell r="D548" t="e">
            <v>#REF!</v>
          </cell>
          <cell r="E548" t="e">
            <v>#REF!</v>
          </cell>
          <cell r="F548" t="e">
            <v>#REF!</v>
          </cell>
          <cell r="G548" t="e">
            <v>#REF!</v>
          </cell>
          <cell r="H548" t="e">
            <v>#REF!</v>
          </cell>
          <cell r="I548" t="e">
            <v>#REF!</v>
          </cell>
          <cell r="J548" t="e">
            <v>#REF!</v>
          </cell>
          <cell r="K548" t="e">
            <v>#REF!</v>
          </cell>
        </row>
        <row r="549">
          <cell r="A549" t="str">
            <v>Pimenta em pó</v>
          </cell>
          <cell r="B549">
            <v>255</v>
          </cell>
          <cell r="C549">
            <v>1066.92</v>
          </cell>
          <cell r="D549">
            <v>10.95</v>
          </cell>
          <cell r="E549">
            <v>3.26</v>
          </cell>
          <cell r="F549">
            <v>64.81</v>
          </cell>
          <cell r="G549">
            <v>437</v>
          </cell>
          <cell r="H549">
            <v>28.86</v>
          </cell>
          <cell r="I549">
            <v>15</v>
          </cell>
          <cell r="J549">
            <v>21</v>
          </cell>
          <cell r="K549">
            <v>44</v>
          </cell>
        </row>
        <row r="550">
          <cell r="A550" t="str">
            <v>Pimentão, amarelo, cru</v>
          </cell>
          <cell r="B550">
            <v>27.92745942028985</v>
          </cell>
          <cell r="C550">
            <v>116.84849021449274</v>
          </cell>
          <cell r="D550">
            <v>1.2246376811594204</v>
          </cell>
          <cell r="E550">
            <v>0.4366666666666667</v>
          </cell>
          <cell r="F550">
            <v>5.9620289855072475</v>
          </cell>
          <cell r="G550">
            <v>9.61</v>
          </cell>
          <cell r="H550">
            <v>0.41333333333333333</v>
          </cell>
          <cell r="I550">
            <v>33</v>
          </cell>
          <cell r="J550">
            <v>201.36</v>
          </cell>
          <cell r="K550">
            <v>0</v>
          </cell>
        </row>
        <row r="551">
          <cell r="A551" t="str">
            <v>Pimentão, verde, cru</v>
          </cell>
          <cell r="B551">
            <v>21.285881159420292</v>
          </cell>
          <cell r="C551">
            <v>89.060126771014509</v>
          </cell>
          <cell r="D551">
            <v>1.0507246376811594</v>
          </cell>
          <cell r="E551">
            <v>0.15</v>
          </cell>
          <cell r="F551">
            <v>4.8926086956521777</v>
          </cell>
          <cell r="G551">
            <v>8.7633333333333336</v>
          </cell>
          <cell r="H551">
            <v>0.41</v>
          </cell>
          <cell r="I551">
            <v>38</v>
          </cell>
          <cell r="J551">
            <v>100.21</v>
          </cell>
          <cell r="K551">
            <v>0</v>
          </cell>
        </row>
        <row r="552">
          <cell r="A552" t="str">
            <v>Pimentão, vermelho, cru</v>
          </cell>
          <cell r="B552">
            <v>23.281363768116009</v>
          </cell>
          <cell r="C552">
            <v>97.409226005797379</v>
          </cell>
          <cell r="D552">
            <v>1.0398550724637681</v>
          </cell>
          <cell r="E552">
            <v>0.1466666666666667</v>
          </cell>
          <cell r="F552">
            <v>5.4668115942029107</v>
          </cell>
          <cell r="G552">
            <v>6.37</v>
          </cell>
          <cell r="H552">
            <v>0.33333333333333331</v>
          </cell>
          <cell r="I552">
            <v>68</v>
          </cell>
          <cell r="J552">
            <v>158.21</v>
          </cell>
          <cell r="K552">
            <v>0</v>
          </cell>
        </row>
        <row r="553">
          <cell r="A553" t="str">
            <v>Pinha, crua</v>
          </cell>
          <cell r="B553">
            <v>88.473527666866801</v>
          </cell>
          <cell r="C553">
            <v>370.17323975817072</v>
          </cell>
          <cell r="D553">
            <v>1.4854166666666666</v>
          </cell>
          <cell r="E553">
            <v>0.31900000000000001</v>
          </cell>
          <cell r="F553">
            <v>22.447916666666668</v>
          </cell>
          <cell r="G553">
            <v>20.880333333333329</v>
          </cell>
          <cell r="H553">
            <v>0.21366666666666667</v>
          </cell>
          <cell r="I553">
            <v>0</v>
          </cell>
          <cell r="J553">
            <v>35.903333333333329</v>
          </cell>
          <cell r="K553">
            <v>1.3373333333333335</v>
          </cell>
        </row>
        <row r="554">
          <cell r="A554" t="str">
            <v>Pinhão</v>
          </cell>
          <cell r="B554">
            <v>174.35</v>
          </cell>
          <cell r="C554">
            <v>729.48040000000003</v>
          </cell>
          <cell r="D554">
            <v>2.98</v>
          </cell>
          <cell r="E554">
            <v>0.75</v>
          </cell>
          <cell r="F554">
            <v>43.92</v>
          </cell>
          <cell r="G554">
            <v>15.77</v>
          </cell>
          <cell r="H554">
            <v>0.76</v>
          </cell>
          <cell r="I554">
            <v>3</v>
          </cell>
          <cell r="J554">
            <v>27.69</v>
          </cell>
          <cell r="K554">
            <v>0.86</v>
          </cell>
        </row>
        <row r="555">
          <cell r="A555" t="str">
            <v>Pintado, assado</v>
          </cell>
          <cell r="B555">
            <v>191.55914112758637</v>
          </cell>
          <cell r="C555">
            <v>801.48344647782142</v>
          </cell>
          <cell r="D555">
            <v>36.450000000000003</v>
          </cell>
          <cell r="E555">
            <v>3.9820000000000007</v>
          </cell>
          <cell r="F555">
            <v>0</v>
          </cell>
          <cell r="G555">
            <v>113.54199999999999</v>
          </cell>
          <cell r="H555">
            <v>0.77700000000000014</v>
          </cell>
          <cell r="I555">
            <v>7</v>
          </cell>
          <cell r="J555">
            <v>0</v>
          </cell>
          <cell r="K555">
            <v>81</v>
          </cell>
        </row>
        <row r="556">
          <cell r="A556" t="str">
            <v>Pintado, cru</v>
          </cell>
          <cell r="B556">
            <v>91.083233333333325</v>
          </cell>
          <cell r="C556">
            <v>381.09224826666667</v>
          </cell>
          <cell r="D556">
            <v>18.556666666666668</v>
          </cell>
          <cell r="E556">
            <v>1.3133333333333335</v>
          </cell>
          <cell r="F556">
            <v>0</v>
          </cell>
          <cell r="G556">
            <v>12.003333333333336</v>
          </cell>
          <cell r="H556">
            <v>0.21666666666666667</v>
          </cell>
          <cell r="I556">
            <v>0</v>
          </cell>
          <cell r="J556">
            <v>0</v>
          </cell>
          <cell r="K556">
            <v>43</v>
          </cell>
        </row>
        <row r="557">
          <cell r="A557" t="str">
            <v>Pipoca doce ou salgada</v>
          </cell>
          <cell r="B557">
            <v>468.15</v>
          </cell>
          <cell r="C557">
            <v>1958.7395999999999</v>
          </cell>
          <cell r="D557">
            <v>6.59</v>
          </cell>
          <cell r="E557">
            <v>23.28</v>
          </cell>
          <cell r="F557">
            <v>62.51</v>
          </cell>
          <cell r="G557">
            <v>8.66</v>
          </cell>
          <cell r="H557">
            <v>1.37</v>
          </cell>
          <cell r="I557">
            <v>17.420000000000002</v>
          </cell>
          <cell r="J557">
            <v>0</v>
          </cell>
          <cell r="K557">
            <v>505.54</v>
          </cell>
        </row>
        <row r="558">
          <cell r="A558" t="str">
            <v>Pirulito</v>
          </cell>
          <cell r="B558">
            <v>394</v>
          </cell>
          <cell r="C558">
            <v>1648.4960000000001</v>
          </cell>
          <cell r="D558">
            <v>0</v>
          </cell>
          <cell r="E558">
            <v>0.2</v>
          </cell>
          <cell r="F558">
            <v>98</v>
          </cell>
          <cell r="G558">
            <v>3</v>
          </cell>
          <cell r="H558">
            <v>0.3</v>
          </cell>
          <cell r="I558">
            <v>0</v>
          </cell>
          <cell r="J558">
            <v>0</v>
          </cell>
          <cell r="K558">
            <v>38</v>
          </cell>
        </row>
        <row r="559">
          <cell r="A559" t="str">
            <v>Pitanga, crua</v>
          </cell>
          <cell r="B559">
            <v>41.415529999999968</v>
          </cell>
          <cell r="C559">
            <v>173.28257751999988</v>
          </cell>
          <cell r="D559">
            <v>0.92916666666666647</v>
          </cell>
          <cell r="E559">
            <v>0.16900000000000001</v>
          </cell>
          <cell r="F559">
            <v>10.24416666666666</v>
          </cell>
          <cell r="G559">
            <v>17.879000000000001</v>
          </cell>
          <cell r="H559">
            <v>0.39633333333333337</v>
          </cell>
          <cell r="I559">
            <v>164</v>
          </cell>
          <cell r="J559">
            <v>24.87</v>
          </cell>
          <cell r="K559">
            <v>1.704</v>
          </cell>
        </row>
        <row r="560">
          <cell r="A560" t="str">
            <v>Pitanga, polpa, congelada</v>
          </cell>
          <cell r="B560">
            <v>19.105459502359221</v>
          </cell>
          <cell r="C560">
            <v>79.937242557870988</v>
          </cell>
          <cell r="D560">
            <v>0.28541666666666665</v>
          </cell>
          <cell r="E560">
            <v>0.12133333333333333</v>
          </cell>
          <cell r="F560">
            <v>4.7585833333333305</v>
          </cell>
          <cell r="G560">
            <v>7.7949999999999999</v>
          </cell>
          <cell r="H560">
            <v>0.37233333333333335</v>
          </cell>
          <cell r="I560">
            <v>146</v>
          </cell>
          <cell r="J560">
            <v>0</v>
          </cell>
          <cell r="K560">
            <v>5.0290000000000008</v>
          </cell>
        </row>
        <row r="561">
          <cell r="A561" t="str">
            <v xml:space="preserve">Pitanga, polpa, congelada </v>
          </cell>
          <cell r="B561">
            <v>20</v>
          </cell>
          <cell r="C561">
            <v>83.68</v>
          </cell>
          <cell r="D561">
            <v>0.28999999999999998</v>
          </cell>
          <cell r="E561">
            <v>0.13</v>
          </cell>
          <cell r="F561">
            <v>4.76</v>
          </cell>
          <cell r="G561">
            <v>7.8</v>
          </cell>
          <cell r="H561">
            <v>0.38</v>
          </cell>
          <cell r="I561">
            <v>146</v>
          </cell>
          <cell r="J561">
            <v>0</v>
          </cell>
          <cell r="K561">
            <v>5.03</v>
          </cell>
        </row>
        <row r="562">
          <cell r="A562" t="str">
            <v>PIZZA</v>
          </cell>
          <cell r="B562">
            <v>176.3</v>
          </cell>
          <cell r="C562">
            <v>732.29809494747315</v>
          </cell>
          <cell r="D562">
            <v>8.860095492846721</v>
          </cell>
          <cell r="E562">
            <v>3.9393833333333332</v>
          </cell>
          <cell r="F562">
            <v>26.168517640532894</v>
          </cell>
          <cell r="G562">
            <v>174.20958333333334</v>
          </cell>
          <cell r="H562">
            <v>3.4531000000000009</v>
          </cell>
          <cell r="I562">
            <v>47.245170000000002</v>
          </cell>
          <cell r="J562">
            <v>4.5525000000000002</v>
          </cell>
          <cell r="K562">
            <v>193.62099999999998</v>
          </cell>
        </row>
        <row r="563">
          <cell r="A563" t="str">
            <v>POLENTA</v>
          </cell>
          <cell r="B563">
            <v>354.61356689855069</v>
          </cell>
          <cell r="C563">
            <v>1483.7031639035363</v>
          </cell>
          <cell r="D563">
            <v>7.2838768115942019</v>
          </cell>
          <cell r="E563">
            <v>1.9055333333333333</v>
          </cell>
          <cell r="F563">
            <v>79.111956521739117</v>
          </cell>
          <cell r="G563">
            <v>2.8022666666666662</v>
          </cell>
          <cell r="H563">
            <v>0.85799999999999998</v>
          </cell>
          <cell r="I563">
            <v>0</v>
          </cell>
          <cell r="J563">
            <v>0</v>
          </cell>
          <cell r="K563">
            <v>79.939600000000013</v>
          </cell>
        </row>
        <row r="564">
          <cell r="A564" t="str">
            <v>Polenta, pré-cozida</v>
          </cell>
          <cell r="B564">
            <v>103</v>
          </cell>
          <cell r="C564">
            <v>430.952</v>
          </cell>
          <cell r="D564">
            <v>2.2999999999999998</v>
          </cell>
          <cell r="E564">
            <v>0.3</v>
          </cell>
          <cell r="F564">
            <v>23.3</v>
          </cell>
          <cell r="G564">
            <v>1</v>
          </cell>
          <cell r="H564">
            <v>0</v>
          </cell>
          <cell r="I564">
            <v>0</v>
          </cell>
          <cell r="J564">
            <v>0</v>
          </cell>
          <cell r="K564">
            <v>442</v>
          </cell>
        </row>
        <row r="565">
          <cell r="A565" t="str">
            <v>Polvilho, doce</v>
          </cell>
          <cell r="B565">
            <v>351.2267333333333</v>
          </cell>
          <cell r="C565">
            <v>1469.5326522666667</v>
          </cell>
          <cell r="D565">
            <v>0.43</v>
          </cell>
          <cell r="E565">
            <v>0</v>
          </cell>
          <cell r="F565">
            <v>86.773333333333326</v>
          </cell>
          <cell r="G565">
            <v>27.413333333333338</v>
          </cell>
          <cell r="H565">
            <v>0.51</v>
          </cell>
          <cell r="I565">
            <v>0</v>
          </cell>
          <cell r="J565">
            <v>0</v>
          </cell>
          <cell r="K565">
            <v>1.5766666666666669</v>
          </cell>
        </row>
        <row r="566">
          <cell r="A566" t="str">
            <v>Porco, bisteca, crua</v>
          </cell>
          <cell r="B566">
            <v>164.11533659299215</v>
          </cell>
          <cell r="C566">
            <v>686.65856830507914</v>
          </cell>
          <cell r="D566">
            <v>21.5</v>
          </cell>
          <cell r="E566">
            <v>8.0166666666666657</v>
          </cell>
          <cell r="F566">
            <v>0</v>
          </cell>
          <cell r="G566">
            <v>6.11</v>
          </cell>
          <cell r="H566">
            <v>0.53333333333333333</v>
          </cell>
          <cell r="I566">
            <v>0</v>
          </cell>
          <cell r="J566">
            <v>0</v>
          </cell>
          <cell r="K566">
            <v>54</v>
          </cell>
        </row>
        <row r="567">
          <cell r="A567" t="str">
            <v>Porco, bisteca, frita</v>
          </cell>
          <cell r="B567">
            <v>311.1690453348557</v>
          </cell>
          <cell r="C567">
            <v>1301.9312856810363</v>
          </cell>
          <cell r="D567">
            <v>33.747916666666669</v>
          </cell>
          <cell r="E567">
            <v>18.521666666666665</v>
          </cell>
          <cell r="F567">
            <v>0</v>
          </cell>
          <cell r="G567">
            <v>69.145666666666671</v>
          </cell>
          <cell r="H567">
            <v>0.82100000000000006</v>
          </cell>
          <cell r="I567">
            <v>10</v>
          </cell>
          <cell r="J567">
            <v>0</v>
          </cell>
          <cell r="K567">
            <v>63</v>
          </cell>
        </row>
        <row r="568">
          <cell r="A568" t="str">
            <v>Porco, costela, crua</v>
          </cell>
          <cell r="B568">
            <v>255.60634206136066</v>
          </cell>
          <cell r="C568">
            <v>1069.4569351847331</v>
          </cell>
          <cell r="D568">
            <v>18</v>
          </cell>
          <cell r="E568">
            <v>19.816666666666666</v>
          </cell>
          <cell r="F568">
            <v>0</v>
          </cell>
          <cell r="G568">
            <v>14.527333333333333</v>
          </cell>
          <cell r="H568">
            <v>0.89966666666666661</v>
          </cell>
          <cell r="I568">
            <v>0</v>
          </cell>
          <cell r="J568">
            <v>0</v>
          </cell>
          <cell r="K568">
            <v>88</v>
          </cell>
        </row>
        <row r="569">
          <cell r="A569" t="str">
            <v>Porco, lombo, cru</v>
          </cell>
          <cell r="B569">
            <v>175.62519525011379</v>
          </cell>
          <cell r="C569">
            <v>734.81581692647615</v>
          </cell>
          <cell r="D569">
            <v>22.604166666666668</v>
          </cell>
          <cell r="E569">
            <v>8.77</v>
          </cell>
          <cell r="F569">
            <v>0</v>
          </cell>
          <cell r="G569">
            <v>4.1550000000000002</v>
          </cell>
          <cell r="H569">
            <v>0.47333333333333333</v>
          </cell>
          <cell r="I569">
            <v>0</v>
          </cell>
          <cell r="J569">
            <v>0</v>
          </cell>
          <cell r="K569">
            <v>53</v>
          </cell>
        </row>
        <row r="570">
          <cell r="A570" t="str">
            <v>Porco, orelha, salgada, crua</v>
          </cell>
          <cell r="B570">
            <v>258.49175833333334</v>
          </cell>
          <cell r="C570">
            <v>1081.5295168666667</v>
          </cell>
          <cell r="D570">
            <v>18.520833333333332</v>
          </cell>
          <cell r="E570">
            <v>19.89</v>
          </cell>
          <cell r="F570">
            <v>0</v>
          </cell>
          <cell r="G570">
            <v>5.4426666666666668</v>
          </cell>
          <cell r="H570">
            <v>1.4076666666666666</v>
          </cell>
          <cell r="I570">
            <v>0</v>
          </cell>
          <cell r="J570">
            <v>0</v>
          </cell>
          <cell r="K570">
            <v>616</v>
          </cell>
        </row>
        <row r="571">
          <cell r="A571" t="str">
            <v>Porco, pernil, cru</v>
          </cell>
          <cell r="B571">
            <v>186.05574999999999</v>
          </cell>
          <cell r="C571">
            <v>778.45725800000002</v>
          </cell>
          <cell r="D571">
            <v>20.125</v>
          </cell>
          <cell r="E571">
            <v>11.1</v>
          </cell>
          <cell r="F571">
            <v>0</v>
          </cell>
          <cell r="G571">
            <v>12.935666666666668</v>
          </cell>
          <cell r="H571">
            <v>0.88733333333333331</v>
          </cell>
          <cell r="I571">
            <v>0</v>
          </cell>
          <cell r="J571">
            <v>0</v>
          </cell>
          <cell r="K571">
            <v>102</v>
          </cell>
        </row>
        <row r="572">
          <cell r="A572" t="str">
            <v>Porco, rabo, salgado, cru</v>
          </cell>
          <cell r="B572">
            <v>377.41525749999994</v>
          </cell>
          <cell r="C572">
            <v>1579.1054373799998</v>
          </cell>
          <cell r="D572">
            <v>15.581250000000001</v>
          </cell>
          <cell r="E572">
            <v>34.466000000000001</v>
          </cell>
          <cell r="F572">
            <v>0</v>
          </cell>
          <cell r="G572">
            <v>21.629000000000001</v>
          </cell>
          <cell r="H572">
            <v>0.62333333333333341</v>
          </cell>
          <cell r="I572">
            <v>0</v>
          </cell>
          <cell r="J572">
            <v>0</v>
          </cell>
          <cell r="K572">
            <v>1158</v>
          </cell>
        </row>
        <row r="573">
          <cell r="A573" t="str">
            <v>Porquinho, cru</v>
          </cell>
          <cell r="B573">
            <v>93.024566666666658</v>
          </cell>
          <cell r="C573">
            <v>389.2147869333333</v>
          </cell>
          <cell r="D573">
            <v>20.49</v>
          </cell>
          <cell r="E573">
            <v>0.61333333333333329</v>
          </cell>
          <cell r="F573">
            <v>0</v>
          </cell>
          <cell r="G573">
            <v>25.883333333333329</v>
          </cell>
          <cell r="H573">
            <v>0.38666666666666666</v>
          </cell>
          <cell r="I573">
            <v>4.6533333333333333</v>
          </cell>
          <cell r="J573">
            <v>0</v>
          </cell>
          <cell r="K573">
            <v>67</v>
          </cell>
        </row>
        <row r="574">
          <cell r="A574" t="str">
            <v>Presunto, com capa de gordura</v>
          </cell>
          <cell r="B574">
            <v>127.84921266563737</v>
          </cell>
          <cell r="C574">
            <v>534.92110579302675</v>
          </cell>
          <cell r="D574">
            <v>14.370833333333334</v>
          </cell>
          <cell r="E574">
            <v>6.7713333333333336</v>
          </cell>
          <cell r="F574">
            <v>1.3975</v>
          </cell>
          <cell r="G574">
            <v>12.482333333333335</v>
          </cell>
          <cell r="H574">
            <v>0.67900000000000016</v>
          </cell>
          <cell r="I574">
            <v>0</v>
          </cell>
          <cell r="J574">
            <v>0</v>
          </cell>
          <cell r="K574">
            <v>1021</v>
          </cell>
        </row>
        <row r="575">
          <cell r="A575" t="str">
            <v>Presunto, sem capa de gordura</v>
          </cell>
          <cell r="B575">
            <v>93.743280720869706</v>
          </cell>
          <cell r="C575">
            <v>392.22188653611886</v>
          </cell>
          <cell r="D575">
            <v>14.291666666666666</v>
          </cell>
          <cell r="E575">
            <v>2.7066666666666666</v>
          </cell>
          <cell r="F575">
            <v>2.1456666666666697</v>
          </cell>
          <cell r="G575">
            <v>23.274333333333331</v>
          </cell>
          <cell r="H575">
            <v>0.82766666666666655</v>
          </cell>
          <cell r="I575">
            <v>0</v>
          </cell>
          <cell r="J575">
            <v>0</v>
          </cell>
          <cell r="K575">
            <v>1039</v>
          </cell>
        </row>
        <row r="576">
          <cell r="A576" t="str">
            <v>Pudim, mistura p/, diet (média diferentes sabores)</v>
          </cell>
          <cell r="B576">
            <v>364</v>
          </cell>
          <cell r="C576">
            <v>1522.9760000000001</v>
          </cell>
          <cell r="D576">
            <v>1.75</v>
          </cell>
          <cell r="E576">
            <v>0.89</v>
          </cell>
          <cell r="F576">
            <v>87.1</v>
          </cell>
          <cell r="G576">
            <v>49.8</v>
          </cell>
          <cell r="H576">
            <v>0.06</v>
          </cell>
          <cell r="I576">
            <v>0</v>
          </cell>
          <cell r="J576">
            <v>0</v>
          </cell>
          <cell r="K576">
            <v>1794</v>
          </cell>
        </row>
        <row r="577">
          <cell r="A577" t="str">
            <v>Pudim, pó, mistura p/, (média diferentes sabores)</v>
          </cell>
          <cell r="B577">
            <v>385</v>
          </cell>
          <cell r="C577">
            <v>1610.8400000000001</v>
          </cell>
          <cell r="D577">
            <v>2.65</v>
          </cell>
          <cell r="E577">
            <v>1.02</v>
          </cell>
          <cell r="F577">
            <v>91.9</v>
          </cell>
          <cell r="G577">
            <v>5.01</v>
          </cell>
          <cell r="H577">
            <v>0.09</v>
          </cell>
          <cell r="I577">
            <v>0</v>
          </cell>
          <cell r="J577">
            <v>0</v>
          </cell>
          <cell r="K577">
            <v>637</v>
          </cell>
        </row>
        <row r="578">
          <cell r="A578" t="str">
            <v>PURÊ DE ABÓBORA</v>
          </cell>
          <cell r="B578" t="e">
            <v>#REF!</v>
          </cell>
          <cell r="C578" t="e">
            <v>#REF!</v>
          </cell>
          <cell r="D578" t="e">
            <v>#REF!</v>
          </cell>
          <cell r="E578" t="e">
            <v>#REF!</v>
          </cell>
          <cell r="F578" t="e">
            <v>#REF!</v>
          </cell>
          <cell r="G578" t="e">
            <v>#REF!</v>
          </cell>
          <cell r="H578" t="e">
            <v>#REF!</v>
          </cell>
          <cell r="I578" t="e">
            <v>#REF!</v>
          </cell>
          <cell r="J578" t="e">
            <v>#REF!</v>
          </cell>
          <cell r="K578" t="e">
            <v>#REF!</v>
          </cell>
        </row>
        <row r="579">
          <cell r="A579" t="str">
            <v>PURÊ DE AIPIM</v>
          </cell>
          <cell r="B579" t="e">
            <v>#REF!</v>
          </cell>
          <cell r="C579" t="e">
            <v>#REF!</v>
          </cell>
          <cell r="D579" t="e">
            <v>#REF!</v>
          </cell>
          <cell r="E579" t="e">
            <v>#REF!</v>
          </cell>
          <cell r="F579" t="e">
            <v>#REF!</v>
          </cell>
          <cell r="G579" t="e">
            <v>#REF!</v>
          </cell>
          <cell r="H579" t="e">
            <v>#REF!</v>
          </cell>
          <cell r="I579" t="e">
            <v>#REF!</v>
          </cell>
          <cell r="J579" t="e">
            <v>#REF!</v>
          </cell>
          <cell r="K579" t="e">
            <v>#REF!</v>
          </cell>
        </row>
        <row r="580">
          <cell r="A580" t="str">
            <v>PURÊ DE BATATA</v>
          </cell>
          <cell r="B580">
            <v>119.44495227811467</v>
          </cell>
          <cell r="C580">
            <v>499.75768033163178</v>
          </cell>
          <cell r="D580">
            <v>2.3487412179863973</v>
          </cell>
          <cell r="E580">
            <v>7.9362466666666673</v>
          </cell>
          <cell r="F580">
            <v>10.281665448680267</v>
          </cell>
          <cell r="G580">
            <v>47.355606666666652</v>
          </cell>
          <cell r="H580">
            <v>0.24448666666666669</v>
          </cell>
          <cell r="I580">
            <v>78.372833333333332</v>
          </cell>
          <cell r="J580">
            <v>17.095833333333331</v>
          </cell>
          <cell r="K580">
            <v>142.38517333333334</v>
          </cell>
        </row>
        <row r="581">
          <cell r="A581" t="str">
            <v>PURÊ DE INHAME</v>
          </cell>
          <cell r="B581">
            <v>137.22623546652048</v>
          </cell>
          <cell r="C581">
            <v>574.15456919192172</v>
          </cell>
          <cell r="D581">
            <v>2.5021832469719048</v>
          </cell>
          <cell r="E581">
            <v>8.0535800000000002</v>
          </cell>
          <cell r="F581">
            <v>14.981056753028094</v>
          </cell>
          <cell r="G581">
            <v>51.891273333333316</v>
          </cell>
          <cell r="H581">
            <v>0.24448666666666669</v>
          </cell>
          <cell r="I581">
            <v>78.372833333333332</v>
          </cell>
          <cell r="J581">
            <v>3.0928333333333335</v>
          </cell>
          <cell r="K581">
            <v>142.38517333333334</v>
          </cell>
        </row>
        <row r="582">
          <cell r="A582" t="str">
            <v>Queijo colonial</v>
          </cell>
          <cell r="B582">
            <v>302</v>
          </cell>
          <cell r="C582">
            <v>1263.568</v>
          </cell>
          <cell r="D582">
            <v>25.96</v>
          </cell>
          <cell r="E582">
            <v>20.03</v>
          </cell>
          <cell r="F582">
            <v>3.83</v>
          </cell>
          <cell r="G582">
            <v>731</v>
          </cell>
          <cell r="H582">
            <v>0.25</v>
          </cell>
          <cell r="I582">
            <v>133</v>
          </cell>
          <cell r="J582">
            <v>0</v>
          </cell>
          <cell r="K582">
            <v>528</v>
          </cell>
        </row>
        <row r="583">
          <cell r="A583" t="str">
            <v>Queijo de coalho</v>
          </cell>
          <cell r="B583">
            <v>373</v>
          </cell>
          <cell r="C583">
            <v>1560.6320000000001</v>
          </cell>
          <cell r="D583">
            <v>24.48</v>
          </cell>
          <cell r="E583">
            <v>30.28</v>
          </cell>
          <cell r="F583">
            <v>0.68</v>
          </cell>
          <cell r="G583">
            <v>746</v>
          </cell>
          <cell r="H583">
            <v>0.72</v>
          </cell>
          <cell r="I583">
            <v>192</v>
          </cell>
          <cell r="J583">
            <v>0</v>
          </cell>
          <cell r="K583">
            <v>536</v>
          </cell>
        </row>
        <row r="584">
          <cell r="A584" t="str">
            <v>Queijo ralado</v>
          </cell>
          <cell r="B584">
            <v>431</v>
          </cell>
          <cell r="C584">
            <v>1803.3040000000001</v>
          </cell>
          <cell r="D584">
            <v>38.46</v>
          </cell>
          <cell r="E584">
            <v>28.61</v>
          </cell>
          <cell r="F584">
            <v>4.0599999999999996</v>
          </cell>
          <cell r="G584">
            <v>1109</v>
          </cell>
          <cell r="H584">
            <v>0.9</v>
          </cell>
          <cell r="I584">
            <v>117</v>
          </cell>
          <cell r="J584">
            <v>0</v>
          </cell>
          <cell r="K584">
            <v>1529</v>
          </cell>
        </row>
        <row r="585">
          <cell r="A585" t="str">
            <v>Queijo, minas, frescal</v>
          </cell>
          <cell r="B585">
            <v>264.27312799999993</v>
          </cell>
          <cell r="C585">
            <v>1105.7187675519997</v>
          </cell>
          <cell r="D585">
            <v>17.411020000000004</v>
          </cell>
          <cell r="E585">
            <v>20.180666666666667</v>
          </cell>
          <cell r="F585">
            <v>3.2403133333333329</v>
          </cell>
          <cell r="G585">
            <v>579.25333333333344</v>
          </cell>
          <cell r="H585">
            <v>0.93100000000000005</v>
          </cell>
          <cell r="I585">
            <v>160.50666666666666</v>
          </cell>
          <cell r="J585">
            <v>0</v>
          </cell>
          <cell r="K585">
            <v>31</v>
          </cell>
        </row>
        <row r="586">
          <cell r="A586" t="str">
            <v>Queijo, minas, meia cura</v>
          </cell>
          <cell r="B586">
            <v>320.72181773325985</v>
          </cell>
          <cell r="C586">
            <v>1341.9000853959592</v>
          </cell>
          <cell r="D586">
            <v>21.211373713811241</v>
          </cell>
          <cell r="E586">
            <v>24.61</v>
          </cell>
          <cell r="F586">
            <v>3.5729596195220865</v>
          </cell>
          <cell r="G586">
            <v>695.91733333333332</v>
          </cell>
          <cell r="H586">
            <v>0.219</v>
          </cell>
          <cell r="I586">
            <v>111.33333333333333</v>
          </cell>
          <cell r="J586">
            <v>0</v>
          </cell>
          <cell r="K586">
            <v>501</v>
          </cell>
        </row>
        <row r="587">
          <cell r="A587" t="str">
            <v>Queijo, mozarela</v>
          </cell>
          <cell r="B587">
            <v>329.8707184208871</v>
          </cell>
          <cell r="C587">
            <v>1380.1790858729917</v>
          </cell>
          <cell r="D587">
            <v>22.649000406265259</v>
          </cell>
          <cell r="E587">
            <v>25.183000000000003</v>
          </cell>
          <cell r="F587">
            <v>3.0493329270680736</v>
          </cell>
          <cell r="G587">
            <v>875.03933333333327</v>
          </cell>
          <cell r="H587">
            <v>0.30599999999999999</v>
          </cell>
          <cell r="I587">
            <v>109</v>
          </cell>
          <cell r="J587">
            <v>0</v>
          </cell>
          <cell r="K587">
            <v>581</v>
          </cell>
        </row>
        <row r="588">
          <cell r="A588" t="str">
            <v>Queijo, parmesão</v>
          </cell>
          <cell r="B588">
            <v>452.96375533333332</v>
          </cell>
          <cell r="C588">
            <v>1895.2003523146668</v>
          </cell>
          <cell r="D588">
            <v>35.553613333333331</v>
          </cell>
          <cell r="E588">
            <v>33.529333333333334</v>
          </cell>
          <cell r="F588">
            <v>1.6607199999999995</v>
          </cell>
          <cell r="G588">
            <v>991.96766666666679</v>
          </cell>
          <cell r="H588">
            <v>0.53233333333333333</v>
          </cell>
          <cell r="I588">
            <v>66.153333333333322</v>
          </cell>
          <cell r="J588">
            <v>0</v>
          </cell>
          <cell r="K588">
            <v>1844</v>
          </cell>
        </row>
        <row r="589">
          <cell r="A589" t="str">
            <v>Queijo, pasteurizado</v>
          </cell>
          <cell r="B589">
            <v>303.07980333333325</v>
          </cell>
          <cell r="C589">
            <v>1268.0858971466664</v>
          </cell>
          <cell r="D589">
            <v>9.3573333333333331</v>
          </cell>
          <cell r="E589">
            <v>27.435333333333332</v>
          </cell>
          <cell r="F589">
            <v>5.6763333333333303</v>
          </cell>
          <cell r="G589">
            <v>323.29933333333332</v>
          </cell>
          <cell r="H589">
            <v>0.26533333333333337</v>
          </cell>
          <cell r="I589">
            <v>57.313333333333333</v>
          </cell>
          <cell r="J589">
            <v>0</v>
          </cell>
          <cell r="K589">
            <v>78</v>
          </cell>
        </row>
        <row r="590">
          <cell r="A590" t="str">
            <v>Queijo, petit suisse, morango</v>
          </cell>
          <cell r="B590">
            <v>121</v>
          </cell>
          <cell r="C590">
            <v>506.26400000000001</v>
          </cell>
          <cell r="D590">
            <v>5.8</v>
          </cell>
          <cell r="E590">
            <v>2.8</v>
          </cell>
          <cell r="F590">
            <v>18.5</v>
          </cell>
          <cell r="G590">
            <v>731</v>
          </cell>
          <cell r="H590">
            <v>0.1</v>
          </cell>
          <cell r="I590">
            <v>273</v>
          </cell>
          <cell r="J590">
            <v>0</v>
          </cell>
          <cell r="K590">
            <v>412</v>
          </cell>
        </row>
        <row r="591">
          <cell r="A591" t="str">
            <v>Queijo, prato</v>
          </cell>
          <cell r="B591">
            <v>359.88046240505474</v>
          </cell>
          <cell r="C591">
            <v>1505.7398547027492</v>
          </cell>
          <cell r="D591">
            <v>22.661760406494142</v>
          </cell>
          <cell r="E591">
            <v>29.106333333333335</v>
          </cell>
          <cell r="F591">
            <v>1.8785729268391926</v>
          </cell>
          <cell r="G591">
            <v>939.99333333333334</v>
          </cell>
          <cell r="H591">
            <v>0.28000000000000003</v>
          </cell>
          <cell r="I591">
            <v>122.66666666666667</v>
          </cell>
          <cell r="J591">
            <v>0</v>
          </cell>
          <cell r="K591">
            <v>580</v>
          </cell>
        </row>
        <row r="592">
          <cell r="A592" t="str">
            <v>Queijo, requeijão, cremoso</v>
          </cell>
          <cell r="B592">
            <v>256.57814866666666</v>
          </cell>
          <cell r="C592">
            <v>1073.5229740213333</v>
          </cell>
          <cell r="D592">
            <v>9.6295466666666663</v>
          </cell>
          <cell r="E592">
            <v>23.441000000000003</v>
          </cell>
          <cell r="F592">
            <v>2.4324533333333336</v>
          </cell>
          <cell r="G592">
            <v>259.46666666666664</v>
          </cell>
          <cell r="H592">
            <v>0.115</v>
          </cell>
          <cell r="I592">
            <v>194.58666666666667</v>
          </cell>
          <cell r="J592">
            <v>0</v>
          </cell>
          <cell r="K592">
            <v>558</v>
          </cell>
        </row>
        <row r="593">
          <cell r="A593" t="str">
            <v>Queijo, ricota</v>
          </cell>
          <cell r="B593">
            <v>139.73177999999996</v>
          </cell>
          <cell r="C593">
            <v>584.6377675199999</v>
          </cell>
          <cell r="D593">
            <v>12.6005</v>
          </cell>
          <cell r="E593">
            <v>8.1086666666666662</v>
          </cell>
          <cell r="F593">
            <v>3.7861666666666673</v>
          </cell>
          <cell r="G593">
            <v>253.23599999999999</v>
          </cell>
          <cell r="H593">
            <v>0.13666666666666669</v>
          </cell>
          <cell r="I593">
            <v>52.846666666666664</v>
          </cell>
          <cell r="J593">
            <v>0</v>
          </cell>
          <cell r="K593">
            <v>283</v>
          </cell>
        </row>
        <row r="594">
          <cell r="A594" t="str">
            <v>Quiabo, cru</v>
          </cell>
          <cell r="B594">
            <v>29.939262150069077</v>
          </cell>
          <cell r="C594">
            <v>125.26587283588903</v>
          </cell>
          <cell r="D594">
            <v>1.91875</v>
          </cell>
          <cell r="E594">
            <v>0.29899999999999999</v>
          </cell>
          <cell r="F594">
            <v>6.3739166666666662</v>
          </cell>
          <cell r="G594">
            <v>112.15966666666667</v>
          </cell>
          <cell r="H594">
            <v>0.36899999999999999</v>
          </cell>
          <cell r="I594">
            <v>0</v>
          </cell>
          <cell r="J594">
            <v>5.5966666666666667</v>
          </cell>
          <cell r="K594">
            <v>0.89100000000000001</v>
          </cell>
        </row>
        <row r="595">
          <cell r="A595" t="str">
            <v>QUIBE ASSADO</v>
          </cell>
          <cell r="B595">
            <v>382.12255824927536</v>
          </cell>
          <cell r="C595">
            <v>1598.8007837149682</v>
          </cell>
          <cell r="D595">
            <v>29.724927362318841</v>
          </cell>
          <cell r="E595">
            <v>23.568100000000001</v>
          </cell>
          <cell r="F595">
            <v>12.447039304347825</v>
          </cell>
          <cell r="G595">
            <v>120.87226666666666</v>
          </cell>
          <cell r="H595">
            <v>3.0240000000000005</v>
          </cell>
          <cell r="I595">
            <v>77.834666666666678</v>
          </cell>
          <cell r="J595">
            <v>0</v>
          </cell>
          <cell r="K595">
            <v>360.58960000000002</v>
          </cell>
        </row>
        <row r="596">
          <cell r="A596" t="str">
            <v>Quindim</v>
          </cell>
          <cell r="B596">
            <v>411.34872157084942</v>
          </cell>
          <cell r="C596">
            <v>1721.083051052434</v>
          </cell>
          <cell r="D596">
            <v>4.7374999999999998</v>
          </cell>
          <cell r="E596">
            <v>24.425000000000001</v>
          </cell>
          <cell r="F596">
            <v>46.298833333333334</v>
          </cell>
          <cell r="G596">
            <v>37.178666666666672</v>
          </cell>
          <cell r="H596">
            <v>1.3816666666666666</v>
          </cell>
          <cell r="I596">
            <v>110706</v>
          </cell>
          <cell r="J596">
            <v>0</v>
          </cell>
          <cell r="K596">
            <v>27</v>
          </cell>
        </row>
        <row r="597">
          <cell r="A597" t="str">
            <v>Quinoa, crua</v>
          </cell>
          <cell r="B597">
            <v>354</v>
          </cell>
          <cell r="C597">
            <v>1481.136</v>
          </cell>
          <cell r="D597">
            <v>14.2</v>
          </cell>
          <cell r="E597">
            <v>6.07</v>
          </cell>
          <cell r="F597">
            <v>64.2</v>
          </cell>
          <cell r="G597">
            <v>47</v>
          </cell>
          <cell r="H597">
            <v>4.57</v>
          </cell>
          <cell r="I597">
            <v>0</v>
          </cell>
          <cell r="J597">
            <v>0</v>
          </cell>
          <cell r="K597">
            <v>5</v>
          </cell>
        </row>
        <row r="598">
          <cell r="A598" t="str">
            <v>Quirera não especificada</v>
          </cell>
          <cell r="B598">
            <v>62.95</v>
          </cell>
          <cell r="C598">
            <v>263.38280000000003</v>
          </cell>
          <cell r="D598">
            <v>1.24</v>
          </cell>
          <cell r="E598">
            <v>0.31</v>
          </cell>
          <cell r="F598">
            <v>13.5</v>
          </cell>
          <cell r="G598">
            <v>3.37</v>
          </cell>
          <cell r="H598">
            <v>0.74</v>
          </cell>
          <cell r="I598">
            <v>1.83</v>
          </cell>
          <cell r="J598">
            <v>0</v>
          </cell>
          <cell r="K598">
            <v>5.01</v>
          </cell>
        </row>
        <row r="599">
          <cell r="A599" t="str">
            <v>Rabanete, cru</v>
          </cell>
          <cell r="B599">
            <v>13.738126086956488</v>
          </cell>
          <cell r="C599">
            <v>57.48031954782595</v>
          </cell>
          <cell r="D599">
            <v>1.3913043478260869</v>
          </cell>
          <cell r="E599">
            <v>7.3333333333333348E-2</v>
          </cell>
          <cell r="F599">
            <v>2.7253623188405807</v>
          </cell>
          <cell r="G599">
            <v>20.866666666666667</v>
          </cell>
          <cell r="H599">
            <v>0.35</v>
          </cell>
          <cell r="I599">
            <v>1</v>
          </cell>
          <cell r="J599">
            <v>9.6333333333333329</v>
          </cell>
          <cell r="K599">
            <v>10.993333333333334</v>
          </cell>
        </row>
        <row r="600">
          <cell r="A600" t="str">
            <v>Rapadura</v>
          </cell>
          <cell r="B600">
            <v>351.95812210154531</v>
          </cell>
          <cell r="C600">
            <v>1472.5927828728657</v>
          </cell>
          <cell r="D600">
            <v>0.98958333333333326</v>
          </cell>
          <cell r="E600">
            <v>7.0666666666666669E-2</v>
          </cell>
          <cell r="F600">
            <v>90.792416666666668</v>
          </cell>
          <cell r="G600">
            <v>30.486333333333334</v>
          </cell>
          <cell r="H600">
            <v>4.4413333333333327</v>
          </cell>
          <cell r="I600">
            <v>0</v>
          </cell>
          <cell r="J600">
            <v>0</v>
          </cell>
          <cell r="K600">
            <v>22</v>
          </cell>
        </row>
        <row r="601">
          <cell r="A601" t="str">
            <v>Repolho, branco, cru</v>
          </cell>
          <cell r="B601">
            <v>17.118802898550712</v>
          </cell>
          <cell r="C601">
            <v>71.625071327536176</v>
          </cell>
          <cell r="D601">
            <v>0.87681159420289856</v>
          </cell>
          <cell r="E601">
            <v>0.14333333333333334</v>
          </cell>
          <cell r="F601">
            <v>3.8598550724637692</v>
          </cell>
          <cell r="G601">
            <v>34.546666666666674</v>
          </cell>
          <cell r="H601">
            <v>0.15</v>
          </cell>
          <cell r="I601">
            <v>13.3</v>
          </cell>
          <cell r="J601">
            <v>18.716666666666665</v>
          </cell>
          <cell r="K601">
            <v>3.6433333333333331</v>
          </cell>
        </row>
        <row r="602">
          <cell r="A602" t="str">
            <v>Repolho, roxo, cru</v>
          </cell>
          <cell r="B602">
            <v>30.907502954324087</v>
          </cell>
          <cell r="C602">
            <v>129.31699236089199</v>
          </cell>
          <cell r="D602">
            <v>1.908333333333333</v>
          </cell>
          <cell r="E602">
            <v>6.3666666666666663E-2</v>
          </cell>
          <cell r="F602">
            <v>7.2040000000000006</v>
          </cell>
          <cell r="G602">
            <v>43.670333333333339</v>
          </cell>
          <cell r="H602">
            <v>0.51633333333333342</v>
          </cell>
          <cell r="I602">
            <v>4</v>
          </cell>
          <cell r="J602">
            <v>43.2</v>
          </cell>
          <cell r="K602">
            <v>2.3376666666666668</v>
          </cell>
        </row>
        <row r="603">
          <cell r="A603" t="str">
            <v>REPOLHO REFOGADO</v>
          </cell>
          <cell r="B603">
            <v>6.27</v>
          </cell>
          <cell r="C603">
            <v>137.18055550469563</v>
          </cell>
          <cell r="D603">
            <v>0.33315217391304347</v>
          </cell>
          <cell r="E603">
            <v>3.0451999999999999</v>
          </cell>
          <cell r="F603">
            <v>1.3970144927536237</v>
          </cell>
          <cell r="G603">
            <v>10.499600000000003</v>
          </cell>
          <cell r="H603">
            <v>5.2999999999999999E-2</v>
          </cell>
          <cell r="I603">
            <v>3.99</v>
          </cell>
          <cell r="J603">
            <v>5.6150000000000002</v>
          </cell>
          <cell r="K603">
            <v>48.010600000000004</v>
          </cell>
        </row>
        <row r="604">
          <cell r="A604" t="str">
            <v>Romã, crua</v>
          </cell>
          <cell r="B604">
            <v>55.739000000000011</v>
          </cell>
          <cell r="C604">
            <v>233.21197600000005</v>
          </cell>
          <cell r="D604">
            <v>0.40416666666666667</v>
          </cell>
          <cell r="E604">
            <v>0</v>
          </cell>
          <cell r="F604">
            <v>15.105833333333335</v>
          </cell>
          <cell r="G604">
            <v>4.7540000000000004</v>
          </cell>
          <cell r="H604">
            <v>0.25700000000000001</v>
          </cell>
          <cell r="I604">
            <v>0</v>
          </cell>
          <cell r="J604">
            <v>8.1233333333333348</v>
          </cell>
          <cell r="K604">
            <v>0.59133333333333327</v>
          </cell>
        </row>
        <row r="605">
          <cell r="A605" t="str">
            <v>Rosquinha doce de chocolate</v>
          </cell>
          <cell r="B605">
            <v>393.33</v>
          </cell>
          <cell r="C605">
            <v>1653.33</v>
          </cell>
          <cell r="D605">
            <v>7</v>
          </cell>
          <cell r="E605">
            <v>10</v>
          </cell>
          <cell r="F605">
            <v>70</v>
          </cell>
          <cell r="K605">
            <v>173.33</v>
          </cell>
        </row>
        <row r="606">
          <cell r="A606" t="str">
            <v>Rosquinha doce de coco</v>
          </cell>
          <cell r="B606">
            <v>433.33</v>
          </cell>
          <cell r="C606">
            <v>1820</v>
          </cell>
          <cell r="D606">
            <v>7.33</v>
          </cell>
          <cell r="E606">
            <v>11</v>
          </cell>
          <cell r="F606">
            <v>76.66</v>
          </cell>
          <cell r="K606">
            <v>340</v>
          </cell>
        </row>
        <row r="607">
          <cell r="A607" t="str">
            <v>Rosquinha doce de leite</v>
          </cell>
          <cell r="B607">
            <v>433.33</v>
          </cell>
          <cell r="C607">
            <v>1820</v>
          </cell>
          <cell r="D607">
            <v>7.66</v>
          </cell>
          <cell r="E607">
            <v>11</v>
          </cell>
          <cell r="F607">
            <v>76.66</v>
          </cell>
          <cell r="K607">
            <v>340</v>
          </cell>
        </row>
        <row r="608">
          <cell r="A608" t="str">
            <v>Rosquinha salgada</v>
          </cell>
          <cell r="B608">
            <v>536.66</v>
          </cell>
          <cell r="C608">
            <v>2139</v>
          </cell>
          <cell r="D608">
            <v>13</v>
          </cell>
          <cell r="E608">
            <v>6.33</v>
          </cell>
          <cell r="F608">
            <v>93.33</v>
          </cell>
          <cell r="K608">
            <v>420</v>
          </cell>
        </row>
        <row r="609">
          <cell r="A609" t="str">
            <v>Rúcula, crua</v>
          </cell>
          <cell r="B609">
            <v>13.133256607294062</v>
          </cell>
          <cell r="C609">
            <v>54.949545644918352</v>
          </cell>
          <cell r="D609">
            <v>1.7666666666666664</v>
          </cell>
          <cell r="E609">
            <v>0.10733333333333334</v>
          </cell>
          <cell r="F609">
            <v>2.2196666666666607</v>
          </cell>
          <cell r="G609">
            <v>116.56333333333333</v>
          </cell>
          <cell r="H609">
            <v>0.93900000000000006</v>
          </cell>
          <cell r="I609">
            <v>69167</v>
          </cell>
          <cell r="J609">
            <v>46.293333333333329</v>
          </cell>
          <cell r="K609">
            <v>9.4179999999999993</v>
          </cell>
        </row>
        <row r="610">
          <cell r="A610" t="str">
            <v xml:space="preserve">Sagu, mistura p/, preparada, (média diferentes sabores) </v>
          </cell>
          <cell r="B610">
            <v>123</v>
          </cell>
          <cell r="C610">
            <v>514.63200000000006</v>
          </cell>
          <cell r="D610">
            <v>0</v>
          </cell>
          <cell r="E610">
            <v>0</v>
          </cell>
          <cell r="F610">
            <v>30.6</v>
          </cell>
          <cell r="G610">
            <v>6.88</v>
          </cell>
          <cell r="H610">
            <v>0.55000000000000004</v>
          </cell>
          <cell r="I610">
            <v>0</v>
          </cell>
          <cell r="J610">
            <v>0</v>
          </cell>
          <cell r="K610">
            <v>0.35</v>
          </cell>
        </row>
        <row r="611">
          <cell r="A611" t="str">
            <v>Sal</v>
          </cell>
          <cell r="K611">
            <v>39943</v>
          </cell>
        </row>
        <row r="612">
          <cell r="A612" t="str">
            <v>Sal, dietético</v>
          </cell>
          <cell r="B612">
            <v>0</v>
          </cell>
          <cell r="C612">
            <v>0</v>
          </cell>
          <cell r="D612">
            <v>0</v>
          </cell>
          <cell r="E612">
            <v>0</v>
          </cell>
          <cell r="F612">
            <v>0</v>
          </cell>
          <cell r="G612">
            <v>0</v>
          </cell>
          <cell r="H612">
            <v>0</v>
          </cell>
          <cell r="I612">
            <v>0</v>
          </cell>
          <cell r="J612">
            <v>0</v>
          </cell>
          <cell r="K612">
            <v>23432</v>
          </cell>
        </row>
        <row r="613">
          <cell r="A613" t="str">
            <v>Sal, grosso</v>
          </cell>
          <cell r="B613">
            <v>0</v>
          </cell>
          <cell r="C613">
            <v>0</v>
          </cell>
          <cell r="D613">
            <v>0</v>
          </cell>
          <cell r="E613">
            <v>0</v>
          </cell>
          <cell r="F613">
            <v>0</v>
          </cell>
          <cell r="G613">
            <v>0</v>
          </cell>
          <cell r="H613">
            <v>0</v>
          </cell>
          <cell r="I613">
            <v>0</v>
          </cell>
          <cell r="J613">
            <v>0</v>
          </cell>
          <cell r="K613">
            <v>39943</v>
          </cell>
        </row>
        <row r="614">
          <cell r="A614" t="str">
            <v>Salame</v>
          </cell>
          <cell r="B614">
            <v>397.8425065349341</v>
          </cell>
          <cell r="C614">
            <v>1664.5730473421643</v>
          </cell>
          <cell r="D614">
            <v>25.810416666666665</v>
          </cell>
          <cell r="E614">
            <v>30.641333333333336</v>
          </cell>
          <cell r="F614">
            <v>2.9062500000000098</v>
          </cell>
          <cell r="G614">
            <v>87.018333333333331</v>
          </cell>
          <cell r="H614">
            <v>1.2530000000000001</v>
          </cell>
          <cell r="I614">
            <v>0</v>
          </cell>
          <cell r="J614">
            <v>0</v>
          </cell>
          <cell r="K614">
            <v>1574</v>
          </cell>
        </row>
        <row r="615">
          <cell r="A615" t="str">
            <v>Salmão, sem pele, fresco, cru</v>
          </cell>
          <cell r="B615">
            <v>169.78157991055645</v>
          </cell>
          <cell r="C615">
            <v>710.36613034576817</v>
          </cell>
          <cell r="D615">
            <v>19.252083333333335</v>
          </cell>
          <cell r="E615">
            <v>9.7089999999999979</v>
          </cell>
          <cell r="F615">
            <v>0</v>
          </cell>
          <cell r="G615">
            <v>8.7479999999999993</v>
          </cell>
          <cell r="H615">
            <v>0.24</v>
          </cell>
          <cell r="I615">
            <v>35</v>
          </cell>
          <cell r="J615">
            <v>0</v>
          </cell>
          <cell r="K615">
            <v>64</v>
          </cell>
        </row>
        <row r="616">
          <cell r="A616" t="str">
            <v>SALADA DE ACELGA</v>
          </cell>
          <cell r="B616">
            <v>29.661351374999992</v>
          </cell>
          <cell r="C616">
            <v>124.10309415299997</v>
          </cell>
          <cell r="D616">
            <v>0.21656249999999999</v>
          </cell>
          <cell r="E616">
            <v>3.0158999999999998</v>
          </cell>
          <cell r="F616">
            <v>0.69463749999999858</v>
          </cell>
          <cell r="G616">
            <v>6.4477500000000001</v>
          </cell>
          <cell r="H616">
            <v>4.0400000000000012E-2</v>
          </cell>
          <cell r="I616">
            <v>49.5</v>
          </cell>
          <cell r="J616">
            <v>3.3824999999999998</v>
          </cell>
          <cell r="K616">
            <v>80.063100000000006</v>
          </cell>
        </row>
        <row r="617">
          <cell r="A617" t="str">
            <v>SALADA DE ALFACE</v>
          </cell>
          <cell r="B617">
            <v>28.5931352173913</v>
          </cell>
          <cell r="C617">
            <v>126.82367774956521</v>
          </cell>
          <cell r="D617">
            <v>0.25326086956521743</v>
          </cell>
          <cell r="E617">
            <v>3.0185</v>
          </cell>
          <cell r="F617">
            <v>0.36423913043478268</v>
          </cell>
          <cell r="G617">
            <v>4.1270000000000007</v>
          </cell>
          <cell r="H617">
            <v>9.1499999999999998E-2</v>
          </cell>
          <cell r="I617">
            <v>32.549999999999997</v>
          </cell>
          <cell r="J617">
            <v>3.2085000000000004</v>
          </cell>
          <cell r="K617">
            <v>80.521000000000015</v>
          </cell>
        </row>
        <row r="618">
          <cell r="A618" t="str">
            <v>SALADA DE CENOURA</v>
          </cell>
          <cell r="B618">
            <v>34.33</v>
          </cell>
          <cell r="C618">
            <v>144.23998399999999</v>
          </cell>
          <cell r="D618">
            <v>0.29100000000000004</v>
          </cell>
          <cell r="E618">
            <v>3.0627500000000003</v>
          </cell>
          <cell r="F618">
            <v>1.2044299999999999</v>
          </cell>
          <cell r="G618">
            <v>6.9260000000000002</v>
          </cell>
          <cell r="H618">
            <v>0.1615</v>
          </cell>
          <cell r="I618">
            <v>185.34517</v>
          </cell>
          <cell r="J618">
            <v>1.3291666666666668</v>
          </cell>
          <cell r="K618">
            <v>2.79</v>
          </cell>
        </row>
        <row r="619">
          <cell r="A619" t="str">
            <v>SALADA DE COUVE</v>
          </cell>
          <cell r="B619">
            <v>32.24</v>
          </cell>
          <cell r="C619">
            <v>134.88102813449277</v>
          </cell>
          <cell r="D619">
            <v>0.58563768115942028</v>
          </cell>
          <cell r="E619">
            <v>3.1195833333333334</v>
          </cell>
          <cell r="F619">
            <v>0.93112565217391174</v>
          </cell>
          <cell r="G619">
            <v>27.749199999999998</v>
          </cell>
          <cell r="H619">
            <v>0.13473333333333334</v>
          </cell>
          <cell r="I619">
            <v>116.94516999999999</v>
          </cell>
          <cell r="J619">
            <v>19.386666666666667</v>
          </cell>
          <cell r="K619">
            <v>1.2491999999999999</v>
          </cell>
        </row>
        <row r="620">
          <cell r="A620" t="str">
            <v>SALPICÃO DE FRANGO</v>
          </cell>
          <cell r="B620">
            <v>262.65210476513715</v>
          </cell>
          <cell r="C620">
            <v>1099.557302337334</v>
          </cell>
          <cell r="D620">
            <v>26.991071763089362</v>
          </cell>
          <cell r="E620">
            <v>14.677053333333333</v>
          </cell>
          <cell r="F620">
            <v>4.2605015702439726</v>
          </cell>
          <cell r="G620">
            <v>46.543636666666664</v>
          </cell>
          <cell r="H620">
            <v>0.82691333333333339</v>
          </cell>
          <cell r="I620">
            <v>254.60333333333335</v>
          </cell>
          <cell r="J620">
            <v>2.3877533333333334</v>
          </cell>
          <cell r="K620">
            <v>181.19523500000003</v>
          </cell>
        </row>
        <row r="621">
          <cell r="A621" t="str">
            <v>SALADA DE FRUTAS</v>
          </cell>
          <cell r="B621">
            <v>349.84000000000003</v>
          </cell>
          <cell r="C621">
            <v>687.43678078898586</v>
          </cell>
          <cell r="D621">
            <v>1.818782608695652</v>
          </cell>
          <cell r="E621">
            <v>0.13416666666666666</v>
          </cell>
          <cell r="F621">
            <v>43.443050724637686</v>
          </cell>
          <cell r="G621">
            <v>22.981300000000001</v>
          </cell>
          <cell r="H621">
            <v>0.41940000000000005</v>
          </cell>
          <cell r="I621">
            <v>26.599999999999998</v>
          </cell>
          <cell r="J621">
            <v>54.484666666666662</v>
          </cell>
          <cell r="K621">
            <v>0.6</v>
          </cell>
        </row>
        <row r="622">
          <cell r="A622" t="str">
            <v>SALADA DE TOMATE</v>
          </cell>
          <cell r="B622">
            <v>29.97</v>
          </cell>
          <cell r="C622">
            <v>119.429984</v>
          </cell>
          <cell r="D622">
            <v>0.29464583333333338</v>
          </cell>
          <cell r="E622">
            <v>3.0102500000000001</v>
          </cell>
          <cell r="F622">
            <v>1.8557008333333316</v>
          </cell>
          <cell r="G622">
            <v>4.0072166666666673</v>
          </cell>
          <cell r="H622">
            <v>0.14561666666666667</v>
          </cell>
          <cell r="I622">
            <v>0.34517000000000003</v>
          </cell>
          <cell r="J622">
            <v>4.5313999999999997</v>
          </cell>
          <cell r="K622">
            <v>1.8500500000000002</v>
          </cell>
        </row>
        <row r="623">
          <cell r="A623" t="str">
            <v>SALADA DE REPOLHO REFOGADA</v>
          </cell>
          <cell r="B623">
            <v>32.786939652173906</v>
          </cell>
          <cell r="C623">
            <v>137.18055550469563</v>
          </cell>
          <cell r="D623">
            <v>0.33315217391304347</v>
          </cell>
          <cell r="E623">
            <v>3.0451999999999999</v>
          </cell>
          <cell r="F623">
            <v>1.3970144927536237</v>
          </cell>
          <cell r="G623">
            <v>10.499600000000003</v>
          </cell>
          <cell r="H623">
            <v>5.2999999999999999E-2</v>
          </cell>
          <cell r="I623">
            <v>3.99</v>
          </cell>
          <cell r="J623">
            <v>5.6150000000000002</v>
          </cell>
          <cell r="K623">
            <v>81.032600000000016</v>
          </cell>
        </row>
        <row r="624">
          <cell r="A624" t="str">
            <v>Salsa, crua</v>
          </cell>
          <cell r="B624">
            <v>33.424111594202884</v>
          </cell>
          <cell r="C624">
            <v>139.84648291014489</v>
          </cell>
          <cell r="D624">
            <v>3.2572463768115942</v>
          </cell>
          <cell r="E624">
            <v>0.61</v>
          </cell>
          <cell r="F624">
            <v>5.7060869565217347</v>
          </cell>
          <cell r="G624">
            <v>179.41333333333333</v>
          </cell>
          <cell r="H624">
            <v>3.18</v>
          </cell>
          <cell r="I624">
            <v>1743</v>
          </cell>
          <cell r="J624">
            <v>51.693333333333328</v>
          </cell>
          <cell r="K624">
            <v>2.2999999999999998</v>
          </cell>
        </row>
        <row r="625">
          <cell r="A625" t="str">
            <v>Salsicha em conserva</v>
          </cell>
          <cell r="B625">
            <v>269.08</v>
          </cell>
          <cell r="C625">
            <v>1125.8307199999999</v>
          </cell>
          <cell r="D625">
            <v>8.3000000000000007</v>
          </cell>
          <cell r="E625">
            <v>25.81</v>
          </cell>
          <cell r="F625">
            <v>0.27</v>
          </cell>
          <cell r="G625">
            <v>17.100000000000001</v>
          </cell>
          <cell r="H625">
            <v>0.57999999999999996</v>
          </cell>
          <cell r="I625">
            <v>1.44</v>
          </cell>
          <cell r="J625">
            <v>0</v>
          </cell>
          <cell r="K625">
            <v>752.81</v>
          </cell>
        </row>
        <row r="626">
          <cell r="A626" t="str">
            <v>Salsicha no varejo crua</v>
          </cell>
          <cell r="B626">
            <v>321.05</v>
          </cell>
          <cell r="C626">
            <v>1343.2732000000001</v>
          </cell>
          <cell r="D626">
            <v>9.7200000000000006</v>
          </cell>
          <cell r="E626">
            <v>29.51</v>
          </cell>
          <cell r="F626">
            <v>3.61</v>
          </cell>
          <cell r="G626">
            <v>16.489999999999998</v>
          </cell>
          <cell r="H626">
            <v>0.81</v>
          </cell>
          <cell r="I626">
            <v>12.99</v>
          </cell>
          <cell r="J626">
            <v>0</v>
          </cell>
          <cell r="K626">
            <v>1174.71</v>
          </cell>
        </row>
        <row r="627">
          <cell r="A627" t="str">
            <v>Salsinha</v>
          </cell>
          <cell r="B627">
            <v>36</v>
          </cell>
          <cell r="C627">
            <v>150.624</v>
          </cell>
          <cell r="D627">
            <v>2.98</v>
          </cell>
          <cell r="E627">
            <v>0.79</v>
          </cell>
          <cell r="F627">
            <v>6.34</v>
          </cell>
          <cell r="G627">
            <v>138</v>
          </cell>
          <cell r="H627">
            <v>6.2</v>
          </cell>
          <cell r="I627">
            <v>520</v>
          </cell>
          <cell r="J627">
            <v>133</v>
          </cell>
          <cell r="K627">
            <v>56</v>
          </cell>
        </row>
        <row r="628">
          <cell r="A628" t="str">
            <v>Salsinha seca</v>
          </cell>
          <cell r="B628">
            <v>276</v>
          </cell>
          <cell r="C628">
            <v>1154.7840000000001</v>
          </cell>
          <cell r="D628">
            <v>22.4</v>
          </cell>
          <cell r="E628">
            <v>4.42</v>
          </cell>
          <cell r="F628">
            <v>51.7</v>
          </cell>
          <cell r="G628">
            <v>1467</v>
          </cell>
          <cell r="H628">
            <v>97.9</v>
          </cell>
          <cell r="I628">
            <v>2334</v>
          </cell>
          <cell r="J628">
            <v>122</v>
          </cell>
          <cell r="K628">
            <v>452</v>
          </cell>
        </row>
        <row r="629">
          <cell r="A629" t="str">
            <v xml:space="preserve">SANDUÍCHE ASSADO </v>
          </cell>
          <cell r="B629">
            <v>255.36999999999998</v>
          </cell>
          <cell r="C629">
            <v>1068.4719013328424</v>
          </cell>
          <cell r="D629">
            <v>13.259739052360642</v>
          </cell>
          <cell r="E629">
            <v>10.331479999999999</v>
          </cell>
          <cell r="F629">
            <v>26.728927414352306</v>
          </cell>
          <cell r="G629">
            <v>341.35633333333334</v>
          </cell>
          <cell r="H629">
            <v>2.9944666666666673</v>
          </cell>
          <cell r="I629">
            <v>40.40773333333334</v>
          </cell>
          <cell r="J629">
            <v>0</v>
          </cell>
          <cell r="K629">
            <v>196.57545333333337</v>
          </cell>
        </row>
        <row r="630">
          <cell r="A630" t="str">
            <v>SANDUÍCHE NATURAL</v>
          </cell>
          <cell r="B630">
            <v>509.88862898840574</v>
          </cell>
          <cell r="C630">
            <v>2133.99402368749</v>
          </cell>
          <cell r="D630">
            <v>36.172760295744737</v>
          </cell>
          <cell r="E630">
            <v>17.897466666666666</v>
          </cell>
          <cell r="F630">
            <v>49.236572637681157</v>
          </cell>
          <cell r="G630">
            <v>279.08580000000001</v>
          </cell>
          <cell r="H630">
            <v>6.4876000000000014</v>
          </cell>
          <cell r="I630">
            <v>297.18466666666671</v>
          </cell>
          <cell r="J630">
            <v>9.795933333333334</v>
          </cell>
          <cell r="K630">
            <v>381.11599999999999</v>
          </cell>
        </row>
        <row r="631">
          <cell r="A631" t="str">
            <v>Sapoti</v>
          </cell>
          <cell r="B631">
            <v>96</v>
          </cell>
          <cell r="C631">
            <v>401.66399999999999</v>
          </cell>
          <cell r="D631">
            <v>0.7</v>
          </cell>
          <cell r="E631">
            <v>0.1</v>
          </cell>
          <cell r="F631">
            <v>25.9</v>
          </cell>
          <cell r="G631">
            <v>29</v>
          </cell>
          <cell r="H631">
            <v>1.2</v>
          </cell>
          <cell r="I631">
            <v>4</v>
          </cell>
          <cell r="J631">
            <v>13</v>
          </cell>
          <cell r="K631">
            <v>0</v>
          </cell>
        </row>
        <row r="632">
          <cell r="A632" t="str">
            <v>Sardinha, conserva em óleo</v>
          </cell>
          <cell r="B632">
            <v>284.98100487124918</v>
          </cell>
          <cell r="C632">
            <v>1192.3605243813067</v>
          </cell>
          <cell r="D632">
            <v>15.939583333333335</v>
          </cell>
          <cell r="E632">
            <v>24.048666666666666</v>
          </cell>
          <cell r="F632">
            <v>0</v>
          </cell>
          <cell r="G632">
            <v>550.24333333333334</v>
          </cell>
          <cell r="H632">
            <v>3.5373333333333332</v>
          </cell>
          <cell r="I632">
            <v>0</v>
          </cell>
          <cell r="J632">
            <v>0</v>
          </cell>
          <cell r="K632">
            <v>666</v>
          </cell>
        </row>
        <row r="633">
          <cell r="A633" t="str">
            <v>Sardinha, inteira, crua</v>
          </cell>
          <cell r="B633">
            <v>113.90036666666666</v>
          </cell>
          <cell r="C633">
            <v>476.55913413333332</v>
          </cell>
          <cell r="D633">
            <v>21.076666666666668</v>
          </cell>
          <cell r="E633">
            <v>2.65</v>
          </cell>
          <cell r="F633">
            <v>0</v>
          </cell>
          <cell r="G633">
            <v>167.33333333333334</v>
          </cell>
          <cell r="H633">
            <v>1.3366666666666667</v>
          </cell>
          <cell r="I633">
            <v>0</v>
          </cell>
          <cell r="J633">
            <v>0</v>
          </cell>
          <cell r="K633">
            <v>60</v>
          </cell>
        </row>
        <row r="634">
          <cell r="A634" t="str">
            <v>Seleta de legumes, enlatada</v>
          </cell>
          <cell r="B634">
            <v>56.533772463768145</v>
          </cell>
          <cell r="C634">
            <v>236.53730398840594</v>
          </cell>
          <cell r="D634">
            <v>3.4202898550724634</v>
          </cell>
          <cell r="E634">
            <v>0.35333333333333333</v>
          </cell>
          <cell r="F634">
            <v>12.669710144927544</v>
          </cell>
          <cell r="G634">
            <v>16.156666666666666</v>
          </cell>
          <cell r="H634">
            <v>1.06</v>
          </cell>
          <cell r="I634">
            <v>0</v>
          </cell>
          <cell r="J634">
            <v>0</v>
          </cell>
          <cell r="K634">
            <v>398.1366666666666</v>
          </cell>
        </row>
        <row r="635">
          <cell r="A635" t="str">
            <v>Serralha, crua</v>
          </cell>
          <cell r="B635">
            <v>30.397934166666644</v>
          </cell>
          <cell r="C635">
            <v>127.18495655333325</v>
          </cell>
          <cell r="D635">
            <v>2.6729166666666666</v>
          </cell>
          <cell r="E635">
            <v>0.74266666666666659</v>
          </cell>
          <cell r="F635">
            <v>4.9467499999999989</v>
          </cell>
          <cell r="G635">
            <v>126.02366666666667</v>
          </cell>
          <cell r="H635">
            <v>1.2693333333333332</v>
          </cell>
          <cell r="I635">
            <v>0</v>
          </cell>
          <cell r="J635">
            <v>1.51</v>
          </cell>
          <cell r="K635">
            <v>19.346999999999998</v>
          </cell>
        </row>
        <row r="636">
          <cell r="A636" t="str">
            <v>Shoyu</v>
          </cell>
          <cell r="B636">
            <v>60.927749875386588</v>
          </cell>
          <cell r="C636">
            <v>254.9217054786175</v>
          </cell>
          <cell r="D636">
            <v>3.3125</v>
          </cell>
          <cell r="E636">
            <v>0.32666666666666666</v>
          </cell>
          <cell r="F636">
            <v>11.647500000000001</v>
          </cell>
          <cell r="G636">
            <v>14.527999999999999</v>
          </cell>
          <cell r="H636">
            <v>0.49866666666666665</v>
          </cell>
          <cell r="I636">
            <v>0</v>
          </cell>
          <cell r="J636">
            <v>0</v>
          </cell>
          <cell r="K636">
            <v>5064</v>
          </cell>
        </row>
        <row r="637">
          <cell r="A637" t="str">
            <v>SOBRECOXA DE FRANGO DOSOSSADA ASSADA</v>
          </cell>
          <cell r="B637">
            <v>148.65901175362316</v>
          </cell>
          <cell r="C637">
            <v>621.98930517715939</v>
          </cell>
          <cell r="D637">
            <v>15.984086956521738</v>
          </cell>
          <cell r="E637">
            <v>8.6694999999999993</v>
          </cell>
          <cell r="F637">
            <v>0.65024637681159414</v>
          </cell>
          <cell r="G637">
            <v>8.1537333333333333</v>
          </cell>
          <cell r="H637">
            <v>0.86093333333333333</v>
          </cell>
          <cell r="I637">
            <v>21.03</v>
          </cell>
          <cell r="J637">
            <v>0.70359999999999989</v>
          </cell>
          <cell r="K637">
            <v>72.100466666666662</v>
          </cell>
        </row>
        <row r="638">
          <cell r="A638" t="str">
            <v>Soja, extrato solúvel, natural, fluido</v>
          </cell>
          <cell r="B638">
            <v>39.104855275350758</v>
          </cell>
          <cell r="C638">
            <v>163.61471447206759</v>
          </cell>
          <cell r="D638">
            <v>2.3810700159072873</v>
          </cell>
          <cell r="E638">
            <v>1.6060000000000001</v>
          </cell>
          <cell r="F638">
            <v>4.2752633333333421</v>
          </cell>
          <cell r="G638">
            <v>16.516999999999999</v>
          </cell>
          <cell r="H638">
            <v>0.434</v>
          </cell>
          <cell r="I638">
            <v>0</v>
          </cell>
          <cell r="J638">
            <v>0</v>
          </cell>
          <cell r="K638">
            <v>57</v>
          </cell>
        </row>
        <row r="639">
          <cell r="A639" t="str">
            <v>Soja, extrato solúvel, pó</v>
          </cell>
          <cell r="B639">
            <v>458.89572943786771</v>
          </cell>
          <cell r="C639">
            <v>1920.0197319680385</v>
          </cell>
          <cell r="D639">
            <v>35.687500238418579</v>
          </cell>
          <cell r="E639">
            <v>26.180999999999997</v>
          </cell>
          <cell r="F639">
            <v>28.482833333333335</v>
          </cell>
          <cell r="G639">
            <v>359.03800000000001</v>
          </cell>
          <cell r="H639">
            <v>7.0090000000000003</v>
          </cell>
          <cell r="I639">
            <v>0</v>
          </cell>
          <cell r="J639">
            <v>9.2133333333333329</v>
          </cell>
          <cell r="K639">
            <v>83</v>
          </cell>
        </row>
        <row r="640">
          <cell r="A640" t="str">
            <v>Soja, farinha</v>
          </cell>
          <cell r="B640">
            <v>403.95584581039901</v>
          </cell>
          <cell r="C640">
            <v>1690.1512588707096</v>
          </cell>
          <cell r="D640">
            <v>36.030100240707398</v>
          </cell>
          <cell r="E640">
            <v>14.633333333333333</v>
          </cell>
          <cell r="F640">
            <v>38.439899759292608</v>
          </cell>
          <cell r="G640">
            <v>206.0203333333333</v>
          </cell>
          <cell r="H640">
            <v>13.055333333333335</v>
          </cell>
          <cell r="I640">
            <v>0</v>
          </cell>
          <cell r="J640">
            <v>0</v>
          </cell>
          <cell r="K640">
            <v>6</v>
          </cell>
        </row>
        <row r="641">
          <cell r="A641" t="str">
            <v>Soja, queijo (tofu)</v>
          </cell>
          <cell r="B641">
            <v>64.48509407389021</v>
          </cell>
          <cell r="C641">
            <v>269.80563360515663</v>
          </cell>
          <cell r="D641">
            <v>6.5531767104466754</v>
          </cell>
          <cell r="E641">
            <v>3.9533333333333331</v>
          </cell>
          <cell r="F641">
            <v>2.1268233333333328</v>
          </cell>
          <cell r="G641">
            <v>80.757333333333335</v>
          </cell>
          <cell r="H641">
            <v>1.4303333333333335</v>
          </cell>
          <cell r="I641">
            <v>0</v>
          </cell>
          <cell r="J641">
            <v>0</v>
          </cell>
          <cell r="K641">
            <v>1</v>
          </cell>
        </row>
        <row r="642">
          <cell r="A642" t="str">
            <v>Sonho</v>
          </cell>
          <cell r="B642">
            <v>378.79</v>
          </cell>
          <cell r="C642">
            <v>1584.8573600000002</v>
          </cell>
          <cell r="D642">
            <v>6.02</v>
          </cell>
          <cell r="E642">
            <v>18.25</v>
          </cell>
          <cell r="F642">
            <v>48.08</v>
          </cell>
          <cell r="G642">
            <v>40.17</v>
          </cell>
          <cell r="H642">
            <v>1.94</v>
          </cell>
          <cell r="I642">
            <v>34.340000000000003</v>
          </cell>
          <cell r="J642">
            <v>0.05</v>
          </cell>
          <cell r="K642">
            <v>132.88999999999999</v>
          </cell>
        </row>
        <row r="643">
          <cell r="A643" t="str">
            <v>Sopa desidratada (média diferentes sabores)</v>
          </cell>
          <cell r="B643">
            <v>348</v>
          </cell>
          <cell r="C643">
            <v>1456.0320000000002</v>
          </cell>
          <cell r="D643">
            <v>11.7</v>
          </cell>
          <cell r="E643">
            <v>5.3</v>
          </cell>
          <cell r="F643">
            <v>63.4</v>
          </cell>
          <cell r="G643">
            <v>55.1</v>
          </cell>
          <cell r="H643">
            <v>2.4500000000000002</v>
          </cell>
          <cell r="I643">
            <v>6.51</v>
          </cell>
          <cell r="J643">
            <v>0</v>
          </cell>
          <cell r="K643">
            <v>3645</v>
          </cell>
        </row>
        <row r="644">
          <cell r="A644" t="str">
            <v xml:space="preserve">Sopa, desidratada, (média diferentes sabores) </v>
          </cell>
          <cell r="B644">
            <v>348</v>
          </cell>
          <cell r="C644">
            <v>1456.0320000000002</v>
          </cell>
          <cell r="D644">
            <v>11.7</v>
          </cell>
          <cell r="E644">
            <v>5.3</v>
          </cell>
          <cell r="F644">
            <v>63.4</v>
          </cell>
          <cell r="G644">
            <v>55.1</v>
          </cell>
          <cell r="H644">
            <v>2.4500000000000002</v>
          </cell>
          <cell r="I644">
            <v>6.51</v>
          </cell>
          <cell r="J644">
            <v>0</v>
          </cell>
          <cell r="K644">
            <v>3645</v>
          </cell>
        </row>
        <row r="645">
          <cell r="A645" t="str">
            <v>Sorvete de qualquer sabor industrializado</v>
          </cell>
          <cell r="B645">
            <v>206</v>
          </cell>
          <cell r="C645">
            <v>861.904</v>
          </cell>
          <cell r="D645">
            <v>3.6</v>
          </cell>
          <cell r="E645">
            <v>11</v>
          </cell>
          <cell r="F645">
            <v>25.13</v>
          </cell>
          <cell r="G645">
            <v>121.67</v>
          </cell>
          <cell r="H645">
            <v>0.37</v>
          </cell>
          <cell r="I645">
            <v>116</v>
          </cell>
          <cell r="J645">
            <v>0.63</v>
          </cell>
          <cell r="K645">
            <v>78.67</v>
          </cell>
        </row>
        <row r="646">
          <cell r="A646" t="str">
            <v>SUCO DE ABACAXI</v>
          </cell>
          <cell r="B646">
            <v>99.86</v>
          </cell>
          <cell r="C646">
            <v>417.848426579803</v>
          </cell>
          <cell r="D646">
            <v>0.96533333333333327</v>
          </cell>
          <cell r="E646">
            <v>0.22666666666666666</v>
          </cell>
          <cell r="F646">
            <v>25.558333333333323</v>
          </cell>
          <cell r="G646">
            <v>27.834666666666671</v>
          </cell>
          <cell r="H646">
            <v>0.73099999999999998</v>
          </cell>
          <cell r="I646">
            <v>4</v>
          </cell>
          <cell r="J646">
            <v>2.4933333333333332</v>
          </cell>
          <cell r="K646">
            <v>2.4726666666666666</v>
          </cell>
        </row>
        <row r="647">
          <cell r="A647" t="str">
            <v>SUCO DE CAJÚ</v>
          </cell>
          <cell r="B647">
            <v>111.82</v>
          </cell>
          <cell r="C647">
            <v>467.86296516159973</v>
          </cell>
          <cell r="D647">
            <v>0.99450000000000005</v>
          </cell>
          <cell r="E647">
            <v>0.308</v>
          </cell>
          <cell r="F647">
            <v>28.662499999999987</v>
          </cell>
          <cell r="G647">
            <v>2.4373333333333336</v>
          </cell>
          <cell r="H647">
            <v>0.30966666666666659</v>
          </cell>
          <cell r="I647">
            <v>42</v>
          </cell>
          <cell r="J647">
            <v>239.43866666666668</v>
          </cell>
          <cell r="K647">
            <v>8.3233333333333324</v>
          </cell>
        </row>
        <row r="648">
          <cell r="A648" t="str">
            <v>SUCO DE GOIABA</v>
          </cell>
          <cell r="B648">
            <v>147.02000000000001</v>
          </cell>
          <cell r="C648">
            <v>467.86296516159973</v>
          </cell>
          <cell r="D648">
            <v>0.99450000000000005</v>
          </cell>
          <cell r="E648">
            <v>0.308</v>
          </cell>
          <cell r="F648">
            <v>28.662499999999987</v>
          </cell>
          <cell r="G648">
            <v>2.4373333333333336</v>
          </cell>
          <cell r="H648">
            <v>0.30966666666666659</v>
          </cell>
          <cell r="I648">
            <v>42</v>
          </cell>
          <cell r="J648">
            <v>239.43866666666668</v>
          </cell>
          <cell r="K648">
            <v>8.3233333333333324</v>
          </cell>
        </row>
        <row r="649">
          <cell r="A649" t="str">
            <v>SUCO DE ACEROLA</v>
          </cell>
          <cell r="B649">
            <v>82.460000000000008</v>
          </cell>
          <cell r="C649">
            <v>345.4233933215998</v>
          </cell>
          <cell r="D649">
            <v>1.2153333333333336</v>
          </cell>
          <cell r="E649">
            <v>0</v>
          </cell>
          <cell r="F649">
            <v>21.04366666666666</v>
          </cell>
          <cell r="G649">
            <v>15.945333333333334</v>
          </cell>
          <cell r="H649">
            <v>0.35099999999999998</v>
          </cell>
          <cell r="I649">
            <v>346</v>
          </cell>
          <cell r="J649">
            <v>1246.4786666666666</v>
          </cell>
          <cell r="K649">
            <v>2.56</v>
          </cell>
        </row>
        <row r="650">
          <cell r="A650" t="str">
            <v>SUCO DE MANGA</v>
          </cell>
          <cell r="B650">
            <v>135.29</v>
          </cell>
          <cell r="C650">
            <v>566.07985476160002</v>
          </cell>
          <cell r="D650">
            <v>0.79449999999999998</v>
          </cell>
          <cell r="E650">
            <v>0.46799999999999997</v>
          </cell>
          <cell r="F650">
            <v>34.997833333333332</v>
          </cell>
          <cell r="G650">
            <v>15.000666666666664</v>
          </cell>
          <cell r="H650">
            <v>0.19500000000000001</v>
          </cell>
          <cell r="I650">
            <v>0</v>
          </cell>
          <cell r="J650">
            <v>49.804666666666662</v>
          </cell>
          <cell r="K650">
            <v>13.466666666666667</v>
          </cell>
        </row>
        <row r="651">
          <cell r="A651" t="str">
            <v>Taioba, crua</v>
          </cell>
          <cell r="B651">
            <v>34.208918333333315</v>
          </cell>
          <cell r="C651">
            <v>143.1301143066666</v>
          </cell>
          <cell r="D651">
            <v>2.8958333333333335</v>
          </cell>
          <cell r="E651">
            <v>0.92666666666666675</v>
          </cell>
          <cell r="F651">
            <v>5.4304999999999906</v>
          </cell>
          <cell r="G651">
            <v>141.08700000000002</v>
          </cell>
          <cell r="H651">
            <v>1.9066666666666665</v>
          </cell>
          <cell r="I651">
            <v>1159</v>
          </cell>
          <cell r="J651">
            <v>17.940000000000001</v>
          </cell>
          <cell r="K651">
            <v>1.1606666666666667</v>
          </cell>
        </row>
        <row r="652">
          <cell r="A652" t="str">
            <v>Tamarindo, cru</v>
          </cell>
          <cell r="B652">
            <v>275.69564269441366</v>
          </cell>
          <cell r="C652">
            <v>1153.5105690334269</v>
          </cell>
          <cell r="D652">
            <v>3.2062499999999998</v>
          </cell>
          <cell r="E652">
            <v>0.45500000000000002</v>
          </cell>
          <cell r="F652">
            <v>72.531750000000002</v>
          </cell>
          <cell r="G652">
            <v>37.104333333333329</v>
          </cell>
          <cell r="H652">
            <v>0.55333333333333334</v>
          </cell>
          <cell r="I652">
            <v>3</v>
          </cell>
          <cell r="J652">
            <v>7.246666666666667</v>
          </cell>
          <cell r="K652">
            <v>0.35533333333333328</v>
          </cell>
        </row>
        <row r="653">
          <cell r="A653" t="str">
            <v>Tangerina, Poncã, crua</v>
          </cell>
          <cell r="B653">
            <v>37.830599999999947</v>
          </cell>
          <cell r="C653">
            <v>158.28323039999978</v>
          </cell>
          <cell r="D653">
            <v>0.84782608695652184</v>
          </cell>
          <cell r="E653">
            <v>7.3333333333333348E-2</v>
          </cell>
          <cell r="F653">
            <v>9.6099999999999905</v>
          </cell>
          <cell r="G653">
            <v>12.89</v>
          </cell>
          <cell r="H653">
            <v>0.11333333333333333</v>
          </cell>
          <cell r="I653">
            <v>0</v>
          </cell>
          <cell r="J653">
            <v>48.816666666666663</v>
          </cell>
          <cell r="K653">
            <v>0</v>
          </cell>
        </row>
        <row r="654">
          <cell r="A654" t="str">
            <v>Tangerina, Poncã, suco</v>
          </cell>
          <cell r="B654">
            <v>36.108799999999988</v>
          </cell>
          <cell r="C654">
            <v>151.07921919999995</v>
          </cell>
          <cell r="D654">
            <v>0.52173913043478259</v>
          </cell>
          <cell r="E654">
            <v>0</v>
          </cell>
          <cell r="F654">
            <v>8.8000000000000007</v>
          </cell>
          <cell r="G654">
            <v>4.2833333333333341</v>
          </cell>
          <cell r="H654">
            <v>0</v>
          </cell>
          <cell r="I654">
            <v>0</v>
          </cell>
          <cell r="J654">
            <v>41.75</v>
          </cell>
          <cell r="K654">
            <v>0</v>
          </cell>
        </row>
        <row r="655">
          <cell r="A655" t="str">
            <v>Taperebá</v>
          </cell>
          <cell r="B655">
            <v>70</v>
          </cell>
          <cell r="C655">
            <v>292.88</v>
          </cell>
          <cell r="D655">
            <v>0.8</v>
          </cell>
          <cell r="E655">
            <v>2.1</v>
          </cell>
          <cell r="F655">
            <v>13.8</v>
          </cell>
          <cell r="G655">
            <v>26</v>
          </cell>
          <cell r="H655">
            <v>2.2000000000000002</v>
          </cell>
          <cell r="I655">
            <v>23</v>
          </cell>
          <cell r="J655">
            <v>28</v>
          </cell>
          <cell r="K655">
            <v>0</v>
          </cell>
        </row>
        <row r="656">
          <cell r="A656" t="str">
            <v>Tempero a base de sal</v>
          </cell>
          <cell r="B656">
            <v>21</v>
          </cell>
          <cell r="C656">
            <v>87.864000000000004</v>
          </cell>
          <cell r="D656">
            <v>2.7</v>
          </cell>
          <cell r="E656">
            <v>0.3</v>
          </cell>
          <cell r="F656">
            <v>2.1</v>
          </cell>
          <cell r="G656">
            <v>0</v>
          </cell>
          <cell r="H656">
            <v>0</v>
          </cell>
          <cell r="I656">
            <v>0</v>
          </cell>
          <cell r="J656">
            <v>0</v>
          </cell>
          <cell r="K656">
            <v>32560</v>
          </cell>
        </row>
        <row r="657">
          <cell r="A657" t="str">
            <v>Tomate seco</v>
          </cell>
          <cell r="B657">
            <v>213</v>
          </cell>
          <cell r="C657">
            <v>891.19200000000001</v>
          </cell>
          <cell r="D657">
            <v>5.0599999999999996</v>
          </cell>
          <cell r="E657">
            <v>14.08</v>
          </cell>
          <cell r="F657">
            <v>23.33</v>
          </cell>
          <cell r="G657">
            <v>47</v>
          </cell>
          <cell r="H657">
            <v>2.68</v>
          </cell>
          <cell r="I657">
            <v>64.33</v>
          </cell>
          <cell r="J657">
            <v>101.8</v>
          </cell>
          <cell r="K657">
            <v>266</v>
          </cell>
        </row>
        <row r="658">
          <cell r="A658" t="str">
            <v>Tomate, com semente, cru</v>
          </cell>
          <cell r="B658">
            <v>15.335156521739158</v>
          </cell>
          <cell r="C658">
            <v>64.162294886956644</v>
          </cell>
          <cell r="D658">
            <v>1.0978260869565217</v>
          </cell>
          <cell r="E658">
            <v>0.17333333333333334</v>
          </cell>
          <cell r="F658">
            <v>3.1388405797101462</v>
          </cell>
          <cell r="G658">
            <v>6.94</v>
          </cell>
          <cell r="H658">
            <v>0.23666666666666666</v>
          </cell>
          <cell r="I658">
            <v>103</v>
          </cell>
          <cell r="J658">
            <v>21.213333333333335</v>
          </cell>
          <cell r="K658">
            <v>1.02</v>
          </cell>
        </row>
        <row r="659">
          <cell r="A659" t="str">
            <v>Tomate, extrato</v>
          </cell>
          <cell r="B659">
            <v>60.933433652173882</v>
          </cell>
          <cell r="C659">
            <v>254.94548640069553</v>
          </cell>
          <cell r="D659">
            <v>2.4347826086956523</v>
          </cell>
          <cell r="E659">
            <v>0.19</v>
          </cell>
          <cell r="F659">
            <v>14.95861739130434</v>
          </cell>
          <cell r="G659">
            <v>29.076599999999999</v>
          </cell>
          <cell r="H659">
            <v>2.0933333333333333</v>
          </cell>
          <cell r="I659">
            <v>144</v>
          </cell>
          <cell r="J659">
            <v>18.010000000000002</v>
          </cell>
          <cell r="K659">
            <v>497.93333333333334</v>
          </cell>
        </row>
        <row r="660">
          <cell r="A660" t="str">
            <v>Tomate, molho industrializado</v>
          </cell>
          <cell r="B660">
            <v>38.446549460490566</v>
          </cell>
          <cell r="C660">
            <v>160.86036294269255</v>
          </cell>
          <cell r="D660">
            <v>1.375</v>
          </cell>
          <cell r="E660">
            <v>0.90333333333333332</v>
          </cell>
          <cell r="F660">
            <v>7.7116666666666784</v>
          </cell>
          <cell r="G660">
            <v>11.729333333333335</v>
          </cell>
          <cell r="H660">
            <v>1.577333333333333</v>
          </cell>
          <cell r="I660">
            <v>76</v>
          </cell>
          <cell r="J660">
            <v>2.706666666666667</v>
          </cell>
          <cell r="K660">
            <v>418.28066666666672</v>
          </cell>
        </row>
        <row r="661">
          <cell r="A661" t="str">
            <v>Tomate, purê</v>
          </cell>
          <cell r="B661">
            <v>27.93687971014494</v>
          </cell>
          <cell r="C661">
            <v>116.88790470724643</v>
          </cell>
          <cell r="D661">
            <v>1.36231884057971</v>
          </cell>
          <cell r="E661">
            <v>0</v>
          </cell>
          <cell r="F661">
            <v>6.8943478260869533</v>
          </cell>
          <cell r="G661">
            <v>13.243333333333334</v>
          </cell>
          <cell r="H661">
            <v>1.25</v>
          </cell>
          <cell r="I661">
            <v>0</v>
          </cell>
          <cell r="J661">
            <v>5.3833333333333329</v>
          </cell>
          <cell r="K661">
            <v>103.93</v>
          </cell>
        </row>
        <row r="662">
          <cell r="A662" t="str">
            <v>Tomate, salada</v>
          </cell>
          <cell r="B662">
            <v>20.546909166666637</v>
          </cell>
          <cell r="C662">
            <v>85.968267953333211</v>
          </cell>
          <cell r="D662">
            <v>0.81041666666666679</v>
          </cell>
          <cell r="E662">
            <v>0</v>
          </cell>
          <cell r="F662">
            <v>5.1179166666666616</v>
          </cell>
          <cell r="G662">
            <v>6.9463333333333344</v>
          </cell>
          <cell r="H662">
            <v>0.29033333333333333</v>
          </cell>
          <cell r="I662">
            <v>0</v>
          </cell>
          <cell r="J662">
            <v>12.804</v>
          </cell>
          <cell r="K662">
            <v>5.2430000000000003</v>
          </cell>
        </row>
        <row r="663">
          <cell r="A663" t="str">
            <v xml:space="preserve">Torrada, pão francês </v>
          </cell>
          <cell r="B663">
            <v>364</v>
          </cell>
          <cell r="C663">
            <v>1522.9760000000001</v>
          </cell>
          <cell r="D663">
            <v>10.6</v>
          </cell>
          <cell r="E663">
            <v>3.31</v>
          </cell>
          <cell r="F663">
            <v>74.599999999999994</v>
          </cell>
          <cell r="G663">
            <v>18.8</v>
          </cell>
          <cell r="H663">
            <v>1.24</v>
          </cell>
          <cell r="I663">
            <v>0</v>
          </cell>
          <cell r="J663">
            <v>0</v>
          </cell>
          <cell r="K663">
            <v>830</v>
          </cell>
        </row>
        <row r="664">
          <cell r="A664" t="str">
            <v>Torrada, trigo, tradicional</v>
          </cell>
          <cell r="B664">
            <v>396</v>
          </cell>
          <cell r="C664">
            <v>1656.864</v>
          </cell>
          <cell r="D664">
            <v>11.5</v>
          </cell>
          <cell r="E664">
            <v>6.4</v>
          </cell>
          <cell r="F664">
            <v>73.599999999999994</v>
          </cell>
          <cell r="G664">
            <v>19.399999999999999</v>
          </cell>
          <cell r="H664">
            <v>5.76</v>
          </cell>
          <cell r="I664">
            <v>0</v>
          </cell>
          <cell r="J664">
            <v>0</v>
          </cell>
          <cell r="K664">
            <v>913</v>
          </cell>
        </row>
        <row r="665">
          <cell r="A665" t="str">
            <v xml:space="preserve">Torrada, trigo, tradicional </v>
          </cell>
          <cell r="B665">
            <v>396</v>
          </cell>
          <cell r="C665">
            <v>1656.864</v>
          </cell>
          <cell r="D665">
            <v>11.5</v>
          </cell>
          <cell r="E665">
            <v>6.4</v>
          </cell>
          <cell r="F665">
            <v>73.599999999999994</v>
          </cell>
          <cell r="G665">
            <v>19.399999999999999</v>
          </cell>
          <cell r="H665">
            <v>5.76</v>
          </cell>
          <cell r="I665">
            <v>0</v>
          </cell>
          <cell r="J665">
            <v>0</v>
          </cell>
          <cell r="K665">
            <v>9.1300000000000008</v>
          </cell>
        </row>
        <row r="666">
          <cell r="A666" t="str">
            <v>TORTA DE PÃO</v>
          </cell>
          <cell r="B666">
            <v>396</v>
          </cell>
          <cell r="C666">
            <v>1656.864</v>
          </cell>
          <cell r="D666">
            <v>11.5</v>
          </cell>
          <cell r="E666">
            <v>6.4</v>
          </cell>
          <cell r="F666">
            <v>73.599999999999994</v>
          </cell>
          <cell r="G666">
            <v>19.399999999999999</v>
          </cell>
          <cell r="H666">
            <v>5.76</v>
          </cell>
          <cell r="I666">
            <v>0</v>
          </cell>
          <cell r="J666">
            <v>0</v>
          </cell>
          <cell r="K666">
            <v>490.02343333333329</v>
          </cell>
        </row>
        <row r="667">
          <cell r="A667" t="str">
            <v>TORTA DE PEIXE GRATINADA</v>
          </cell>
          <cell r="B667">
            <v>271.60228713872823</v>
          </cell>
          <cell r="C667">
            <v>1136.383969388439</v>
          </cell>
          <cell r="D667">
            <v>25.113146779756956</v>
          </cell>
          <cell r="E667">
            <v>11.458413333333334</v>
          </cell>
          <cell r="F667">
            <v>17.799253220243038</v>
          </cell>
          <cell r="G667">
            <v>294.6841</v>
          </cell>
          <cell r="H667">
            <v>1.2354666666666669</v>
          </cell>
          <cell r="I667">
            <v>99.989066666666673</v>
          </cell>
          <cell r="J667">
            <v>17.4481</v>
          </cell>
          <cell r="K667">
            <v>262.9510866666667</v>
          </cell>
        </row>
        <row r="668">
          <cell r="A668" t="str">
            <v>Tortas salgadas de qualquer sabor</v>
          </cell>
          <cell r="B668">
            <v>249.55</v>
          </cell>
          <cell r="C668">
            <v>1044.1172000000001</v>
          </cell>
          <cell r="D668">
            <v>3.87</v>
          </cell>
          <cell r="E668">
            <v>9.86</v>
          </cell>
          <cell r="F668">
            <v>38.4</v>
          </cell>
          <cell r="G668">
            <v>17.95</v>
          </cell>
          <cell r="H668">
            <v>1.17</v>
          </cell>
          <cell r="I668">
            <v>45.79</v>
          </cell>
          <cell r="J668">
            <v>3.52</v>
          </cell>
          <cell r="K668">
            <v>161.34</v>
          </cell>
        </row>
        <row r="669">
          <cell r="A669" t="str">
            <v>TORTINHA DE CARNE MOÍDA</v>
          </cell>
          <cell r="B669">
            <v>434.53720920419232</v>
          </cell>
          <cell r="C669">
            <v>1818.3516833103413</v>
          </cell>
          <cell r="D669">
            <v>33.605266666520436</v>
          </cell>
          <cell r="E669">
            <v>25.791500000000003</v>
          </cell>
          <cell r="F669">
            <v>16.330716666812897</v>
          </cell>
          <cell r="G669">
            <v>213.55883666666665</v>
          </cell>
          <cell r="H669">
            <v>3.7673033333333343</v>
          </cell>
          <cell r="I669">
            <v>223.51799999999997</v>
          </cell>
          <cell r="J669">
            <v>6.0878666666666668</v>
          </cell>
          <cell r="K669">
            <v>555.33443033333333</v>
          </cell>
        </row>
        <row r="670">
          <cell r="A670" t="str">
            <v>TORTINHA DE FRANGO DESFIADO COM CENOURA E MILHO</v>
          </cell>
          <cell r="B670">
            <v>449.90999999999997</v>
          </cell>
          <cell r="C670">
            <v>1278.336045924576</v>
          </cell>
          <cell r="D670">
            <v>26.245976181115552</v>
          </cell>
          <cell r="E670">
            <v>12.281203333333332</v>
          </cell>
          <cell r="F670">
            <v>20.554883818884456</v>
          </cell>
          <cell r="G670">
            <v>60.891716666666667</v>
          </cell>
          <cell r="H670">
            <v>1.1733166666666668</v>
          </cell>
          <cell r="I670">
            <v>223.46666666666667</v>
          </cell>
          <cell r="J670">
            <v>1.9668333333333337</v>
          </cell>
          <cell r="K670">
            <v>168.20688333333334</v>
          </cell>
        </row>
        <row r="671">
          <cell r="A671" t="str">
            <v>Toucinho, cru</v>
          </cell>
          <cell r="B671">
            <v>592.53117499999985</v>
          </cell>
          <cell r="C671">
            <v>2479.1504361999996</v>
          </cell>
          <cell r="D671">
            <v>11.479166666666666</v>
          </cell>
          <cell r="E671">
            <v>60.256666666666661</v>
          </cell>
          <cell r="F671">
            <v>0</v>
          </cell>
          <cell r="G671">
            <v>2.3860000000000006</v>
          </cell>
          <cell r="H671">
            <v>0.43933333333333335</v>
          </cell>
          <cell r="I671">
            <v>0</v>
          </cell>
          <cell r="J671">
            <v>0</v>
          </cell>
          <cell r="K671">
            <v>50</v>
          </cell>
        </row>
        <row r="672">
          <cell r="A672" t="str">
            <v>Tremoço, cru</v>
          </cell>
          <cell r="B672">
            <v>381.27817396012944</v>
          </cell>
          <cell r="C672">
            <v>1595.2678798491816</v>
          </cell>
          <cell r="D672">
            <v>33.575000000000003</v>
          </cell>
          <cell r="E672">
            <v>10.341999999999999</v>
          </cell>
          <cell r="F672">
            <v>43.786333333333324</v>
          </cell>
          <cell r="G672">
            <v>176.74533333333332</v>
          </cell>
          <cell r="H672">
            <v>2.7886666666666664</v>
          </cell>
          <cell r="I672">
            <v>0</v>
          </cell>
          <cell r="J672">
            <v>24.973333333333329</v>
          </cell>
          <cell r="K672">
            <v>3</v>
          </cell>
        </row>
        <row r="673">
          <cell r="A673" t="str">
            <v>Tremoço, em conserva</v>
          </cell>
          <cell r="B673">
            <v>120.64258534487091</v>
          </cell>
          <cell r="C673">
            <v>504.76857708293988</v>
          </cell>
          <cell r="D673">
            <v>11.108333333333333</v>
          </cell>
          <cell r="E673">
            <v>3.7840000000000003</v>
          </cell>
          <cell r="F673">
            <v>12.38933333333334</v>
          </cell>
          <cell r="G673">
            <v>15.537333333333331</v>
          </cell>
          <cell r="H673">
            <v>0.33800000000000002</v>
          </cell>
          <cell r="I673">
            <v>0</v>
          </cell>
          <cell r="J673">
            <v>0</v>
          </cell>
          <cell r="K673">
            <v>1809</v>
          </cell>
        </row>
        <row r="674">
          <cell r="A674" t="str">
            <v>Trigo para quibe, cru, Triticum spp.</v>
          </cell>
          <cell r="B674">
            <v>336</v>
          </cell>
          <cell r="C674">
            <v>1405.8240000000001</v>
          </cell>
          <cell r="D674">
            <v>12.3</v>
          </cell>
          <cell r="E674">
            <v>1.33</v>
          </cell>
          <cell r="F674">
            <v>74.900000000000006</v>
          </cell>
          <cell r="G674">
            <v>35</v>
          </cell>
          <cell r="H674">
            <v>2.46</v>
          </cell>
          <cell r="I674">
            <v>0</v>
          </cell>
          <cell r="J674">
            <v>0</v>
          </cell>
          <cell r="K674">
            <v>17</v>
          </cell>
        </row>
        <row r="675">
          <cell r="A675" t="str">
            <v>Trigo, farelo</v>
          </cell>
          <cell r="B675">
            <v>370</v>
          </cell>
          <cell r="C675">
            <v>1548.0800000000002</v>
          </cell>
          <cell r="D675">
            <v>17.5</v>
          </cell>
          <cell r="E675">
            <v>4.74</v>
          </cell>
          <cell r="F675">
            <v>64.3</v>
          </cell>
          <cell r="G675">
            <v>74.400000000000006</v>
          </cell>
          <cell r="H675">
            <v>10.8</v>
          </cell>
          <cell r="I675">
            <v>0</v>
          </cell>
          <cell r="J675">
            <v>0</v>
          </cell>
          <cell r="K675">
            <v>2.04</v>
          </cell>
        </row>
        <row r="676">
          <cell r="A676" t="str">
            <v>Tucumã, cru</v>
          </cell>
          <cell r="B676">
            <v>262.01519507239266</v>
          </cell>
          <cell r="C676">
            <v>1096.2715761828908</v>
          </cell>
          <cell r="D676">
            <v>2.09375</v>
          </cell>
          <cell r="E676">
            <v>19.076666666666668</v>
          </cell>
          <cell r="F676">
            <v>26.474583333333332</v>
          </cell>
          <cell r="G676">
            <v>46.338333333333331</v>
          </cell>
          <cell r="H676">
            <v>0.56599999999999995</v>
          </cell>
          <cell r="I676">
            <v>2363</v>
          </cell>
          <cell r="J676">
            <v>17.993333333333336</v>
          </cell>
          <cell r="K676">
            <v>3.8930000000000002</v>
          </cell>
        </row>
        <row r="677">
          <cell r="A677" t="str">
            <v>Tucunaré, filé, congelado, cru</v>
          </cell>
          <cell r="B677">
            <v>87.686483549277</v>
          </cell>
          <cell r="C677">
            <v>366.88024717017498</v>
          </cell>
          <cell r="D677">
            <v>17.958333333333336</v>
          </cell>
          <cell r="E677">
            <v>1.22</v>
          </cell>
          <cell r="F677">
            <v>0</v>
          </cell>
          <cell r="G677">
            <v>19.220333333333333</v>
          </cell>
          <cell r="H677">
            <v>0.26933333333333337</v>
          </cell>
          <cell r="I677">
            <v>0</v>
          </cell>
          <cell r="J677">
            <v>0</v>
          </cell>
          <cell r="K677">
            <v>57</v>
          </cell>
        </row>
        <row r="678">
          <cell r="A678" t="str">
            <v>Umbu, cru</v>
          </cell>
          <cell r="B678">
            <v>37.016689999999976</v>
          </cell>
          <cell r="C678">
            <v>154.8778309599999</v>
          </cell>
          <cell r="D678">
            <v>0.84166666666666679</v>
          </cell>
          <cell r="E678">
            <v>0</v>
          </cell>
          <cell r="F678">
            <v>9.3953333333333333</v>
          </cell>
          <cell r="G678">
            <v>11.561</v>
          </cell>
          <cell r="H678">
            <v>9.2000000000000012E-2</v>
          </cell>
          <cell r="I678">
            <v>0</v>
          </cell>
          <cell r="J678">
            <v>24.055333333333333</v>
          </cell>
          <cell r="K678">
            <v>0</v>
          </cell>
        </row>
        <row r="679">
          <cell r="A679" t="str">
            <v>Umbu, polpa, congelada</v>
          </cell>
          <cell r="B679">
            <v>33.943290000000005</v>
          </cell>
          <cell r="C679">
            <v>142.01872536000002</v>
          </cell>
          <cell r="D679">
            <v>0.51249999999999996</v>
          </cell>
          <cell r="E679">
            <v>7.0333333333333345E-2</v>
          </cell>
          <cell r="F679">
            <v>8.7868333333333304</v>
          </cell>
          <cell r="G679">
            <v>10.710333333333333</v>
          </cell>
          <cell r="H679">
            <v>0.20899999999999999</v>
          </cell>
          <cell r="I679">
            <v>0</v>
          </cell>
          <cell r="J679">
            <v>3.9533333333333331</v>
          </cell>
          <cell r="K679">
            <v>5.7709999999999999</v>
          </cell>
        </row>
        <row r="680">
          <cell r="A680" t="str">
            <v>Umbu, polpa, congelada</v>
          </cell>
          <cell r="B680">
            <v>35</v>
          </cell>
          <cell r="C680">
            <v>146.44</v>
          </cell>
          <cell r="D680">
            <v>0.52</v>
          </cell>
          <cell r="E680">
            <v>0.08</v>
          </cell>
          <cell r="F680">
            <v>8.86</v>
          </cell>
          <cell r="G680">
            <v>10.8</v>
          </cell>
          <cell r="H680">
            <v>0.21</v>
          </cell>
          <cell r="I680">
            <v>0</v>
          </cell>
          <cell r="J680">
            <v>3.96</v>
          </cell>
          <cell r="K680">
            <v>5.78</v>
          </cell>
        </row>
        <row r="681">
          <cell r="A681" t="str">
            <v>Uva passa</v>
          </cell>
          <cell r="B681">
            <v>299</v>
          </cell>
          <cell r="C681">
            <v>1251.0160000000001</v>
          </cell>
          <cell r="D681">
            <v>3.07</v>
          </cell>
          <cell r="E681">
            <v>0.46</v>
          </cell>
          <cell r="F681">
            <v>79.180000000000007</v>
          </cell>
          <cell r="G681">
            <v>50</v>
          </cell>
          <cell r="H681">
            <v>1.88</v>
          </cell>
          <cell r="I681">
            <v>0.8</v>
          </cell>
          <cell r="J681">
            <v>2.2999999999999998</v>
          </cell>
          <cell r="K681">
            <v>11</v>
          </cell>
        </row>
        <row r="682">
          <cell r="A682" t="str">
            <v>Uva, Itália, crua</v>
          </cell>
          <cell r="B682">
            <v>52.873100000000065</v>
          </cell>
          <cell r="C682">
            <v>221.22105040000028</v>
          </cell>
          <cell r="D682">
            <v>0.74637681159420288</v>
          </cell>
          <cell r="E682">
            <v>0.20333333333333334</v>
          </cell>
          <cell r="F682">
            <v>13.573333333333345</v>
          </cell>
          <cell r="G682">
            <v>6.66</v>
          </cell>
          <cell r="H682">
            <v>0.14000000000000001</v>
          </cell>
          <cell r="I682">
            <v>7.3</v>
          </cell>
          <cell r="J682">
            <v>3.2933333333333334</v>
          </cell>
          <cell r="K682">
            <v>0</v>
          </cell>
        </row>
        <row r="683">
          <cell r="A683" t="str">
            <v>Uva, Rubi, crua</v>
          </cell>
          <cell r="B683">
            <v>49.061289999999964</v>
          </cell>
          <cell r="C683">
            <v>205.27243735999986</v>
          </cell>
          <cell r="D683">
            <v>0.60833333333333328</v>
          </cell>
          <cell r="E683">
            <v>0.157</v>
          </cell>
          <cell r="F683">
            <v>12.69533333333333</v>
          </cell>
          <cell r="G683">
            <v>7.6156666666666668</v>
          </cell>
          <cell r="H683">
            <v>0.17066666666666666</v>
          </cell>
          <cell r="I683">
            <v>0</v>
          </cell>
          <cell r="J683">
            <v>1.8629999999999998</v>
          </cell>
          <cell r="K683">
            <v>7.9189999999999996</v>
          </cell>
        </row>
        <row r="684">
          <cell r="A684" t="str">
            <v>Uva, suco concentrado, envasado</v>
          </cell>
          <cell r="B684">
            <v>57.655359999999995</v>
          </cell>
          <cell r="C684">
            <v>241.23002624</v>
          </cell>
          <cell r="D684">
            <v>0</v>
          </cell>
          <cell r="E684">
            <v>0</v>
          </cell>
          <cell r="F684">
            <v>14.708000000000002</v>
          </cell>
          <cell r="G684">
            <v>9.3170000000000002</v>
          </cell>
          <cell r="H684">
            <v>0.124</v>
          </cell>
          <cell r="I684">
            <v>0</v>
          </cell>
          <cell r="J684">
            <v>20.967666666666666</v>
          </cell>
          <cell r="K684">
            <v>9.5833333333333339</v>
          </cell>
        </row>
        <row r="685">
          <cell r="A685" t="str">
            <v>Vagem, crua</v>
          </cell>
          <cell r="B685">
            <v>24.898357971014487</v>
          </cell>
          <cell r="C685">
            <v>104.17472975072462</v>
          </cell>
          <cell r="D685">
            <v>1.786231884057971</v>
          </cell>
          <cell r="E685">
            <v>0.17333333333333334</v>
          </cell>
          <cell r="F685">
            <v>5.3471014492753577</v>
          </cell>
          <cell r="G685">
            <v>41.1</v>
          </cell>
          <cell r="H685">
            <v>0.43</v>
          </cell>
          <cell r="I685">
            <v>32</v>
          </cell>
          <cell r="J685">
            <v>1.1533333333333333</v>
          </cell>
          <cell r="K685">
            <v>0</v>
          </cell>
        </row>
        <row r="686">
          <cell r="A686" t="str">
            <v>Vinagre, maçã</v>
          </cell>
          <cell r="B686">
            <v>25</v>
          </cell>
          <cell r="C686">
            <v>104.60000000000001</v>
          </cell>
          <cell r="D686">
            <v>0</v>
          </cell>
          <cell r="E686">
            <v>0</v>
          </cell>
          <cell r="F686">
            <v>6.02</v>
          </cell>
          <cell r="G686">
            <v>7</v>
          </cell>
          <cell r="H686">
            <v>0.2</v>
          </cell>
          <cell r="I686">
            <v>0</v>
          </cell>
          <cell r="J686">
            <v>0</v>
          </cell>
          <cell r="K686">
            <v>5</v>
          </cell>
        </row>
        <row r="687">
          <cell r="A687" t="str">
            <v>VINAGRETE</v>
          </cell>
          <cell r="B687">
            <v>7.2</v>
          </cell>
          <cell r="C687">
            <v>30.100142172058014</v>
          </cell>
          <cell r="D687">
            <v>0.45264492753623187</v>
          </cell>
          <cell r="E687">
            <v>6.3866666666666669E-2</v>
          </cell>
          <cell r="F687">
            <v>1.512921739130435</v>
          </cell>
          <cell r="G687">
            <v>3.0590000000000002</v>
          </cell>
          <cell r="H687">
            <v>9.296666666666667E-2</v>
          </cell>
          <cell r="I687">
            <v>36.049999999999997</v>
          </cell>
          <cell r="J687">
            <v>7.6113333333333335</v>
          </cell>
          <cell r="K687">
            <v>0.43086666666666673</v>
          </cell>
        </row>
        <row r="688">
          <cell r="A688" t="str">
            <v>Víscera bovina</v>
          </cell>
          <cell r="B688">
            <v>191</v>
          </cell>
          <cell r="C688">
            <v>799.14400000000001</v>
          </cell>
          <cell r="D688">
            <v>29.08</v>
          </cell>
          <cell r="E688">
            <v>5.26</v>
          </cell>
          <cell r="F688">
            <v>5.13</v>
          </cell>
          <cell r="G688">
            <v>6</v>
          </cell>
          <cell r="H688">
            <v>6.54</v>
          </cell>
          <cell r="I688">
            <v>9428</v>
          </cell>
          <cell r="J688">
            <v>1.9</v>
          </cell>
          <cell r="K688">
            <v>79</v>
          </cell>
        </row>
        <row r="689">
          <cell r="A689" t="str">
            <v>VITAMINA DE GOIABA</v>
          </cell>
          <cell r="B689">
            <v>323.10448848695648</v>
          </cell>
          <cell r="C689">
            <v>1351.8691798294262</v>
          </cell>
          <cell r="D689">
            <v>10.375391304347826</v>
          </cell>
          <cell r="E689">
            <v>9.1710000000000012</v>
          </cell>
          <cell r="F689">
            <v>54.239275362318836</v>
          </cell>
          <cell r="G689">
            <v>278.96899999999999</v>
          </cell>
          <cell r="H689">
            <v>0.59833333333333327</v>
          </cell>
          <cell r="I689">
            <v>305.81700000000001</v>
          </cell>
          <cell r="J689">
            <v>201.50416666666669</v>
          </cell>
          <cell r="K689">
            <v>96.9</v>
          </cell>
        </row>
        <row r="690">
          <cell r="A690" t="str">
            <v>YAKISOBA</v>
          </cell>
          <cell r="B690" t="e">
            <v>#REF!</v>
          </cell>
          <cell r="C690" t="e">
            <v>#REF!</v>
          </cell>
          <cell r="D690" t="e">
            <v>#REF!</v>
          </cell>
          <cell r="E690" t="e">
            <v>#REF!</v>
          </cell>
          <cell r="F690" t="e">
            <v>#REF!</v>
          </cell>
          <cell r="G690" t="e">
            <v>#REF!</v>
          </cell>
          <cell r="H690" t="e">
            <v>#REF!</v>
          </cell>
          <cell r="I690" t="e">
            <v>#REF!</v>
          </cell>
          <cell r="J690" t="e">
            <v>#REF!</v>
          </cell>
          <cell r="K690" t="e">
            <v>#REF!</v>
          </cell>
        </row>
        <row r="691">
          <cell r="A691" t="str">
            <v>Xérem de milho</v>
          </cell>
          <cell r="B691">
            <v>62.95</v>
          </cell>
          <cell r="C691">
            <v>263.38280000000003</v>
          </cell>
          <cell r="D691">
            <v>1.24</v>
          </cell>
          <cell r="E691">
            <v>0.31</v>
          </cell>
          <cell r="F691">
            <v>13.5</v>
          </cell>
          <cell r="G691">
            <v>3.37</v>
          </cell>
          <cell r="H691">
            <v>0.74</v>
          </cell>
          <cell r="I691">
            <v>1.83</v>
          </cell>
          <cell r="J691">
            <v>0</v>
          </cell>
          <cell r="K691">
            <v>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de alimentos"/>
      <sheetName val="CAPA"/>
      <sheetName val="Sumário"/>
      <sheetName val="Ficha técnica REFEIÇÃO"/>
      <sheetName val="Ficha técnica LANCHE"/>
      <sheetName val="Ficha técnica BEBIDAS"/>
      <sheetName val="ingredientes refeição"/>
      <sheetName val="ingredientes lanche"/>
      <sheetName val="ingredientes bebidas"/>
      <sheetName val="Preparações"/>
      <sheetName val="lista lngredientes"/>
      <sheetName val="Preparações- grupos"/>
      <sheetName val="Ingredientes - quantidade REAL"/>
      <sheetName val="Ingredientes - quantidade MAIOR"/>
      <sheetName val="Preparações- TESTE JULHO"/>
      <sheetName val="Ingredientes - TESTE JULHO"/>
      <sheetName val="TESTE JULHO "/>
      <sheetName val="Segunda"/>
      <sheetName val="Terça"/>
      <sheetName val="Quarta"/>
      <sheetName val="Quinta"/>
      <sheetName val="Sexta"/>
      <sheetName val="Média semanal (Creche)"/>
      <sheetName val="Média semanal (&gt; 3 anos)"/>
      <sheetName val="Custos dos cardápios"/>
      <sheetName val="Segunda (2)"/>
      <sheetName val="Terça (2)"/>
      <sheetName val="Quarta (2)"/>
      <sheetName val="Quinta (2)"/>
      <sheetName val="Sexta (2)"/>
      <sheetName val="Média semanal (Creche) (2)"/>
      <sheetName val="Média semanal (&gt; 3 anos) (2)"/>
      <sheetName val="Custos dos cardápios (2)"/>
      <sheetName val="Segunda (3)"/>
      <sheetName val="Terça (3)"/>
      <sheetName val="Quarta (3)"/>
      <sheetName val="Quinta (3)"/>
      <sheetName val="Sexta (3)"/>
      <sheetName val="Média semanal (Creche) (3)"/>
      <sheetName val="Média semanal (&gt; 3 anos) (3)"/>
      <sheetName val="Custos dos cardápios (3)"/>
      <sheetName val="Segunda (4)"/>
      <sheetName val="Terça (4)"/>
      <sheetName val="Quarta (4)"/>
      <sheetName val="Quinta (4)"/>
      <sheetName val="Sexta (4)"/>
      <sheetName val="Média semanal (Creche) (4)"/>
      <sheetName val="Média semanal (&gt; 3 anos) (4)"/>
      <sheetName val="Custos dos cardápios (4)"/>
    </sheetNames>
    <sheetDataSet>
      <sheetData sheetId="0">
        <row r="3">
          <cell r="A3" t="str">
            <v>Abacate, cru</v>
          </cell>
          <cell r="B3">
            <v>96.154708695652204</v>
          </cell>
          <cell r="C3">
            <v>402.31130118260882</v>
          </cell>
          <cell r="D3">
            <v>1.2391304347826086</v>
          </cell>
          <cell r="E3">
            <v>8.3966666666666665</v>
          </cell>
          <cell r="F3">
            <v>6.0308695652173965</v>
          </cell>
          <cell r="G3">
            <v>7.916666666666667</v>
          </cell>
          <cell r="H3">
            <v>0.20666666666666667</v>
          </cell>
          <cell r="I3">
            <v>61.2</v>
          </cell>
          <cell r="J3">
            <v>8.66</v>
          </cell>
          <cell r="K3">
            <v>0</v>
          </cell>
        </row>
        <row r="4">
          <cell r="A4" t="str">
            <v xml:space="preserve">Abacaxi, banana e cenoura, suco natural (néctar), c/ açúcar refinado </v>
          </cell>
          <cell r="B4">
            <v>64</v>
          </cell>
          <cell r="C4">
            <v>267.77600000000001</v>
          </cell>
          <cell r="D4">
            <v>0.56999999999999995</v>
          </cell>
          <cell r="E4">
            <v>0.14000000000000001</v>
          </cell>
          <cell r="F4">
            <v>15.7</v>
          </cell>
          <cell r="G4">
            <v>10.5</v>
          </cell>
          <cell r="H4">
            <v>0.26</v>
          </cell>
          <cell r="I4">
            <v>235</v>
          </cell>
          <cell r="J4">
            <v>7.96</v>
          </cell>
          <cell r="K4">
            <v>5.19</v>
          </cell>
        </row>
        <row r="5">
          <cell r="A5" t="str">
            <v>Abacaxi, banana e cenoura, suco natural (néctar), s/ açúcar</v>
          </cell>
          <cell r="B5">
            <v>28</v>
          </cell>
          <cell r="C5">
            <v>117.152</v>
          </cell>
          <cell r="D5">
            <v>0.61</v>
          </cell>
          <cell r="E5">
            <v>0.15</v>
          </cell>
          <cell r="F5">
            <v>6.59</v>
          </cell>
          <cell r="G5">
            <v>11.3</v>
          </cell>
          <cell r="H5">
            <v>0.28000000000000003</v>
          </cell>
          <cell r="I5">
            <v>261</v>
          </cell>
          <cell r="J5">
            <v>8.82</v>
          </cell>
          <cell r="K5">
            <v>4.43</v>
          </cell>
        </row>
        <row r="6">
          <cell r="A6" t="str">
            <v>Abacaxi, cru</v>
          </cell>
          <cell r="B6">
            <v>48.322213043478243</v>
          </cell>
          <cell r="C6">
            <v>202.18013937391297</v>
          </cell>
          <cell r="D6">
            <v>0.85869565217391308</v>
          </cell>
          <cell r="E6">
            <v>0.12333333333333334</v>
          </cell>
          <cell r="F6">
            <v>12.334637681159411</v>
          </cell>
          <cell r="G6">
            <v>22.433333333333334</v>
          </cell>
          <cell r="H6">
            <v>0.25666666666666665</v>
          </cell>
          <cell r="I6">
            <v>2.2999999999999998</v>
          </cell>
          <cell r="J6">
            <v>34.623333333333335</v>
          </cell>
          <cell r="K6">
            <v>0</v>
          </cell>
        </row>
        <row r="7">
          <cell r="A7" t="str">
            <v>Abacaxi, maracujá e caju, suco natural (néctar), c/ açúcar refinado</v>
          </cell>
          <cell r="B7">
            <v>70</v>
          </cell>
          <cell r="C7">
            <v>292.88</v>
          </cell>
          <cell r="D7">
            <v>0.55000000000000004</v>
          </cell>
          <cell r="E7">
            <v>0.23</v>
          </cell>
          <cell r="F7">
            <v>16.7</v>
          </cell>
          <cell r="G7">
            <v>9.4700000000000006</v>
          </cell>
          <cell r="H7">
            <v>0.33</v>
          </cell>
          <cell r="I7">
            <v>22.3</v>
          </cell>
          <cell r="J7">
            <v>53</v>
          </cell>
          <cell r="K7">
            <v>14.5</v>
          </cell>
        </row>
        <row r="8">
          <cell r="A8" t="str">
            <v>Abacaxi, melão e maracujá, suco natural (néctar), c/ açúcar refinado</v>
          </cell>
          <cell r="B8">
            <v>63</v>
          </cell>
          <cell r="C8">
            <v>263.59199999999998</v>
          </cell>
          <cell r="D8">
            <v>0.59</v>
          </cell>
          <cell r="E8">
            <v>0.2</v>
          </cell>
          <cell r="F8">
            <v>15</v>
          </cell>
          <cell r="G8">
            <v>7.74</v>
          </cell>
          <cell r="H8">
            <v>0.28999999999999998</v>
          </cell>
          <cell r="I8">
            <v>21.6</v>
          </cell>
          <cell r="J8">
            <v>15.6</v>
          </cell>
          <cell r="K8">
            <v>9.17</v>
          </cell>
        </row>
        <row r="9">
          <cell r="A9" t="str">
            <v>Abacaxi, melão e maracujá, suco natural (néctar), s/ açúcar</v>
          </cell>
          <cell r="B9">
            <v>36</v>
          </cell>
          <cell r="C9">
            <v>150.624</v>
          </cell>
          <cell r="D9">
            <v>0.63</v>
          </cell>
          <cell r="E9">
            <v>0.22</v>
          </cell>
          <cell r="F9">
            <v>8.17</v>
          </cell>
          <cell r="G9">
            <v>8.1</v>
          </cell>
          <cell r="H9">
            <v>0.31</v>
          </cell>
          <cell r="I9">
            <v>23.4</v>
          </cell>
          <cell r="J9">
            <v>16.8</v>
          </cell>
          <cell r="K9">
            <v>8.94</v>
          </cell>
        </row>
        <row r="10">
          <cell r="A10" t="str">
            <v>Abacaxi, polpa, congelada</v>
          </cell>
          <cell r="B10">
            <v>30.591799194335923</v>
          </cell>
          <cell r="C10">
            <v>127.99608782910151</v>
          </cell>
          <cell r="D10">
            <v>0.46666666666666662</v>
          </cell>
          <cell r="E10">
            <v>0.11333333333333333</v>
          </cell>
          <cell r="F10">
            <v>7.7986666666666622</v>
          </cell>
          <cell r="G10">
            <v>13.538000000000002</v>
          </cell>
          <cell r="H10">
            <v>0.35733333333333334</v>
          </cell>
          <cell r="I10">
            <v>2</v>
          </cell>
          <cell r="J10">
            <v>1.2466666666666666</v>
          </cell>
          <cell r="K10">
            <v>1.2363333333333333</v>
          </cell>
        </row>
        <row r="11">
          <cell r="A11" t="str">
            <v xml:space="preserve">Abacaxi, polpa, congelada </v>
          </cell>
          <cell r="B11">
            <v>34</v>
          </cell>
          <cell r="C11">
            <v>142.256</v>
          </cell>
          <cell r="D11">
            <v>0.47</v>
          </cell>
          <cell r="E11">
            <v>0.12</v>
          </cell>
          <cell r="F11">
            <v>7.8</v>
          </cell>
          <cell r="G11">
            <v>13.6</v>
          </cell>
          <cell r="H11">
            <v>0.36</v>
          </cell>
          <cell r="I11">
            <v>2.2599999999999998</v>
          </cell>
          <cell r="J11">
            <v>1.25</v>
          </cell>
          <cell r="K11">
            <v>1.24</v>
          </cell>
        </row>
        <row r="12">
          <cell r="A12" t="str">
            <v>Abacaxi, suco natural (néctar), c/ açúcar refinado </v>
          </cell>
          <cell r="B12">
            <v>47</v>
          </cell>
          <cell r="C12">
            <v>196.648</v>
          </cell>
          <cell r="D12">
            <v>0.23</v>
          </cell>
          <cell r="E12">
            <v>0.11</v>
          </cell>
          <cell r="F12">
            <v>11.5</v>
          </cell>
          <cell r="G12">
            <v>6.06</v>
          </cell>
          <cell r="H12">
            <v>0.16</v>
          </cell>
          <cell r="I12">
            <v>0.63</v>
          </cell>
          <cell r="J12">
            <v>10.5</v>
          </cell>
          <cell r="K12">
            <v>1.85</v>
          </cell>
        </row>
        <row r="13">
          <cell r="A13" t="str">
            <v>Abacaxi, suco natural (néctar), s/ açúcar</v>
          </cell>
          <cell r="B13">
            <v>18</v>
          </cell>
          <cell r="C13">
            <v>75.311999999999998</v>
          </cell>
          <cell r="D13">
            <v>0.24</v>
          </cell>
          <cell r="E13">
            <v>0.12</v>
          </cell>
          <cell r="F13">
            <v>3.99</v>
          </cell>
          <cell r="G13">
            <v>6.31</v>
          </cell>
          <cell r="H13">
            <v>0.17</v>
          </cell>
          <cell r="I13">
            <v>0.69</v>
          </cell>
          <cell r="J13">
            <v>11.4</v>
          </cell>
          <cell r="K13">
            <v>0.98</v>
          </cell>
        </row>
        <row r="14">
          <cell r="A14" t="str">
            <v>Abadejo, filé, congelado, cru</v>
          </cell>
          <cell r="B14">
            <v>59.11303324858347</v>
          </cell>
          <cell r="C14">
            <v>247.32893111207323</v>
          </cell>
          <cell r="D14">
            <v>13.083333333333332</v>
          </cell>
          <cell r="E14">
            <v>0.36</v>
          </cell>
          <cell r="F14">
            <v>0</v>
          </cell>
          <cell r="G14">
            <v>10.174666666666667</v>
          </cell>
          <cell r="H14">
            <v>0.106</v>
          </cell>
          <cell r="I14">
            <v>0</v>
          </cell>
          <cell r="J14">
            <v>0</v>
          </cell>
          <cell r="K14">
            <v>78.515000000000001</v>
          </cell>
        </row>
        <row r="15">
          <cell r="A15" t="str">
            <v>Abiu, cru</v>
          </cell>
          <cell r="B15">
            <v>62.424098408540061</v>
          </cell>
          <cell r="C15">
            <v>261.18242774133165</v>
          </cell>
          <cell r="D15">
            <v>0.83333333333333337</v>
          </cell>
          <cell r="E15">
            <v>0.70333333333333325</v>
          </cell>
          <cell r="F15">
            <v>14.926999999999998</v>
          </cell>
          <cell r="G15">
            <v>5.78</v>
          </cell>
          <cell r="H15">
            <v>0.15866666666666665</v>
          </cell>
          <cell r="I15">
            <v>46</v>
          </cell>
          <cell r="J15">
            <v>10.283333333333333</v>
          </cell>
          <cell r="K15">
            <v>0</v>
          </cell>
        </row>
        <row r="16">
          <cell r="A16" t="str">
            <v>Abóbora, cabotian, crua</v>
          </cell>
          <cell r="B16">
            <v>40</v>
          </cell>
          <cell r="C16">
            <v>172</v>
          </cell>
          <cell r="D16">
            <v>1.7463768115942029</v>
          </cell>
          <cell r="E16">
            <v>0.53666666666666674</v>
          </cell>
          <cell r="F16">
            <v>6.19</v>
          </cell>
          <cell r="G16">
            <v>18</v>
          </cell>
          <cell r="H16">
            <v>0.37333333333333335</v>
          </cell>
          <cell r="I16">
            <v>508</v>
          </cell>
          <cell r="J16">
            <v>5.09</v>
          </cell>
          <cell r="K16">
            <v>0</v>
          </cell>
        </row>
        <row r="17">
          <cell r="A17" t="str">
            <v>ABÓBORA COZIDA COM CHEIRO VERDE</v>
          </cell>
          <cell r="B17">
            <v>5.7793999710144934</v>
          </cell>
          <cell r="C17">
            <v>25.31500947872464</v>
          </cell>
          <cell r="D17">
            <v>0.44323188405797104</v>
          </cell>
          <cell r="E17">
            <v>5.5100000000000003E-2</v>
          </cell>
          <cell r="F17">
            <v>0.59476811594202905</v>
          </cell>
          <cell r="G17">
            <v>3.6593500000000003</v>
          </cell>
          <cell r="H17">
            <v>3.8266666666666671E-2</v>
          </cell>
          <cell r="I17">
            <v>143.77000000000001</v>
          </cell>
          <cell r="J17">
            <v>4.2110666666666665</v>
          </cell>
          <cell r="K17">
            <v>79.925033333333346</v>
          </cell>
        </row>
        <row r="18">
          <cell r="A18" t="str">
            <v xml:space="preserve">Abóbora, menina brasileira, crua </v>
          </cell>
          <cell r="B18">
            <v>13</v>
          </cell>
          <cell r="C18">
            <v>56</v>
          </cell>
          <cell r="D18">
            <v>0.60869565217391308</v>
          </cell>
          <cell r="E18">
            <v>0</v>
          </cell>
          <cell r="F18">
            <v>2.17</v>
          </cell>
          <cell r="G18">
            <v>8.74</v>
          </cell>
          <cell r="H18">
            <v>0.15</v>
          </cell>
          <cell r="I18">
            <v>1335</v>
          </cell>
          <cell r="J18">
            <v>1.5</v>
          </cell>
          <cell r="K18">
            <v>0</v>
          </cell>
        </row>
        <row r="19">
          <cell r="A19" t="str">
            <v>Abóbora, moranga, crua</v>
          </cell>
          <cell r="B19">
            <v>15</v>
          </cell>
          <cell r="C19">
            <v>66</v>
          </cell>
          <cell r="D19">
            <v>1.1200000000000001</v>
          </cell>
          <cell r="E19">
            <v>0.13</v>
          </cell>
          <cell r="F19">
            <v>1.44</v>
          </cell>
          <cell r="G19">
            <v>3.0476666666666667</v>
          </cell>
          <cell r="H19">
            <v>0</v>
          </cell>
          <cell r="I19">
            <v>353</v>
          </cell>
          <cell r="J19">
            <v>9.6466666666666665</v>
          </cell>
          <cell r="K19">
            <v>0</v>
          </cell>
        </row>
        <row r="20">
          <cell r="A20" t="str">
            <v>Abóbora, pescoço, crua</v>
          </cell>
          <cell r="B20">
            <v>24.466267949700352</v>
          </cell>
          <cell r="C20">
            <v>102.36686510154628</v>
          </cell>
          <cell r="D20">
            <v>0.67083333333333339</v>
          </cell>
          <cell r="E20">
            <v>0.11599999999999999</v>
          </cell>
          <cell r="F20">
            <v>6.1228333333333387</v>
          </cell>
          <cell r="G20">
            <v>8.8079999999999998</v>
          </cell>
          <cell r="H20">
            <v>0.27500000000000002</v>
          </cell>
          <cell r="I20">
            <v>0</v>
          </cell>
          <cell r="J20">
            <v>2.09</v>
          </cell>
          <cell r="K20">
            <v>0.745</v>
          </cell>
        </row>
        <row r="21">
          <cell r="A21" t="str">
            <v>Abobrinha, italiana, crua</v>
          </cell>
          <cell r="B21">
            <v>19.279126086956484</v>
          </cell>
          <cell r="C21">
            <v>80.66386354782594</v>
          </cell>
          <cell r="D21">
            <v>1.1413043478260869</v>
          </cell>
          <cell r="E21">
            <v>0.14000000000000001</v>
          </cell>
          <cell r="F21">
            <v>4.292028985507236</v>
          </cell>
          <cell r="G21">
            <v>15.126666666666665</v>
          </cell>
          <cell r="H21">
            <v>0.24333333333333332</v>
          </cell>
          <cell r="I21">
            <v>41</v>
          </cell>
          <cell r="J21">
            <v>6.8733333333333322</v>
          </cell>
          <cell r="K21">
            <v>0</v>
          </cell>
        </row>
        <row r="22">
          <cell r="A22" t="str">
            <v>Abobrinha, paulista, crua</v>
          </cell>
          <cell r="B22">
            <v>30.810702228816336</v>
          </cell>
          <cell r="C22">
            <v>128.91197812536754</v>
          </cell>
          <cell r="D22">
            <v>0.63958333333333328</v>
          </cell>
          <cell r="E22">
            <v>0.13900000000000001</v>
          </cell>
          <cell r="F22">
            <v>7.8674199999999992</v>
          </cell>
          <cell r="G22">
            <v>18.670000000000002</v>
          </cell>
          <cell r="H22">
            <v>0.17</v>
          </cell>
          <cell r="I22">
            <v>0</v>
          </cell>
          <cell r="J22">
            <v>17.546666666666667</v>
          </cell>
          <cell r="K22">
            <v>0.5006666666666667</v>
          </cell>
        </row>
        <row r="23">
          <cell r="A23" t="str">
            <v>ABOBRINHA REFOGADA</v>
          </cell>
          <cell r="B23">
            <v>32.471080304347815</v>
          </cell>
          <cell r="C23">
            <v>135.85899999339128</v>
          </cell>
          <cell r="D23">
            <v>0.35543478260869565</v>
          </cell>
          <cell r="E23">
            <v>3.0371999999999999</v>
          </cell>
          <cell r="F23">
            <v>1.3120652173913019</v>
          </cell>
          <cell r="G23">
            <v>3.9172666666666665</v>
          </cell>
          <cell r="H23">
            <v>6.883333333333333E-2</v>
          </cell>
          <cell r="I23">
            <v>10.25</v>
          </cell>
          <cell r="J23">
            <v>1.718333333333333</v>
          </cell>
          <cell r="K23">
            <v>79.939600000000013</v>
          </cell>
        </row>
        <row r="24">
          <cell r="A24" t="str">
            <v>ABÓBORA REFOGADA</v>
          </cell>
          <cell r="B24">
            <v>32.471080304347815</v>
          </cell>
          <cell r="C24">
            <v>135.85899999339128</v>
          </cell>
          <cell r="D24">
            <v>0.35543478260869565</v>
          </cell>
          <cell r="E24">
            <v>3.0371999999999999</v>
          </cell>
          <cell r="F24">
            <v>1.3120652173913019</v>
          </cell>
          <cell r="G24">
            <v>3.9172666666666665</v>
          </cell>
          <cell r="H24">
            <v>6.883333333333333E-2</v>
          </cell>
          <cell r="I24">
            <v>10.25</v>
          </cell>
          <cell r="J24">
            <v>1.718333333333333</v>
          </cell>
          <cell r="K24">
            <v>79.939600000000013</v>
          </cell>
        </row>
        <row r="25">
          <cell r="A25" t="str">
            <v>Açafrão</v>
          </cell>
          <cell r="B25">
            <v>310</v>
          </cell>
          <cell r="C25">
            <v>1297.04</v>
          </cell>
          <cell r="D25">
            <v>11.43</v>
          </cell>
          <cell r="E25">
            <v>5.85</v>
          </cell>
          <cell r="F25">
            <v>65.37</v>
          </cell>
          <cell r="G25">
            <v>111</v>
          </cell>
          <cell r="H25">
            <v>11.1</v>
          </cell>
          <cell r="I25">
            <v>26.5</v>
          </cell>
          <cell r="J25">
            <v>80.8</v>
          </cell>
          <cell r="K25">
            <v>148</v>
          </cell>
        </row>
        <row r="26">
          <cell r="A26" t="str">
            <v>Açaí, polpa, com xarope de guaraná e glucose</v>
          </cell>
          <cell r="B26">
            <v>110</v>
          </cell>
          <cell r="C26">
            <v>460.24</v>
          </cell>
          <cell r="D26">
            <v>0.7</v>
          </cell>
          <cell r="E26">
            <v>3.7</v>
          </cell>
          <cell r="F26">
            <v>21.5</v>
          </cell>
          <cell r="G26">
            <v>22</v>
          </cell>
          <cell r="H26">
            <v>0.3</v>
          </cell>
          <cell r="I26">
            <v>0</v>
          </cell>
          <cell r="J26">
            <v>10.3</v>
          </cell>
          <cell r="K26">
            <v>15</v>
          </cell>
        </row>
        <row r="27">
          <cell r="A27" t="str">
            <v>Açaí, polpa, congelada</v>
          </cell>
          <cell r="B27">
            <v>58.045368872821328</v>
          </cell>
          <cell r="C27">
            <v>242.86182336388444</v>
          </cell>
          <cell r="D27">
            <v>0.79791666666666672</v>
          </cell>
          <cell r="E27">
            <v>3.9443333333333332</v>
          </cell>
          <cell r="F27">
            <v>6.2084166666666665</v>
          </cell>
          <cell r="G27">
            <v>35.18</v>
          </cell>
          <cell r="H27">
            <v>0.43233333333333329</v>
          </cell>
          <cell r="I27">
            <v>29</v>
          </cell>
          <cell r="J27">
            <v>0</v>
          </cell>
          <cell r="K27">
            <v>5.1769999999999996</v>
          </cell>
        </row>
        <row r="28">
          <cell r="A28" t="str">
            <v>Acelga, crua</v>
          </cell>
          <cell r="B28">
            <v>20.942342499999942</v>
          </cell>
          <cell r="C28">
            <v>87.622761019999757</v>
          </cell>
          <cell r="D28">
            <v>1.4437500000000001</v>
          </cell>
          <cell r="E28">
            <v>0.106</v>
          </cell>
          <cell r="F28">
            <v>4.630916666666657</v>
          </cell>
          <cell r="G28">
            <v>42.984999999999999</v>
          </cell>
          <cell r="H28">
            <v>0.26933333333333337</v>
          </cell>
          <cell r="I28">
            <v>330</v>
          </cell>
          <cell r="J28">
            <v>22.55</v>
          </cell>
          <cell r="K28">
            <v>1.1806666666666668</v>
          </cell>
        </row>
        <row r="29">
          <cell r="A29" t="str">
            <v>Acerola, crua</v>
          </cell>
          <cell r="B29">
            <v>33.462270000000032</v>
          </cell>
          <cell r="C29">
            <v>140.00613768000014</v>
          </cell>
          <cell r="D29">
            <v>0.90625</v>
          </cell>
          <cell r="E29">
            <v>0.20766666666666667</v>
          </cell>
          <cell r="F29">
            <v>7.9664166666666718</v>
          </cell>
          <cell r="G29">
            <v>12.552333333333332</v>
          </cell>
          <cell r="H29">
            <v>0.22199999999999998</v>
          </cell>
          <cell r="I29">
            <v>60</v>
          </cell>
          <cell r="J29">
            <v>941.3696666666666</v>
          </cell>
          <cell r="K29">
            <v>0</v>
          </cell>
        </row>
        <row r="30">
          <cell r="A30" t="str">
            <v>Acerola, polpa, congelada</v>
          </cell>
          <cell r="B30">
            <v>21.936799999999977</v>
          </cell>
          <cell r="C30">
            <v>91.783571199999912</v>
          </cell>
          <cell r="D30">
            <v>0.59166666666666679</v>
          </cell>
          <cell r="E30">
            <v>0</v>
          </cell>
          <cell r="F30">
            <v>5.5413333333333306</v>
          </cell>
          <cell r="G30">
            <v>7.5933333333333337</v>
          </cell>
          <cell r="H30">
            <v>0.16733333333333333</v>
          </cell>
          <cell r="I30">
            <v>173</v>
          </cell>
          <cell r="J30">
            <v>623.23933333333332</v>
          </cell>
          <cell r="K30">
            <v>1.28</v>
          </cell>
        </row>
        <row r="31">
          <cell r="A31" t="str">
            <v>Acerola, suco natural (néctar), c/ açúcar refinado</v>
          </cell>
          <cell r="B31">
            <v>26</v>
          </cell>
          <cell r="C31">
            <v>108.78400000000001</v>
          </cell>
          <cell r="D31">
            <v>0.16</v>
          </cell>
          <cell r="E31">
            <v>0.08</v>
          </cell>
          <cell r="F31">
            <v>6.33</v>
          </cell>
          <cell r="G31">
            <v>7.53</v>
          </cell>
          <cell r="H31">
            <v>0.01</v>
          </cell>
          <cell r="I31">
            <v>40.299999999999997</v>
          </cell>
          <cell r="J31">
            <v>302</v>
          </cell>
          <cell r="K31">
            <v>0.75</v>
          </cell>
        </row>
        <row r="32">
          <cell r="A32" t="str">
            <v xml:space="preserve">Acerola, suco natural (néctar), s/ açúcar </v>
          </cell>
          <cell r="B32">
            <v>7</v>
          </cell>
          <cell r="C32">
            <v>29.288</v>
          </cell>
          <cell r="D32">
            <v>0.16</v>
          </cell>
          <cell r="E32">
            <v>0.09</v>
          </cell>
          <cell r="F32">
            <v>1.45</v>
          </cell>
          <cell r="G32">
            <v>7.74</v>
          </cell>
          <cell r="H32">
            <v>0</v>
          </cell>
          <cell r="I32">
            <v>42.4</v>
          </cell>
          <cell r="J32">
            <v>317</v>
          </cell>
          <cell r="K32">
            <v>0.14000000000000001</v>
          </cell>
        </row>
        <row r="33">
          <cell r="A33" t="str">
            <v>Achocolatado em pó diet</v>
          </cell>
          <cell r="B33">
            <v>337.7</v>
          </cell>
          <cell r="C33">
            <v>1412.9367999999999</v>
          </cell>
          <cell r="D33">
            <v>29.42</v>
          </cell>
          <cell r="E33">
            <v>2.39</v>
          </cell>
          <cell r="F33">
            <v>55.3</v>
          </cell>
          <cell r="G33">
            <v>664.18</v>
          </cell>
          <cell r="H33">
            <v>2.2000000000000002</v>
          </cell>
          <cell r="I33">
            <v>4.63</v>
          </cell>
          <cell r="J33">
            <v>2.2200000000000002</v>
          </cell>
          <cell r="K33">
            <v>978.44</v>
          </cell>
        </row>
        <row r="34">
          <cell r="A34" t="str">
            <v>Achocolatado, pó</v>
          </cell>
          <cell r="B34">
            <v>401.02</v>
          </cell>
          <cell r="C34">
            <v>1677.8676800000001</v>
          </cell>
          <cell r="D34">
            <v>4.2033333333333331</v>
          </cell>
          <cell r="E34">
            <v>2.1666666666666665</v>
          </cell>
          <cell r="F34">
            <v>91.176666666666662</v>
          </cell>
          <cell r="G34">
            <v>44.403333333333329</v>
          </cell>
          <cell r="H34">
            <v>5.36</v>
          </cell>
          <cell r="I34">
            <v>795.85</v>
          </cell>
          <cell r="J34">
            <v>0</v>
          </cell>
          <cell r="K34">
            <v>65</v>
          </cell>
        </row>
        <row r="35">
          <cell r="A35" t="str">
            <v>Açúcar, cristal</v>
          </cell>
          <cell r="B35">
            <v>386.84572399999996</v>
          </cell>
          <cell r="C35">
            <v>1618.5625092159999</v>
          </cell>
          <cell r="D35">
            <v>0.32</v>
          </cell>
          <cell r="E35">
            <v>0</v>
          </cell>
          <cell r="F35">
            <v>99.61</v>
          </cell>
          <cell r="G35">
            <v>7.5866666666666669</v>
          </cell>
          <cell r="H35">
            <v>0.16333333333333333</v>
          </cell>
          <cell r="I35">
            <v>0</v>
          </cell>
          <cell r="J35">
            <v>0</v>
          </cell>
          <cell r="K35">
            <v>0</v>
          </cell>
        </row>
        <row r="36">
          <cell r="A36" t="str">
            <v>Açúcar, mascavo</v>
          </cell>
          <cell r="B36">
            <v>368.55482252438867</v>
          </cell>
          <cell r="C36">
            <v>1542.0333774420424</v>
          </cell>
          <cell r="D36">
            <v>0.7583333333333333</v>
          </cell>
          <cell r="E36">
            <v>9.2000000000000012E-2</v>
          </cell>
          <cell r="F36">
            <v>94.45</v>
          </cell>
          <cell r="G36">
            <v>126.529</v>
          </cell>
          <cell r="H36">
            <v>8.3036666666666665</v>
          </cell>
          <cell r="I36">
            <v>0</v>
          </cell>
          <cell r="J36">
            <v>0</v>
          </cell>
          <cell r="K36">
            <v>25</v>
          </cell>
        </row>
        <row r="37">
          <cell r="A37" t="str">
            <v>Açúcar, refinado</v>
          </cell>
          <cell r="B37">
            <v>386.57482399999992</v>
          </cell>
          <cell r="C37">
            <v>1617.4290636159997</v>
          </cell>
          <cell r="D37">
            <v>0.32</v>
          </cell>
          <cell r="E37">
            <v>0</v>
          </cell>
          <cell r="F37">
            <v>99.54</v>
          </cell>
          <cell r="G37">
            <v>3.5</v>
          </cell>
          <cell r="H37">
            <v>0.10666666666666667</v>
          </cell>
          <cell r="I37">
            <v>0</v>
          </cell>
          <cell r="J37">
            <v>0</v>
          </cell>
          <cell r="K37">
            <v>12</v>
          </cell>
        </row>
        <row r="38">
          <cell r="A38" t="str">
            <v>Adoçante artificial</v>
          </cell>
          <cell r="B38">
            <v>0</v>
          </cell>
          <cell r="C38">
            <v>0</v>
          </cell>
          <cell r="D38">
            <v>0</v>
          </cell>
          <cell r="E38">
            <v>0</v>
          </cell>
          <cell r="F38">
            <v>0</v>
          </cell>
          <cell r="G38">
            <v>0</v>
          </cell>
          <cell r="H38">
            <v>0</v>
          </cell>
          <cell r="I38">
            <v>0</v>
          </cell>
          <cell r="J38">
            <v>0</v>
          </cell>
          <cell r="K38">
            <v>240</v>
          </cell>
        </row>
        <row r="39">
          <cell r="A39" t="str">
            <v>Agrião, cru</v>
          </cell>
          <cell r="B39">
            <v>16.578801449275325</v>
          </cell>
          <cell r="C39">
            <v>69.365705263767964</v>
          </cell>
          <cell r="D39">
            <v>2.6884057971014492</v>
          </cell>
          <cell r="E39">
            <v>0.23666666666666666</v>
          </cell>
          <cell r="F39">
            <v>2.2515942028985423</v>
          </cell>
          <cell r="G39">
            <v>132.53</v>
          </cell>
          <cell r="H39">
            <v>3.1066666666666669</v>
          </cell>
          <cell r="I39">
            <v>422</v>
          </cell>
          <cell r="J39">
            <v>60.1</v>
          </cell>
          <cell r="K39">
            <v>7.4623333333333335</v>
          </cell>
        </row>
        <row r="40">
          <cell r="A40" t="str">
            <v>Água de coco</v>
          </cell>
          <cell r="B40">
            <v>19.28</v>
          </cell>
          <cell r="C40">
            <v>80.66752000000001</v>
          </cell>
          <cell r="D40">
            <v>0.73</v>
          </cell>
          <cell r="E40">
            <v>0.2</v>
          </cell>
          <cell r="F40">
            <v>3.76</v>
          </cell>
          <cell r="G40">
            <v>24.35</v>
          </cell>
          <cell r="H40">
            <v>0.28999999999999998</v>
          </cell>
          <cell r="I40">
            <v>0</v>
          </cell>
          <cell r="J40">
            <v>2.44</v>
          </cell>
          <cell r="K40">
            <v>106.52</v>
          </cell>
        </row>
        <row r="41">
          <cell r="A41" t="str">
            <v>Aipo, cru</v>
          </cell>
          <cell r="B41">
            <v>19.09145664497062</v>
          </cell>
          <cell r="C41">
            <v>79.878654602557077</v>
          </cell>
          <cell r="D41">
            <v>0.7583333333333333</v>
          </cell>
          <cell r="E41">
            <v>6.9000000000000006E-2</v>
          </cell>
          <cell r="F41">
            <v>4.2723333333333446</v>
          </cell>
          <cell r="G41">
            <v>65.224666666666664</v>
          </cell>
          <cell r="H41">
            <v>0.72033333333333338</v>
          </cell>
          <cell r="I41">
            <v>914</v>
          </cell>
          <cell r="J41">
            <v>5.88</v>
          </cell>
          <cell r="K41">
            <v>9.5156666666666663</v>
          </cell>
        </row>
        <row r="42">
          <cell r="A42" t="str">
            <v>Alface, americana, crua</v>
          </cell>
          <cell r="B42">
            <v>8.7949032368660518</v>
          </cell>
          <cell r="C42">
            <v>36.797875143047563</v>
          </cell>
          <cell r="D42">
            <v>0.60833333333333339</v>
          </cell>
          <cell r="E42">
            <v>0.129</v>
          </cell>
          <cell r="F42">
            <v>1.7453333333333474</v>
          </cell>
          <cell r="G42">
            <v>14.444666666666668</v>
          </cell>
          <cell r="H42">
            <v>0.26666666666666666</v>
          </cell>
          <cell r="I42">
            <v>0</v>
          </cell>
          <cell r="J42">
            <v>10.96</v>
          </cell>
          <cell r="K42">
            <v>7.3083333333333327</v>
          </cell>
        </row>
        <row r="43">
          <cell r="A43" t="str">
            <v>Alface, crespa, crua</v>
          </cell>
          <cell r="B43">
            <v>10.68085652173921</v>
          </cell>
          <cell r="C43">
            <v>44.688703686956856</v>
          </cell>
          <cell r="D43">
            <v>1.3478260869565217</v>
          </cell>
          <cell r="E43">
            <v>0.16</v>
          </cell>
          <cell r="F43">
            <v>1.6955072463768253</v>
          </cell>
          <cell r="G43">
            <v>37.979999999999997</v>
          </cell>
          <cell r="H43">
            <v>0.39666666666666667</v>
          </cell>
          <cell r="I43">
            <v>233</v>
          </cell>
          <cell r="J43">
            <v>15.576666666666668</v>
          </cell>
          <cell r="K43">
            <v>3.38</v>
          </cell>
        </row>
        <row r="44">
          <cell r="A44" t="str">
            <v>Alface, lisa, crua</v>
          </cell>
          <cell r="B44">
            <v>13.820901449275343</v>
          </cell>
          <cell r="C44">
            <v>57.82665166376804</v>
          </cell>
          <cell r="D44">
            <v>1.6884057971014494</v>
          </cell>
          <cell r="E44">
            <v>0.12333333333333334</v>
          </cell>
          <cell r="F44">
            <v>2.4282608695652179</v>
          </cell>
          <cell r="G44">
            <v>27.513333333333335</v>
          </cell>
          <cell r="H44">
            <v>0.61</v>
          </cell>
          <cell r="I44">
            <v>217</v>
          </cell>
          <cell r="J44">
            <v>21.39</v>
          </cell>
          <cell r="K44">
            <v>4.2333333333333334</v>
          </cell>
        </row>
        <row r="45">
          <cell r="A45" t="str">
            <v>Alface, roxa, crua</v>
          </cell>
          <cell r="B45">
            <v>12.716997363467993</v>
          </cell>
          <cell r="C45">
            <v>53.207916968750084</v>
          </cell>
          <cell r="D45">
            <v>0.90625</v>
          </cell>
          <cell r="E45">
            <v>0.19166666666666665</v>
          </cell>
          <cell r="F45">
            <v>2.4934166666666613</v>
          </cell>
          <cell r="G45">
            <v>33.828333333333333</v>
          </cell>
          <cell r="H45">
            <v>2.4770000000000003</v>
          </cell>
          <cell r="I45">
            <v>312</v>
          </cell>
          <cell r="J45">
            <v>13.473333333333334</v>
          </cell>
          <cell r="K45">
            <v>7.1243333333333334</v>
          </cell>
        </row>
        <row r="46">
          <cell r="A46" t="str">
            <v>Alfavaca, crua</v>
          </cell>
          <cell r="B46">
            <v>29.183613081057864</v>
          </cell>
          <cell r="C46">
            <v>122.10423713114611</v>
          </cell>
          <cell r="D46">
            <v>2.6583333333333332</v>
          </cell>
          <cell r="E46">
            <v>0.47633333333333333</v>
          </cell>
          <cell r="F46">
            <v>5.2409999999999988</v>
          </cell>
          <cell r="G46">
            <v>258.4976666666667</v>
          </cell>
          <cell r="H46">
            <v>1.2563333333333333</v>
          </cell>
          <cell r="I46">
            <v>0</v>
          </cell>
          <cell r="J46">
            <v>0</v>
          </cell>
          <cell r="K46">
            <v>4.5503333333333336</v>
          </cell>
        </row>
        <row r="47">
          <cell r="A47" t="str">
            <v>Alho, cru</v>
          </cell>
          <cell r="B47">
            <v>113.12987826086957</v>
          </cell>
          <cell r="C47">
            <v>473.33541064347833</v>
          </cell>
          <cell r="D47">
            <v>7.0108695652173907</v>
          </cell>
          <cell r="E47">
            <v>0.22</v>
          </cell>
          <cell r="F47">
            <v>23.905797101449277</v>
          </cell>
          <cell r="G47">
            <v>13.56</v>
          </cell>
          <cell r="H47">
            <v>0.8</v>
          </cell>
          <cell r="I47">
            <v>0</v>
          </cell>
          <cell r="J47">
            <v>0</v>
          </cell>
          <cell r="K47">
            <v>5.36</v>
          </cell>
        </row>
        <row r="48">
          <cell r="A48" t="str">
            <v>Alho-poró, cru</v>
          </cell>
          <cell r="B48">
            <v>31.507919353246699</v>
          </cell>
          <cell r="C48">
            <v>131.82913457398419</v>
          </cell>
          <cell r="D48">
            <v>1.4125000000000001</v>
          </cell>
          <cell r="E48">
            <v>0.13966666666666669</v>
          </cell>
          <cell r="F48">
            <v>6.8781666666666688</v>
          </cell>
          <cell r="G48">
            <v>33.616333333333337</v>
          </cell>
          <cell r="H48">
            <v>0.64066666666666672</v>
          </cell>
          <cell r="I48">
            <v>16</v>
          </cell>
          <cell r="J48">
            <v>14.146666666666667</v>
          </cell>
          <cell r="K48">
            <v>1.7623333333333333</v>
          </cell>
        </row>
        <row r="49">
          <cell r="A49" t="str">
            <v>Almeirão, cru</v>
          </cell>
          <cell r="B49">
            <v>18.034428985507237</v>
          </cell>
          <cell r="C49">
            <v>75.45605087536228</v>
          </cell>
          <cell r="D49">
            <v>1.7681159420289856</v>
          </cell>
          <cell r="E49">
            <v>0.21666666666666667</v>
          </cell>
          <cell r="F49">
            <v>3.3352173913043464</v>
          </cell>
          <cell r="G49">
            <v>19.495333333333331</v>
          </cell>
          <cell r="H49">
            <v>0.74333333333333329</v>
          </cell>
          <cell r="I49">
            <v>567</v>
          </cell>
          <cell r="J49">
            <v>1.6866666666666668</v>
          </cell>
          <cell r="K49">
            <v>2.3506666666666667</v>
          </cell>
        </row>
        <row r="50">
          <cell r="A50" t="str">
            <v>Almôndega ao molho em conserva</v>
          </cell>
          <cell r="B50">
            <v>203.52</v>
          </cell>
          <cell r="C50">
            <v>851.52768000000003</v>
          </cell>
          <cell r="D50">
            <v>16.16</v>
          </cell>
          <cell r="E50">
            <v>10.72</v>
          </cell>
          <cell r="F50">
            <v>9.6999999999999993</v>
          </cell>
          <cell r="G50">
            <v>56.75</v>
          </cell>
          <cell r="H50">
            <v>2.16</v>
          </cell>
          <cell r="I50">
            <v>20.41</v>
          </cell>
          <cell r="J50">
            <v>2.14</v>
          </cell>
          <cell r="K50">
            <v>246.54</v>
          </cell>
        </row>
        <row r="51">
          <cell r="A51" t="str">
            <v>Almôndega ao molho em conserva</v>
          </cell>
          <cell r="B51">
            <v>203.52</v>
          </cell>
          <cell r="C51">
            <v>851.52768000000003</v>
          </cell>
          <cell r="D51">
            <v>16.16</v>
          </cell>
          <cell r="E51">
            <v>10.72</v>
          </cell>
          <cell r="F51">
            <v>9.6999999999999993</v>
          </cell>
          <cell r="G51">
            <v>56.75</v>
          </cell>
          <cell r="H51">
            <v>2.16</v>
          </cell>
          <cell r="I51">
            <v>20.41</v>
          </cell>
          <cell r="J51">
            <v>2.14</v>
          </cell>
          <cell r="K51">
            <v>246.54</v>
          </cell>
        </row>
        <row r="52">
          <cell r="A52" t="str">
            <v>ALMÔNDEGA AO SUGO</v>
          </cell>
          <cell r="B52">
            <v>224.54759952898553</v>
          </cell>
          <cell r="C52">
            <v>939.47895414695677</v>
          </cell>
          <cell r="D52">
            <v>12.483442028985509</v>
          </cell>
          <cell r="E52">
            <v>13.702500000000001</v>
          </cell>
          <cell r="F52">
            <v>13.733607971014491</v>
          </cell>
          <cell r="G52">
            <v>31.457416666666667</v>
          </cell>
          <cell r="H52">
            <v>2.0977333333333337</v>
          </cell>
          <cell r="I52">
            <v>56.22</v>
          </cell>
          <cell r="J52">
            <v>5.5239000000000003</v>
          </cell>
          <cell r="K52">
            <v>726.26583333333338</v>
          </cell>
        </row>
        <row r="53">
          <cell r="A53" t="str">
            <v>Almôndega, frango, crua</v>
          </cell>
          <cell r="B53">
            <v>202</v>
          </cell>
          <cell r="C53">
            <v>845.16800000000001</v>
          </cell>
          <cell r="D53">
            <v>12.8</v>
          </cell>
          <cell r="E53">
            <v>13.6</v>
          </cell>
          <cell r="F53">
            <v>7.09</v>
          </cell>
          <cell r="G53">
            <v>7.99</v>
          </cell>
          <cell r="H53">
            <v>1.1000000000000001</v>
          </cell>
          <cell r="I53">
            <v>0</v>
          </cell>
          <cell r="J53">
            <v>0</v>
          </cell>
          <cell r="K53">
            <v>780</v>
          </cell>
        </row>
        <row r="54">
          <cell r="A54" t="str">
            <v xml:space="preserve">Ameixa, calda, enlatada </v>
          </cell>
          <cell r="B54">
            <v>182.84662000000003</v>
          </cell>
          <cell r="C54">
            <v>765.03025808000018</v>
          </cell>
          <cell r="D54">
            <v>0.40833333333333338</v>
          </cell>
          <cell r="E54">
            <v>0</v>
          </cell>
          <cell r="F54">
            <v>46.89266666666667</v>
          </cell>
          <cell r="G54">
            <v>13.151000000000002</v>
          </cell>
          <cell r="H54">
            <v>2.1533333333333338</v>
          </cell>
          <cell r="I54">
            <v>0</v>
          </cell>
          <cell r="J54">
            <v>4.2696666666666667</v>
          </cell>
          <cell r="K54">
            <v>2.704333333333333</v>
          </cell>
        </row>
        <row r="55">
          <cell r="A55" t="str">
            <v>Ameixa, crua</v>
          </cell>
          <cell r="B55">
            <v>52.54248260869565</v>
          </cell>
          <cell r="C55">
            <v>219.8377472347826</v>
          </cell>
          <cell r="D55">
            <v>0.77173913043478259</v>
          </cell>
          <cell r="E55">
            <v>0</v>
          </cell>
          <cell r="F55">
            <v>13.851594202898553</v>
          </cell>
          <cell r="G55">
            <v>5.72</v>
          </cell>
          <cell r="H55">
            <v>0.10333333333333333</v>
          </cell>
          <cell r="I55">
            <v>30</v>
          </cell>
          <cell r="J55">
            <v>7.63</v>
          </cell>
          <cell r="K55">
            <v>0</v>
          </cell>
        </row>
        <row r="56">
          <cell r="A56" t="str">
            <v xml:space="preserve">Ameixa, em calda, enlatada, drenada </v>
          </cell>
          <cell r="B56">
            <v>177.35918531537055</v>
          </cell>
          <cell r="C56">
            <v>742.07083135951041</v>
          </cell>
          <cell r="D56">
            <v>1.0249999999999999</v>
          </cell>
          <cell r="E56">
            <v>0.28033333333333332</v>
          </cell>
          <cell r="F56">
            <v>47.658000000000001</v>
          </cell>
          <cell r="G56">
            <v>39.237000000000002</v>
          </cell>
          <cell r="H56">
            <v>2.6976666666666667</v>
          </cell>
          <cell r="I56">
            <v>0</v>
          </cell>
          <cell r="J56">
            <v>5.1516666666666664</v>
          </cell>
          <cell r="K56">
            <v>2.7903333333333333</v>
          </cell>
        </row>
        <row r="57">
          <cell r="A57" t="str">
            <v>Amêndoa, torrada, salgada</v>
          </cell>
          <cell r="B57">
            <v>580.74695455607048</v>
          </cell>
          <cell r="C57">
            <v>2429.8452578625988</v>
          </cell>
          <cell r="D57">
            <v>18.554759385108948</v>
          </cell>
          <cell r="E57">
            <v>47.324333333333335</v>
          </cell>
          <cell r="F57">
            <v>29.547240000000002</v>
          </cell>
          <cell r="G57">
            <v>236.70433333333335</v>
          </cell>
          <cell r="H57">
            <v>3.0556666666666668</v>
          </cell>
          <cell r="I57">
            <v>0</v>
          </cell>
          <cell r="J57">
            <v>0</v>
          </cell>
          <cell r="K57">
            <v>279</v>
          </cell>
        </row>
        <row r="58">
          <cell r="A58" t="str">
            <v>Amendoim, grão, cru</v>
          </cell>
          <cell r="B58">
            <v>544.05265579943341</v>
          </cell>
          <cell r="C58">
            <v>2276.3163118648295</v>
          </cell>
          <cell r="D58">
            <v>27.190800189971927</v>
          </cell>
          <cell r="E58">
            <v>43.85</v>
          </cell>
          <cell r="F58">
            <v>20.313533333333336</v>
          </cell>
          <cell r="G58">
            <v>0</v>
          </cell>
          <cell r="H58">
            <v>2.532</v>
          </cell>
          <cell r="I58">
            <v>0</v>
          </cell>
          <cell r="J58">
            <v>0</v>
          </cell>
          <cell r="K58">
            <v>0</v>
          </cell>
        </row>
        <row r="59">
          <cell r="A59" t="str">
            <v>Amendoim, torrado, salgado</v>
          </cell>
          <cell r="B59">
            <v>606</v>
          </cell>
          <cell r="C59">
            <v>2535.5039999999999</v>
          </cell>
          <cell r="D59">
            <v>22.5</v>
          </cell>
          <cell r="E59">
            <v>54</v>
          </cell>
          <cell r="F59">
            <v>18.7</v>
          </cell>
          <cell r="G59">
            <v>39</v>
          </cell>
          <cell r="H59">
            <v>1.3</v>
          </cell>
          <cell r="I59">
            <v>0</v>
          </cell>
          <cell r="J59">
            <v>0</v>
          </cell>
          <cell r="K59">
            <v>376</v>
          </cell>
        </row>
        <row r="60">
          <cell r="A60" t="str">
            <v>Apresuntado</v>
          </cell>
          <cell r="B60">
            <v>128.85725581200919</v>
          </cell>
          <cell r="C60">
            <v>539.13875831744645</v>
          </cell>
          <cell r="D60">
            <v>13.45</v>
          </cell>
          <cell r="E60">
            <v>6.6906666666666661</v>
          </cell>
          <cell r="F60">
            <v>2.8620000000000041</v>
          </cell>
          <cell r="G60">
            <v>22.577333333333332</v>
          </cell>
          <cell r="H60">
            <v>0.87766666666666671</v>
          </cell>
          <cell r="I60">
            <v>0</v>
          </cell>
          <cell r="J60">
            <v>0</v>
          </cell>
          <cell r="K60">
            <v>943</v>
          </cell>
        </row>
        <row r="61">
          <cell r="A61" t="str">
            <v>Araçá</v>
          </cell>
          <cell r="B61">
            <v>68</v>
          </cell>
          <cell r="C61">
            <v>284.512</v>
          </cell>
          <cell r="D61">
            <v>2.5499999999999998</v>
          </cell>
          <cell r="E61">
            <v>-0.95</v>
          </cell>
          <cell r="F61">
            <v>5.4</v>
          </cell>
          <cell r="G61">
            <v>18</v>
          </cell>
          <cell r="H61">
            <v>0.26</v>
          </cell>
          <cell r="I61">
            <v>31.17</v>
          </cell>
          <cell r="J61">
            <v>228.3</v>
          </cell>
          <cell r="K61">
            <v>2</v>
          </cell>
        </row>
        <row r="62">
          <cell r="A62" t="str">
            <v>ARROZ</v>
          </cell>
          <cell r="B62">
            <v>421.21949921014493</v>
          </cell>
          <cell r="C62">
            <v>1762.3823846952462</v>
          </cell>
          <cell r="D62">
            <v>7.9445025362318837</v>
          </cell>
          <cell r="E62">
            <v>3.3707000000000003</v>
          </cell>
          <cell r="F62">
            <v>86.874555797101451</v>
          </cell>
          <cell r="G62">
            <v>4.991366666666667</v>
          </cell>
          <cell r="H62">
            <v>0.75352224999999995</v>
          </cell>
          <cell r="I62">
            <v>0</v>
          </cell>
          <cell r="J62">
            <v>0</v>
          </cell>
          <cell r="K62">
            <v>81.060683333333344</v>
          </cell>
        </row>
        <row r="63">
          <cell r="A63" t="str">
            <v>Arroz, farelo</v>
          </cell>
          <cell r="B63">
            <v>324</v>
          </cell>
          <cell r="C63">
            <v>1355.616</v>
          </cell>
          <cell r="D63">
            <v>14.2</v>
          </cell>
          <cell r="E63">
            <v>19.3</v>
          </cell>
          <cell r="F63">
            <v>35.6</v>
          </cell>
          <cell r="G63">
            <v>57.7</v>
          </cell>
          <cell r="H63">
            <v>18.8</v>
          </cell>
          <cell r="I63">
            <v>0</v>
          </cell>
          <cell r="J63">
            <v>0</v>
          </cell>
          <cell r="K63">
            <v>5.07</v>
          </cell>
        </row>
        <row r="64">
          <cell r="A64" t="str">
            <v>Arroz, integral, cru</v>
          </cell>
          <cell r="B64">
            <v>359.67800203260879</v>
          </cell>
          <cell r="C64">
            <v>1504.8927605044353</v>
          </cell>
          <cell r="D64">
            <v>7.3232858695652174</v>
          </cell>
          <cell r="E64">
            <v>1.8648333333333333</v>
          </cell>
          <cell r="F64">
            <v>77.45071413043479</v>
          </cell>
          <cell r="G64">
            <v>7.8180000000000014</v>
          </cell>
          <cell r="H64">
            <v>0.94833333333333325</v>
          </cell>
          <cell r="I64">
            <v>0</v>
          </cell>
          <cell r="J64">
            <v>0</v>
          </cell>
          <cell r="K64">
            <v>1.6456666666666666</v>
          </cell>
        </row>
        <row r="65">
          <cell r="A65" t="str">
            <v>Arroz, tipo 1, cru</v>
          </cell>
          <cell r="B65">
            <v>357.78927311594202</v>
          </cell>
          <cell r="C65">
            <v>1496.9903187171014</v>
          </cell>
          <cell r="D65">
            <v>7.1585398550724637</v>
          </cell>
          <cell r="E65">
            <v>0.33500000000000002</v>
          </cell>
          <cell r="F65">
            <v>78.759543478260866</v>
          </cell>
          <cell r="G65">
            <v>4.4143333333333334</v>
          </cell>
          <cell r="H65">
            <v>0.67774749999999995</v>
          </cell>
          <cell r="I65">
            <v>0</v>
          </cell>
          <cell r="J65">
            <v>0</v>
          </cell>
          <cell r="K65">
            <v>1.0191666666666666</v>
          </cell>
        </row>
        <row r="66">
          <cell r="A66" t="str">
            <v>Arroz, tipo 2, cru</v>
          </cell>
          <cell r="B66">
            <v>358.11676145652171</v>
          </cell>
          <cell r="C66">
            <v>1498.360529934087</v>
          </cell>
          <cell r="D66">
            <v>7.2418829710144941</v>
          </cell>
          <cell r="E66">
            <v>0.27550000000000002</v>
          </cell>
          <cell r="F66">
            <v>78.88145036231883</v>
          </cell>
          <cell r="G66">
            <v>4.8334999999999999</v>
          </cell>
          <cell r="H66">
            <v>0.59783333333333344</v>
          </cell>
          <cell r="I66">
            <v>0</v>
          </cell>
          <cell r="J66">
            <v>0</v>
          </cell>
          <cell r="K66">
            <v>0.56883333333333341</v>
          </cell>
        </row>
        <row r="67">
          <cell r="A67" t="str">
            <v>Aspargo, cru</v>
          </cell>
          <cell r="B67">
            <v>22</v>
          </cell>
          <cell r="C67">
            <v>92.048000000000002</v>
          </cell>
          <cell r="D67">
            <v>2.2000000000000002</v>
          </cell>
          <cell r="E67">
            <v>0.12</v>
          </cell>
          <cell r="F67">
            <v>3.88</v>
          </cell>
          <cell r="G67">
            <v>24</v>
          </cell>
          <cell r="H67">
            <v>2.14</v>
          </cell>
          <cell r="I67">
            <v>58.3</v>
          </cell>
          <cell r="J67">
            <v>5.6</v>
          </cell>
          <cell r="K67">
            <v>2</v>
          </cell>
        </row>
        <row r="68">
          <cell r="A68" t="str">
            <v>Atemóia, crua</v>
          </cell>
          <cell r="B68">
            <v>96.971587447921436</v>
          </cell>
          <cell r="C68">
            <v>405.7291218821033</v>
          </cell>
          <cell r="D68">
            <v>0.97083333333333321</v>
          </cell>
          <cell r="E68">
            <v>0.30033333333333334</v>
          </cell>
          <cell r="F68">
            <v>25.332166666666662</v>
          </cell>
          <cell r="G68">
            <v>22.766000000000002</v>
          </cell>
          <cell r="H68">
            <v>0.16416666666666666</v>
          </cell>
          <cell r="I68">
            <v>0</v>
          </cell>
          <cell r="J68">
            <v>10.146666666666667</v>
          </cell>
          <cell r="K68">
            <v>0.78500000000000003</v>
          </cell>
        </row>
        <row r="69">
          <cell r="A69" t="str">
            <v>Atum, conserva em óleo</v>
          </cell>
          <cell r="B69">
            <v>165.91056057890256</v>
          </cell>
          <cell r="C69">
            <v>694.16978546212829</v>
          </cell>
          <cell r="D69">
            <v>26.1875</v>
          </cell>
          <cell r="E69">
            <v>5.9966666666666661</v>
          </cell>
          <cell r="F69">
            <v>0</v>
          </cell>
          <cell r="G69">
            <v>6.516</v>
          </cell>
          <cell r="H69">
            <v>1.2297499999999999</v>
          </cell>
          <cell r="I69">
            <v>5</v>
          </cell>
          <cell r="J69">
            <v>0</v>
          </cell>
          <cell r="K69">
            <v>362.1465</v>
          </cell>
        </row>
        <row r="70">
          <cell r="A70" t="str">
            <v>Atum, fresco, cru</v>
          </cell>
          <cell r="B70">
            <v>117.50099999999998</v>
          </cell>
          <cell r="C70">
            <v>491.6241839999999</v>
          </cell>
          <cell r="D70">
            <v>25.68</v>
          </cell>
          <cell r="E70">
            <v>0.87</v>
          </cell>
          <cell r="F70">
            <v>0</v>
          </cell>
          <cell r="G70">
            <v>6.69</v>
          </cell>
          <cell r="H70">
            <v>1.2733333333333332</v>
          </cell>
          <cell r="I70">
            <v>20</v>
          </cell>
          <cell r="J70">
            <v>0</v>
          </cell>
          <cell r="K70">
            <v>30.303333333333331</v>
          </cell>
        </row>
        <row r="71">
          <cell r="A71" t="str">
            <v>Aveia, flocos, crua</v>
          </cell>
          <cell r="B71">
            <v>393.82268944927546</v>
          </cell>
          <cell r="C71">
            <v>1647.7541326557687</v>
          </cell>
          <cell r="D71">
            <v>13.921026086956523</v>
          </cell>
          <cell r="E71">
            <v>8.4966666666666661</v>
          </cell>
          <cell r="F71">
            <v>66.635640579710156</v>
          </cell>
          <cell r="G71">
            <v>47.89</v>
          </cell>
          <cell r="H71">
            <v>4.4466666666666663</v>
          </cell>
          <cell r="I71">
            <v>0</v>
          </cell>
          <cell r="J71">
            <v>1.35</v>
          </cell>
          <cell r="K71">
            <v>4.6266666666666669</v>
          </cell>
        </row>
        <row r="72">
          <cell r="A72" t="str">
            <v>Azeite, de dendê</v>
          </cell>
          <cell r="B72">
            <v>884</v>
          </cell>
          <cell r="C72">
            <v>3698.6559999999999</v>
          </cell>
          <cell r="D72">
            <v>0</v>
          </cell>
          <cell r="E72">
            <v>100</v>
          </cell>
          <cell r="F72">
            <v>0</v>
          </cell>
          <cell r="G72">
            <v>0</v>
          </cell>
          <cell r="H72">
            <v>0</v>
          </cell>
          <cell r="I72">
            <v>0</v>
          </cell>
          <cell r="J72">
            <v>0</v>
          </cell>
          <cell r="K72">
            <v>0</v>
          </cell>
        </row>
        <row r="73">
          <cell r="A73" t="str">
            <v>Azeite, de oliva, extra virgem</v>
          </cell>
          <cell r="B73">
            <v>884</v>
          </cell>
          <cell r="C73">
            <v>3698.6559999999999</v>
          </cell>
          <cell r="D73">
            <v>0</v>
          </cell>
          <cell r="E73">
            <v>100</v>
          </cell>
          <cell r="F73">
            <v>0</v>
          </cell>
          <cell r="G73">
            <v>0</v>
          </cell>
          <cell r="H73">
            <v>0</v>
          </cell>
          <cell r="I73">
            <v>0</v>
          </cell>
          <cell r="J73">
            <v>0</v>
          </cell>
          <cell r="K73">
            <v>0</v>
          </cell>
        </row>
        <row r="74">
          <cell r="A74" t="str">
            <v>Azeitona, preta, conserva</v>
          </cell>
          <cell r="B74">
            <v>194.1538470209837</v>
          </cell>
          <cell r="C74">
            <v>812.33969593579582</v>
          </cell>
          <cell r="D74">
            <v>1.1625000000000001</v>
          </cell>
          <cell r="E74">
            <v>20.344999999999999</v>
          </cell>
          <cell r="F74">
            <v>5.5445000000000038</v>
          </cell>
          <cell r="G74">
            <v>58.75066666666666</v>
          </cell>
          <cell r="H74">
            <v>5.45</v>
          </cell>
          <cell r="I74">
            <v>40.299999999999997</v>
          </cell>
          <cell r="J74">
            <v>0</v>
          </cell>
          <cell r="K74">
            <v>1567</v>
          </cell>
        </row>
        <row r="75">
          <cell r="A75" t="str">
            <v>Azeitona, verde, conserva</v>
          </cell>
          <cell r="B75">
            <v>136.93643000000003</v>
          </cell>
          <cell r="C75">
            <v>572.94202312000016</v>
          </cell>
          <cell r="D75">
            <v>0.94791666666666652</v>
          </cell>
          <cell r="E75">
            <v>14.215666666666666</v>
          </cell>
          <cell r="F75">
            <v>4.1017500000000009</v>
          </cell>
          <cell r="G75">
            <v>45.639333333333333</v>
          </cell>
          <cell r="H75">
            <v>0.17633333333333331</v>
          </cell>
          <cell r="I75">
            <v>30</v>
          </cell>
          <cell r="J75">
            <v>0</v>
          </cell>
          <cell r="K75">
            <v>1347</v>
          </cell>
        </row>
        <row r="76">
          <cell r="A76" t="str">
            <v>Bacalhau, salgado, cru</v>
          </cell>
          <cell r="B76">
            <v>135.89296666666664</v>
          </cell>
          <cell r="C76">
            <v>568.57617253333319</v>
          </cell>
          <cell r="D76">
            <v>29.036666666666665</v>
          </cell>
          <cell r="E76">
            <v>1.32</v>
          </cell>
          <cell r="F76">
            <v>0</v>
          </cell>
          <cell r="G76">
            <v>156.96666666666667</v>
          </cell>
          <cell r="H76">
            <v>0.85333333333333339</v>
          </cell>
          <cell r="I76">
            <v>0</v>
          </cell>
          <cell r="J76">
            <v>0</v>
          </cell>
          <cell r="K76">
            <v>13585.056666666665</v>
          </cell>
        </row>
        <row r="77">
          <cell r="A77" t="str">
            <v>Bacuri</v>
          </cell>
          <cell r="B77">
            <v>105</v>
          </cell>
          <cell r="C77">
            <v>439.32</v>
          </cell>
          <cell r="D77">
            <v>1.9</v>
          </cell>
          <cell r="E77">
            <v>2</v>
          </cell>
          <cell r="F77">
            <v>22.8</v>
          </cell>
          <cell r="G77">
            <v>20</v>
          </cell>
          <cell r="H77">
            <v>2.2000000000000002</v>
          </cell>
          <cell r="I77">
            <v>30</v>
          </cell>
          <cell r="J77">
            <v>33</v>
          </cell>
          <cell r="K77">
            <v>2.2000000000000002</v>
          </cell>
        </row>
        <row r="78">
          <cell r="A78" t="str">
            <v>Banana, da terra, crua</v>
          </cell>
          <cell r="B78">
            <v>128.02445217391306</v>
          </cell>
          <cell r="C78">
            <v>535.65430789565232</v>
          </cell>
          <cell r="D78">
            <v>1.4347826086956523</v>
          </cell>
          <cell r="E78">
            <v>0.24</v>
          </cell>
          <cell r="F78">
            <v>33.665217391304353</v>
          </cell>
          <cell r="G78">
            <v>4.1509999999999998</v>
          </cell>
          <cell r="H78">
            <v>0.29333333333333333</v>
          </cell>
          <cell r="I78">
            <v>239</v>
          </cell>
          <cell r="J78">
            <v>15.746666666666668</v>
          </cell>
          <cell r="K78">
            <v>0</v>
          </cell>
        </row>
        <row r="79">
          <cell r="A79" t="str">
            <v>Banana, doce em barra</v>
          </cell>
          <cell r="B79">
            <v>280.10519255063934</v>
          </cell>
          <cell r="C79">
            <v>1171.9601256318751</v>
          </cell>
          <cell r="D79">
            <v>2.1687500000000002</v>
          </cell>
          <cell r="E79">
            <v>0.05</v>
          </cell>
          <cell r="F79">
            <v>75.666583333333335</v>
          </cell>
          <cell r="G79">
            <v>11.950333333333333</v>
          </cell>
          <cell r="H79">
            <v>0.61299999999999999</v>
          </cell>
          <cell r="I79">
            <v>27</v>
          </cell>
          <cell r="J79">
            <v>0</v>
          </cell>
          <cell r="K79">
            <v>9.8823333333333334</v>
          </cell>
        </row>
        <row r="80">
          <cell r="A80" t="str">
            <v>Banana, figo, crua</v>
          </cell>
          <cell r="B80">
            <v>105.08265000000002</v>
          </cell>
          <cell r="C80">
            <v>439.66580760000011</v>
          </cell>
          <cell r="D80">
            <v>1.1312500000000001</v>
          </cell>
          <cell r="E80">
            <v>0.14166666666666669</v>
          </cell>
          <cell r="F80">
            <v>27.804416666666668</v>
          </cell>
          <cell r="G80">
            <v>6.3563333333333327</v>
          </cell>
          <cell r="H80">
            <v>0.19800000000000004</v>
          </cell>
          <cell r="I80">
            <v>0</v>
          </cell>
          <cell r="J80">
            <v>17.496666666666666</v>
          </cell>
          <cell r="K80">
            <v>0</v>
          </cell>
        </row>
        <row r="81">
          <cell r="A81" t="str">
            <v>Banana, maçã, crua</v>
          </cell>
          <cell r="B81">
            <v>86.80533043478259</v>
          </cell>
          <cell r="C81">
            <v>363.19350253913035</v>
          </cell>
          <cell r="D81">
            <v>1.7536231884057971</v>
          </cell>
          <cell r="E81">
            <v>0.06</v>
          </cell>
          <cell r="F81">
            <v>22.336376811594199</v>
          </cell>
          <cell r="G81">
            <v>3.22</v>
          </cell>
          <cell r="H81">
            <v>0.20333333333333337</v>
          </cell>
          <cell r="I81">
            <v>6</v>
          </cell>
          <cell r="J81">
            <v>10.466666666666667</v>
          </cell>
          <cell r="K81">
            <v>0</v>
          </cell>
        </row>
        <row r="82">
          <cell r="A82" t="str">
            <v>Banana, nanica, crua</v>
          </cell>
          <cell r="B82">
            <v>91.52884782608696</v>
          </cell>
          <cell r="C82">
            <v>382.95669930434786</v>
          </cell>
          <cell r="D82">
            <v>1.3985507246376814</v>
          </cell>
          <cell r="E82">
            <v>0.11666666666666665</v>
          </cell>
          <cell r="F82">
            <v>23.848115942028986</v>
          </cell>
          <cell r="G82">
            <v>3.4166666666666665</v>
          </cell>
          <cell r="H82">
            <v>0.34666666666666668</v>
          </cell>
          <cell r="I82">
            <v>14</v>
          </cell>
          <cell r="J82">
            <v>5.86</v>
          </cell>
          <cell r="K82">
            <v>0</v>
          </cell>
        </row>
        <row r="83">
          <cell r="A83" t="str">
            <v>Banana, ouro, crua</v>
          </cell>
          <cell r="B83">
            <v>112.36604782608694</v>
          </cell>
          <cell r="C83">
            <v>470.13954410434781</v>
          </cell>
          <cell r="D83">
            <v>1.4818840579710144</v>
          </cell>
          <cell r="E83">
            <v>0.21</v>
          </cell>
          <cell r="F83">
            <v>29.341449275362308</v>
          </cell>
          <cell r="G83">
            <v>3.1866666666666661</v>
          </cell>
          <cell r="H83">
            <v>0.33666666666666667</v>
          </cell>
          <cell r="I83">
            <v>50</v>
          </cell>
          <cell r="J83">
            <v>7.5566666666666675</v>
          </cell>
          <cell r="K83">
            <v>0</v>
          </cell>
        </row>
        <row r="84">
          <cell r="A84" t="str">
            <v>Banana, pacova, crua</v>
          </cell>
          <cell r="B84">
            <v>77.909527925074116</v>
          </cell>
          <cell r="C84">
            <v>325.9734648385101</v>
          </cell>
          <cell r="D84">
            <v>1.2270833333333333</v>
          </cell>
          <cell r="E84">
            <v>7.9000000000000001E-2</v>
          </cell>
          <cell r="F84">
            <v>20.312583333333333</v>
          </cell>
          <cell r="G84">
            <v>5.4903333333333331</v>
          </cell>
          <cell r="H84">
            <v>0.3746666666666667</v>
          </cell>
          <cell r="I84">
            <v>0</v>
          </cell>
          <cell r="J84">
            <v>0</v>
          </cell>
          <cell r="K84">
            <v>0.93866666666666665</v>
          </cell>
        </row>
        <row r="85">
          <cell r="A85" t="str">
            <v>Banana, prata, crua</v>
          </cell>
          <cell r="B85">
            <v>98.249702173913064</v>
          </cell>
          <cell r="C85">
            <v>411.0767538956523</v>
          </cell>
          <cell r="D85">
            <v>1.2681159420289856</v>
          </cell>
          <cell r="E85">
            <v>6.5000000000000002E-2</v>
          </cell>
          <cell r="F85">
            <v>25.956884057971017</v>
          </cell>
          <cell r="G85">
            <v>7.5633333333333335</v>
          </cell>
          <cell r="H85">
            <v>0.38</v>
          </cell>
          <cell r="I85">
            <v>32</v>
          </cell>
          <cell r="J85">
            <v>21.59</v>
          </cell>
          <cell r="K85">
            <v>0</v>
          </cell>
        </row>
        <row r="86">
          <cell r="A86" t="str">
            <v>Banha suína</v>
          </cell>
          <cell r="B86">
            <v>902</v>
          </cell>
          <cell r="C86">
            <v>3773.9680000000003</v>
          </cell>
          <cell r="D86">
            <v>0</v>
          </cell>
          <cell r="E86">
            <v>100</v>
          </cell>
          <cell r="F86">
            <v>0</v>
          </cell>
          <cell r="G86">
            <v>0</v>
          </cell>
          <cell r="H86">
            <v>0</v>
          </cell>
          <cell r="I86">
            <v>0</v>
          </cell>
          <cell r="J86">
            <v>0</v>
          </cell>
          <cell r="K86">
            <v>0</v>
          </cell>
        </row>
        <row r="87">
          <cell r="A87" t="str">
            <v>Barra de cereais</v>
          </cell>
          <cell r="B87">
            <v>352.92</v>
          </cell>
          <cell r="C87">
            <v>1476.6172800000002</v>
          </cell>
          <cell r="D87">
            <v>3.17</v>
          </cell>
          <cell r="E87">
            <v>8.5500000000000007</v>
          </cell>
          <cell r="F87">
            <v>69.44</v>
          </cell>
          <cell r="G87">
            <v>540.54</v>
          </cell>
          <cell r="H87">
            <v>4.8600000000000003</v>
          </cell>
          <cell r="I87">
            <v>607.36</v>
          </cell>
          <cell r="J87">
            <v>0.1</v>
          </cell>
          <cell r="K87">
            <v>284.16000000000003</v>
          </cell>
        </row>
        <row r="88">
          <cell r="A88" t="str">
            <v>Barra de cereais doce</v>
          </cell>
          <cell r="B88">
            <v>352.92</v>
          </cell>
          <cell r="C88">
            <v>1476.6172800000002</v>
          </cell>
          <cell r="D88">
            <v>3.17</v>
          </cell>
          <cell r="E88">
            <v>8.5500000000000007</v>
          </cell>
          <cell r="F88">
            <v>69.44</v>
          </cell>
          <cell r="G88">
            <v>540.54</v>
          </cell>
          <cell r="H88">
            <v>4.8600000000000003</v>
          </cell>
          <cell r="I88">
            <v>607.36</v>
          </cell>
          <cell r="J88">
            <v>0.1</v>
          </cell>
          <cell r="K88">
            <v>284.16000000000003</v>
          </cell>
        </row>
        <row r="89">
          <cell r="A89" t="str">
            <v>Barra de cereais salgada</v>
          </cell>
          <cell r="B89">
            <v>352.92</v>
          </cell>
          <cell r="C89">
            <v>1476.6172800000002</v>
          </cell>
          <cell r="D89">
            <v>3.17</v>
          </cell>
          <cell r="E89">
            <v>8.5500000000000007</v>
          </cell>
          <cell r="F89">
            <v>69.44</v>
          </cell>
          <cell r="G89">
            <v>540.54</v>
          </cell>
          <cell r="H89">
            <v>4.8600000000000003</v>
          </cell>
          <cell r="I89">
            <v>607.36</v>
          </cell>
          <cell r="J89">
            <v>0.1</v>
          </cell>
          <cell r="K89">
            <v>284.16000000000003</v>
          </cell>
        </row>
        <row r="90">
          <cell r="A90" t="str">
            <v>Batata palha</v>
          </cell>
          <cell r="B90">
            <v>545.70000000000005</v>
          </cell>
          <cell r="C90">
            <v>2283.2088000000003</v>
          </cell>
          <cell r="D90">
            <v>5.24</v>
          </cell>
          <cell r="E90">
            <v>35.24</v>
          </cell>
          <cell r="F90">
            <v>54.52</v>
          </cell>
          <cell r="G90">
            <v>26.55</v>
          </cell>
          <cell r="H90">
            <v>0.72</v>
          </cell>
          <cell r="I90">
            <v>0</v>
          </cell>
          <cell r="J90">
            <v>23.59</v>
          </cell>
          <cell r="K90">
            <v>701.61</v>
          </cell>
        </row>
        <row r="91">
          <cell r="A91" t="str">
            <v>Batata, baroa, crua</v>
          </cell>
          <cell r="B91">
            <v>100.98492318840582</v>
          </cell>
          <cell r="C91">
            <v>422.52091862028993</v>
          </cell>
          <cell r="D91">
            <v>1.0471014492753621</v>
          </cell>
          <cell r="E91">
            <v>0.17</v>
          </cell>
          <cell r="F91">
            <v>23.982898550724638</v>
          </cell>
          <cell r="G91">
            <v>17.126666666666669</v>
          </cell>
          <cell r="H91">
            <v>0.30333333333333329</v>
          </cell>
          <cell r="I91">
            <v>25</v>
          </cell>
          <cell r="J91">
            <v>7.55</v>
          </cell>
          <cell r="K91">
            <v>0</v>
          </cell>
        </row>
        <row r="92">
          <cell r="A92" t="str">
            <v>Batata, doce, crua</v>
          </cell>
          <cell r="B92">
            <v>118.24137536231882</v>
          </cell>
          <cell r="C92">
            <v>494.72191451594199</v>
          </cell>
          <cell r="D92">
            <v>1.257246376811594</v>
          </cell>
          <cell r="E92">
            <v>0.13333333333333333</v>
          </cell>
          <cell r="F92">
            <v>28.196086956521739</v>
          </cell>
          <cell r="G92">
            <v>21.11</v>
          </cell>
          <cell r="H92">
            <v>0.38666666666666671</v>
          </cell>
          <cell r="I92">
            <v>3637</v>
          </cell>
          <cell r="J92">
            <v>16.48</v>
          </cell>
          <cell r="K92">
            <v>8.7733333333333334</v>
          </cell>
        </row>
        <row r="93">
          <cell r="A93" t="str">
            <v>Batata, inglesa, crua</v>
          </cell>
          <cell r="B93">
            <v>64.370226086956507</v>
          </cell>
          <cell r="C93">
            <v>269.32502594782602</v>
          </cell>
          <cell r="D93">
            <v>1.7717391304347823</v>
          </cell>
          <cell r="E93">
            <v>0</v>
          </cell>
          <cell r="F93">
            <v>14.688260869565212</v>
          </cell>
          <cell r="G93">
            <v>3.55</v>
          </cell>
          <cell r="H93">
            <v>0.36</v>
          </cell>
          <cell r="I93">
            <v>0</v>
          </cell>
          <cell r="J93">
            <v>31.083333333333332</v>
          </cell>
          <cell r="K93">
            <v>0</v>
          </cell>
        </row>
        <row r="94">
          <cell r="A94" t="str">
            <v>BATATA SAUTÉ</v>
          </cell>
          <cell r="B94">
            <v>35.403624347826081</v>
          </cell>
          <cell r="C94">
            <v>148.12876427130431</v>
          </cell>
          <cell r="D94">
            <v>0.97445652173913022</v>
          </cell>
          <cell r="E94">
            <v>0</v>
          </cell>
          <cell r="F94">
            <v>8.0785434782608672</v>
          </cell>
          <cell r="G94">
            <v>1.9524999999999999</v>
          </cell>
          <cell r="H94">
            <v>0.19800000000000001</v>
          </cell>
          <cell r="I94">
            <v>0</v>
          </cell>
          <cell r="J94">
            <v>17.095833333333331</v>
          </cell>
          <cell r="K94">
            <v>0</v>
          </cell>
        </row>
        <row r="95">
          <cell r="A95" t="str">
            <v>Bebida Isotônica, sabores variados</v>
          </cell>
          <cell r="B95">
            <v>26</v>
          </cell>
          <cell r="C95">
            <v>108.78400000000001</v>
          </cell>
          <cell r="D95">
            <v>0</v>
          </cell>
          <cell r="E95">
            <v>0</v>
          </cell>
          <cell r="F95">
            <v>6.4</v>
          </cell>
          <cell r="G95">
            <v>1</v>
          </cell>
          <cell r="H95">
            <v>0.7</v>
          </cell>
          <cell r="I95">
            <v>0</v>
          </cell>
          <cell r="J95">
            <v>0</v>
          </cell>
          <cell r="K95">
            <v>44</v>
          </cell>
        </row>
        <row r="96">
          <cell r="A96" t="str">
            <v>Bebida láctea</v>
          </cell>
          <cell r="B96">
            <v>91.13</v>
          </cell>
          <cell r="C96">
            <v>381.28791999999999</v>
          </cell>
          <cell r="D96">
            <v>2.78</v>
          </cell>
          <cell r="E96">
            <v>1.1499999999999999</v>
          </cell>
          <cell r="F96">
            <v>18.03</v>
          </cell>
          <cell r="G96">
            <v>97.17</v>
          </cell>
          <cell r="H96">
            <v>0.06</v>
          </cell>
          <cell r="I96">
            <v>10.1</v>
          </cell>
          <cell r="J96">
            <v>0.89</v>
          </cell>
          <cell r="K96">
            <v>36.450000000000003</v>
          </cell>
        </row>
        <row r="97">
          <cell r="A97" t="str">
            <v>Bebida láctea (média de diferentes sabores)</v>
          </cell>
          <cell r="B97">
            <v>68</v>
          </cell>
          <cell r="C97">
            <v>284.512</v>
          </cell>
          <cell r="D97">
            <v>3.01</v>
          </cell>
          <cell r="E97">
            <v>1.68</v>
          </cell>
          <cell r="F97">
            <v>10.199999999999999</v>
          </cell>
          <cell r="G97">
            <v>88.7</v>
          </cell>
          <cell r="H97">
            <v>0</v>
          </cell>
          <cell r="I97">
            <v>156</v>
          </cell>
          <cell r="J97">
            <v>2.06</v>
          </cell>
          <cell r="K97">
            <v>46.3</v>
          </cell>
        </row>
        <row r="98">
          <cell r="A98" t="str">
            <v>Bebida láctea, pêssego</v>
          </cell>
          <cell r="B98">
            <v>55.164833333333306</v>
          </cell>
          <cell r="C98">
            <v>230.80966266666655</v>
          </cell>
          <cell r="D98">
            <v>2.1333333333333333</v>
          </cell>
          <cell r="E98">
            <v>1.9066666666666665</v>
          </cell>
          <cell r="F98">
            <v>7.5700000000000065</v>
          </cell>
          <cell r="G98">
            <v>88.632666666666651</v>
          </cell>
          <cell r="H98">
            <v>0</v>
          </cell>
          <cell r="I98">
            <v>0</v>
          </cell>
          <cell r="J98">
            <v>2.0533333333333332</v>
          </cell>
          <cell r="K98">
            <v>46</v>
          </cell>
        </row>
        <row r="99">
          <cell r="A99" t="str">
            <v>Berinjela, crua</v>
          </cell>
          <cell r="B99">
            <v>19.62775362318839</v>
          </cell>
          <cell r="C99">
            <v>82.122521159420231</v>
          </cell>
          <cell r="D99">
            <v>1.2210144927536231</v>
          </cell>
          <cell r="E99">
            <v>0.1</v>
          </cell>
          <cell r="F99">
            <v>4.4289855072463693</v>
          </cell>
          <cell r="G99">
            <v>9.2200000000000006</v>
          </cell>
          <cell r="H99">
            <v>0.24666666666666667</v>
          </cell>
          <cell r="I99">
            <v>24</v>
          </cell>
          <cell r="J99">
            <v>3.01</v>
          </cell>
          <cell r="K99">
            <v>0</v>
          </cell>
        </row>
        <row r="100">
          <cell r="A100" t="str">
            <v>Beterraba, crua</v>
          </cell>
          <cell r="B100">
            <v>48.828508695652147</v>
          </cell>
          <cell r="C100">
            <v>204.2984803826086</v>
          </cell>
          <cell r="D100">
            <v>1.9456521739130435</v>
          </cell>
          <cell r="E100">
            <v>0.09</v>
          </cell>
          <cell r="F100">
            <v>11.111014492753624</v>
          </cell>
          <cell r="G100">
            <v>18.113333333333333</v>
          </cell>
          <cell r="H100">
            <v>0.32</v>
          </cell>
          <cell r="I100">
            <v>3.8</v>
          </cell>
          <cell r="J100">
            <v>3.1166666666666671</v>
          </cell>
          <cell r="K100">
            <v>9.7200000000000006</v>
          </cell>
        </row>
        <row r="101">
          <cell r="A101" t="str">
            <v xml:space="preserve">Biscoito de polvilho </v>
          </cell>
          <cell r="B101">
            <v>436.72</v>
          </cell>
          <cell r="C101">
            <v>1827.2364800000003</v>
          </cell>
          <cell r="D101">
            <v>4.46</v>
          </cell>
          <cell r="E101">
            <v>29.08</v>
          </cell>
          <cell r="F101">
            <v>38.369999999999997</v>
          </cell>
          <cell r="G101">
            <v>18.28</v>
          </cell>
          <cell r="H101">
            <v>0.56999999999999995</v>
          </cell>
          <cell r="I101">
            <v>37584</v>
          </cell>
          <cell r="J101">
            <v>0</v>
          </cell>
          <cell r="K101">
            <v>536.67999999999995</v>
          </cell>
        </row>
        <row r="102">
          <cell r="A102" t="str">
            <v>Biscoito de polvilho doce</v>
          </cell>
          <cell r="B102">
            <v>438</v>
          </cell>
          <cell r="C102">
            <v>1832.5920000000001</v>
          </cell>
          <cell r="D102">
            <v>1.3</v>
          </cell>
          <cell r="E102">
            <v>12.2</v>
          </cell>
          <cell r="F102">
            <v>80.5</v>
          </cell>
          <cell r="G102">
            <v>30</v>
          </cell>
          <cell r="H102">
            <v>1.8</v>
          </cell>
          <cell r="I102">
            <v>0</v>
          </cell>
          <cell r="J102">
            <v>0</v>
          </cell>
          <cell r="K102">
            <v>98</v>
          </cell>
        </row>
        <row r="103">
          <cell r="A103" t="str">
            <v>Biscoito recheado</v>
          </cell>
          <cell r="B103">
            <v>472</v>
          </cell>
          <cell r="C103">
            <v>1974.8480000000002</v>
          </cell>
          <cell r="D103">
            <v>6.4</v>
          </cell>
          <cell r="E103">
            <v>19.600000000000001</v>
          </cell>
          <cell r="F103">
            <v>70.5</v>
          </cell>
          <cell r="G103">
            <v>27</v>
          </cell>
          <cell r="H103">
            <v>2.2999999999999998</v>
          </cell>
          <cell r="I103">
            <v>0</v>
          </cell>
          <cell r="J103">
            <v>0</v>
          </cell>
          <cell r="K103">
            <v>239</v>
          </cell>
        </row>
        <row r="104">
          <cell r="A104" t="str">
            <v>Biscoito salgado</v>
          </cell>
          <cell r="B104">
            <v>432</v>
          </cell>
          <cell r="C104">
            <v>1807.4880000000001</v>
          </cell>
          <cell r="D104">
            <v>10.1</v>
          </cell>
          <cell r="E104">
            <v>14.4</v>
          </cell>
          <cell r="F104">
            <v>68.7</v>
          </cell>
          <cell r="G104">
            <v>20</v>
          </cell>
          <cell r="H104">
            <v>2.2000000000000002</v>
          </cell>
          <cell r="I104">
            <v>0</v>
          </cell>
          <cell r="J104">
            <v>0</v>
          </cell>
          <cell r="K104">
            <v>854</v>
          </cell>
        </row>
        <row r="105">
          <cell r="A105" t="str">
            <v>Biscoito, doce, maisena</v>
          </cell>
          <cell r="B105">
            <v>442.81939014492752</v>
          </cell>
          <cell r="C105">
            <v>1852.7563283663769</v>
          </cell>
          <cell r="D105">
            <v>8.0725217391304334</v>
          </cell>
          <cell r="E105">
            <v>11.966666666666669</v>
          </cell>
          <cell r="F105">
            <v>75.234144927536221</v>
          </cell>
          <cell r="G105">
            <v>54.45</v>
          </cell>
          <cell r="H105">
            <v>1.76</v>
          </cell>
          <cell r="I105">
            <v>0</v>
          </cell>
          <cell r="J105">
            <v>6.2166666666666659</v>
          </cell>
          <cell r="K105">
            <v>352.02666666666664</v>
          </cell>
        </row>
        <row r="106">
          <cell r="A106" t="str">
            <v>Biscoito, doce, recheado com chocolate</v>
          </cell>
          <cell r="B106">
            <v>471.82477971014498</v>
          </cell>
          <cell r="C106">
            <v>1974.1148783072467</v>
          </cell>
          <cell r="D106">
            <v>6.3972173913043484</v>
          </cell>
          <cell r="E106">
            <v>19.583333333333332</v>
          </cell>
          <cell r="F106">
            <v>70.549449275362321</v>
          </cell>
          <cell r="G106">
            <v>27.23</v>
          </cell>
          <cell r="H106">
            <v>2.27</v>
          </cell>
          <cell r="I106">
            <v>0</v>
          </cell>
          <cell r="J106">
            <v>3.5266666666666668</v>
          </cell>
          <cell r="K106">
            <v>239.2</v>
          </cell>
        </row>
        <row r="107">
          <cell r="A107" t="str">
            <v>Biscoito, doce, recheado com morango</v>
          </cell>
          <cell r="B107">
            <v>471.17473623188408</v>
          </cell>
          <cell r="C107">
            <v>1971.3950963942032</v>
          </cell>
          <cell r="D107">
            <v>5.7198260869565214</v>
          </cell>
          <cell r="E107">
            <v>19.573333333333334</v>
          </cell>
          <cell r="F107">
            <v>71.013507246376818</v>
          </cell>
          <cell r="G107">
            <v>35.78</v>
          </cell>
          <cell r="H107">
            <v>1.48</v>
          </cell>
          <cell r="I107">
            <v>0</v>
          </cell>
          <cell r="J107">
            <v>0</v>
          </cell>
          <cell r="K107">
            <v>229.81666666666669</v>
          </cell>
        </row>
        <row r="108">
          <cell r="A108" t="str">
            <v>Biscoito, doce, wafer, recheado de chocolate</v>
          </cell>
          <cell r="B108">
            <v>502.45685797101441</v>
          </cell>
          <cell r="C108">
            <v>2102.2794937507242</v>
          </cell>
          <cell r="D108">
            <v>5.5645217391304351</v>
          </cell>
          <cell r="E108">
            <v>24.673333333333332</v>
          </cell>
          <cell r="F108">
            <v>67.535478260869553</v>
          </cell>
          <cell r="G108">
            <v>23.343333333333334</v>
          </cell>
          <cell r="H108">
            <v>2.4433333333333334</v>
          </cell>
          <cell r="I108">
            <v>0</v>
          </cell>
          <cell r="J108">
            <v>0</v>
          </cell>
          <cell r="K108">
            <v>137.24</v>
          </cell>
        </row>
        <row r="109">
          <cell r="A109" t="str">
            <v>Biscoito, doce, wafer, recheado de morango</v>
          </cell>
          <cell r="B109">
            <v>513.44618260869561</v>
          </cell>
          <cell r="C109">
            <v>2148.2588280347827</v>
          </cell>
          <cell r="D109">
            <v>4.517043478260871</v>
          </cell>
          <cell r="E109">
            <v>26.4</v>
          </cell>
          <cell r="F109">
            <v>67.352956521739131</v>
          </cell>
          <cell r="G109">
            <v>13.706666666666665</v>
          </cell>
          <cell r="H109">
            <v>1.0933333333333335</v>
          </cell>
          <cell r="I109">
            <v>0</v>
          </cell>
          <cell r="J109">
            <v>0</v>
          </cell>
          <cell r="K109">
            <v>119.9</v>
          </cell>
        </row>
        <row r="110">
          <cell r="A110" t="str">
            <v>Biscoito, salgado, cream cracker</v>
          </cell>
          <cell r="B110">
            <v>431.73228115942027</v>
          </cell>
          <cell r="C110">
            <v>1806.3678643710145</v>
          </cell>
          <cell r="D110">
            <v>10.055130434782608</v>
          </cell>
          <cell r="E110">
            <v>14.436666666666667</v>
          </cell>
          <cell r="F110">
            <v>68.73153623188405</v>
          </cell>
          <cell r="G110">
            <v>20.003333333333334</v>
          </cell>
          <cell r="H110">
            <v>2.2000000000000002</v>
          </cell>
          <cell r="I110">
            <v>0</v>
          </cell>
          <cell r="J110">
            <v>0</v>
          </cell>
          <cell r="K110">
            <v>854.35666666666668</v>
          </cell>
        </row>
        <row r="111">
          <cell r="A111" t="str">
            <v>Bisteca bovina (crua)</v>
          </cell>
          <cell r="B111">
            <v>471</v>
          </cell>
          <cell r="C111">
            <v>1970.664</v>
          </cell>
          <cell r="D111">
            <v>21.57</v>
          </cell>
          <cell r="E111">
            <v>41.98</v>
          </cell>
          <cell r="F111">
            <v>0</v>
          </cell>
          <cell r="G111">
            <v>12</v>
          </cell>
          <cell r="H111">
            <v>2.31</v>
          </cell>
          <cell r="I111">
            <v>0</v>
          </cell>
          <cell r="J111">
            <v>0</v>
          </cell>
          <cell r="K111">
            <v>50</v>
          </cell>
        </row>
        <row r="112">
          <cell r="A112" t="str">
            <v>BOBÓ DE FRANGO</v>
          </cell>
          <cell r="B112" t="e">
            <v>#REF!</v>
          </cell>
          <cell r="C112" t="e">
            <v>#REF!</v>
          </cell>
          <cell r="D112" t="e">
            <v>#REF!</v>
          </cell>
          <cell r="E112" t="e">
            <v>#REF!</v>
          </cell>
          <cell r="F112" t="e">
            <v>#REF!</v>
          </cell>
          <cell r="G112" t="e">
            <v>#REF!</v>
          </cell>
          <cell r="H112" t="e">
            <v>#REF!</v>
          </cell>
          <cell r="I112" t="e">
            <v>#REF!</v>
          </cell>
          <cell r="J112" t="e">
            <v>#REF!</v>
          </cell>
          <cell r="K112" t="e">
            <v>#REF!</v>
          </cell>
        </row>
        <row r="113">
          <cell r="A113" t="str">
            <v>Bolo, industrializado (média diferentes sabores)</v>
          </cell>
          <cell r="B113">
            <v>420</v>
          </cell>
          <cell r="C113">
            <v>1757.28</v>
          </cell>
          <cell r="D113">
            <v>6.49</v>
          </cell>
          <cell r="E113">
            <v>19.600000000000001</v>
          </cell>
          <cell r="F113">
            <v>54.5</v>
          </cell>
          <cell r="G113">
            <v>116</v>
          </cell>
          <cell r="H113">
            <v>3.6</v>
          </cell>
          <cell r="I113">
            <v>1.23</v>
          </cell>
          <cell r="J113">
            <v>1.9</v>
          </cell>
          <cell r="K113">
            <v>332</v>
          </cell>
        </row>
        <row r="114">
          <cell r="A114" t="str">
            <v>Bolo, mistura para</v>
          </cell>
          <cell r="B114">
            <v>419</v>
          </cell>
          <cell r="C114">
            <v>1753.096</v>
          </cell>
          <cell r="D114">
            <v>6.2</v>
          </cell>
          <cell r="E114">
            <v>6.1</v>
          </cell>
          <cell r="F114">
            <v>84.7</v>
          </cell>
          <cell r="G114">
            <v>59</v>
          </cell>
          <cell r="H114">
            <v>1.2</v>
          </cell>
          <cell r="I114">
            <v>0</v>
          </cell>
          <cell r="J114">
            <v>0</v>
          </cell>
          <cell r="K114">
            <v>463</v>
          </cell>
        </row>
        <row r="115">
          <cell r="A115" t="str">
            <v>BOLO DE BANANA</v>
          </cell>
          <cell r="B115">
            <v>256.8276544288301</v>
          </cell>
          <cell r="C115">
            <v>1074.5669061302249</v>
          </cell>
          <cell r="D115">
            <v>6.2348446375349287</v>
          </cell>
          <cell r="E115">
            <v>8.5462199999999982</v>
          </cell>
          <cell r="F115">
            <v>39.779355362465083</v>
          </cell>
          <cell r="G115">
            <v>39.448966666666664</v>
          </cell>
          <cell r="H115">
            <v>0.73533333333333328</v>
          </cell>
          <cell r="I115">
            <v>70.07759999999999</v>
          </cell>
          <cell r="J115">
            <v>6.4770000000000003</v>
          </cell>
          <cell r="K115">
            <v>200.29114666666669</v>
          </cell>
        </row>
        <row r="116">
          <cell r="A116" t="str">
            <v>BOLO DE CENOURA</v>
          </cell>
          <cell r="B116">
            <v>359.02666830998942</v>
          </cell>
          <cell r="C116">
            <v>1502.5395802089963</v>
          </cell>
          <cell r="D116">
            <v>10.520409854926234</v>
          </cell>
          <cell r="E116">
            <v>17.911233333333335</v>
          </cell>
          <cell r="F116">
            <v>39.328290145073765</v>
          </cell>
          <cell r="G116">
            <v>196.48116666666664</v>
          </cell>
          <cell r="H116">
            <v>0.78049999999999997</v>
          </cell>
          <cell r="I116">
            <v>202.91800000000001</v>
          </cell>
          <cell r="J116">
            <v>0.76749999999999996</v>
          </cell>
          <cell r="K116">
            <v>208.93233333333333</v>
          </cell>
        </row>
        <row r="117">
          <cell r="A117" t="str">
            <v>BOLO DE CHOCOLATE</v>
          </cell>
          <cell r="B117">
            <v>373.06</v>
          </cell>
          <cell r="C117">
            <v>1560.3750317328463</v>
          </cell>
          <cell r="D117">
            <v>10.97815652173913</v>
          </cell>
          <cell r="E117">
            <v>13.583653333333332</v>
          </cell>
          <cell r="F117">
            <v>51.881676811594204</v>
          </cell>
          <cell r="G117">
            <v>200.2951333333333</v>
          </cell>
          <cell r="H117">
            <v>1.514</v>
          </cell>
          <cell r="I117">
            <v>242.12643333333332</v>
          </cell>
          <cell r="J117">
            <v>0</v>
          </cell>
          <cell r="K117">
            <v>161.36114666666668</v>
          </cell>
        </row>
        <row r="118">
          <cell r="A118" t="str">
            <v>BOLO DE FUBÁ</v>
          </cell>
          <cell r="B118">
            <v>536.37663268969959</v>
          </cell>
          <cell r="C118">
            <v>2244.1998311737034</v>
          </cell>
          <cell r="D118">
            <v>14.897083767969713</v>
          </cell>
          <cell r="E118">
            <v>14.458486666666666</v>
          </cell>
          <cell r="F118">
            <v>88.334216232030286</v>
          </cell>
          <cell r="G118">
            <v>195.31463333333329</v>
          </cell>
          <cell r="H118">
            <v>1.2454999999999998</v>
          </cell>
          <cell r="I118">
            <v>122.74893333333333</v>
          </cell>
          <cell r="J118">
            <v>0</v>
          </cell>
          <cell r="K118">
            <v>252.13114666666667</v>
          </cell>
        </row>
        <row r="119">
          <cell r="A119" t="str">
            <v>BOLO SIMPLES</v>
          </cell>
          <cell r="B119">
            <v>313.6828037766561</v>
          </cell>
          <cell r="C119">
            <v>1312.4488510015294</v>
          </cell>
          <cell r="D119">
            <v>10.352409854926234</v>
          </cell>
          <cell r="E119">
            <v>13.259386666666668</v>
          </cell>
          <cell r="F119">
            <v>38.644290145073768</v>
          </cell>
          <cell r="G119">
            <v>193.63463333333328</v>
          </cell>
          <cell r="H119">
            <v>0.71</v>
          </cell>
          <cell r="I119">
            <v>122.74893333333333</v>
          </cell>
          <cell r="J119">
            <v>0</v>
          </cell>
          <cell r="K119">
            <v>252.13114666666667</v>
          </cell>
        </row>
        <row r="120">
          <cell r="A120" t="str">
            <v>Brócolis, cru</v>
          </cell>
          <cell r="B120">
            <v>25.495131884057955</v>
          </cell>
          <cell r="C120">
            <v>106.67163180289849</v>
          </cell>
          <cell r="D120">
            <v>3.6449275362318847</v>
          </cell>
          <cell r="E120">
            <v>0.26666666666666666</v>
          </cell>
          <cell r="F120">
            <v>4.0250724637681152</v>
          </cell>
          <cell r="G120">
            <v>85.87</v>
          </cell>
          <cell r="H120">
            <v>0.61</v>
          </cell>
          <cell r="I120">
            <v>324</v>
          </cell>
          <cell r="J120">
            <v>34.283333333333331</v>
          </cell>
          <cell r="K120">
            <v>3.3333333333333335</v>
          </cell>
        </row>
        <row r="121">
          <cell r="A121" t="str">
            <v>Broto de alfafa</v>
          </cell>
          <cell r="B121">
            <v>23</v>
          </cell>
          <cell r="C121">
            <v>96.231999999999999</v>
          </cell>
          <cell r="D121">
            <v>3.99</v>
          </cell>
          <cell r="E121">
            <v>0.69</v>
          </cell>
          <cell r="F121">
            <v>2.1</v>
          </cell>
          <cell r="G121">
            <v>32</v>
          </cell>
          <cell r="H121">
            <v>0.96</v>
          </cell>
          <cell r="I121">
            <v>15.15</v>
          </cell>
          <cell r="J121">
            <v>8.1999999999999993</v>
          </cell>
          <cell r="K121">
            <v>6</v>
          </cell>
        </row>
        <row r="122">
          <cell r="A122" t="str">
            <v>Butiá</v>
          </cell>
          <cell r="B122">
            <v>105</v>
          </cell>
          <cell r="C122">
            <v>439.32</v>
          </cell>
          <cell r="D122">
            <v>1.9</v>
          </cell>
          <cell r="E122">
            <v>2</v>
          </cell>
          <cell r="F122">
            <v>22.8</v>
          </cell>
          <cell r="G122">
            <v>20</v>
          </cell>
          <cell r="H122">
            <v>2.2000000000000002</v>
          </cell>
          <cell r="I122">
            <v>30</v>
          </cell>
          <cell r="J122">
            <v>33</v>
          </cell>
          <cell r="K122">
            <v>0</v>
          </cell>
        </row>
        <row r="123">
          <cell r="A123" t="str">
            <v>Cação, posta, crua</v>
          </cell>
          <cell r="B123">
            <v>83.333025019566222</v>
          </cell>
          <cell r="C123">
            <v>348.6653766818651</v>
          </cell>
          <cell r="D123">
            <v>17.854166666666668</v>
          </cell>
          <cell r="E123">
            <v>0.78666666666666663</v>
          </cell>
          <cell r="F123">
            <v>0</v>
          </cell>
          <cell r="G123">
            <v>8.7036666666666651</v>
          </cell>
          <cell r="H123">
            <v>0.20399999999999999</v>
          </cell>
          <cell r="I123">
            <v>5.9966666670000004</v>
          </cell>
          <cell r="J123">
            <v>0</v>
          </cell>
          <cell r="K123">
            <v>176.02366666666668</v>
          </cell>
        </row>
        <row r="124">
          <cell r="A124" t="str">
            <v>Cacau, cru</v>
          </cell>
          <cell r="B124">
            <v>74.291480000000035</v>
          </cell>
          <cell r="C124">
            <v>310.83555232000015</v>
          </cell>
          <cell r="D124">
            <v>0.9541666666666665</v>
          </cell>
          <cell r="E124">
            <v>0.14399999999999999</v>
          </cell>
          <cell r="F124">
            <v>19.411166666666677</v>
          </cell>
          <cell r="G124">
            <v>12.104666666666667</v>
          </cell>
          <cell r="H124">
            <v>0.25833333333333336</v>
          </cell>
          <cell r="I124">
            <v>0</v>
          </cell>
          <cell r="J124">
            <v>13.563333333333333</v>
          </cell>
          <cell r="K124">
            <v>0.70033333333333336</v>
          </cell>
        </row>
        <row r="125">
          <cell r="A125" t="str">
            <v>Café</v>
          </cell>
          <cell r="B125">
            <v>1</v>
          </cell>
          <cell r="C125">
            <v>4.1840000000000002</v>
          </cell>
          <cell r="D125">
            <v>0.12</v>
          </cell>
          <cell r="E125">
            <v>0.2</v>
          </cell>
          <cell r="F125">
            <v>0.47</v>
          </cell>
          <cell r="G125">
            <v>2</v>
          </cell>
          <cell r="H125">
            <v>0.01</v>
          </cell>
          <cell r="I125">
            <v>0</v>
          </cell>
          <cell r="J125">
            <v>0</v>
          </cell>
          <cell r="K125">
            <v>2</v>
          </cell>
        </row>
        <row r="126">
          <cell r="A126" t="str">
            <v xml:space="preserve">Café solúvel capuccino </v>
          </cell>
          <cell r="B126">
            <v>27.75</v>
          </cell>
          <cell r="C126">
            <v>116.10600000000001</v>
          </cell>
          <cell r="D126">
            <v>0.26</v>
          </cell>
          <cell r="E126">
            <v>0.84</v>
          </cell>
          <cell r="F126">
            <v>5.17</v>
          </cell>
          <cell r="G126">
            <v>4.05</v>
          </cell>
          <cell r="H126">
            <v>0.03</v>
          </cell>
          <cell r="I126">
            <v>0</v>
          </cell>
          <cell r="J126">
            <v>0</v>
          </cell>
          <cell r="K126">
            <v>50.1</v>
          </cell>
        </row>
        <row r="127">
          <cell r="A127" t="str">
            <v>Café, pó, torrado</v>
          </cell>
          <cell r="B127">
            <v>430</v>
          </cell>
          <cell r="C127">
            <v>1799.1200000000001</v>
          </cell>
          <cell r="D127">
            <v>14.7</v>
          </cell>
          <cell r="E127">
            <v>12</v>
          </cell>
          <cell r="F127">
            <v>65.8</v>
          </cell>
          <cell r="G127">
            <v>107</v>
          </cell>
          <cell r="H127">
            <v>8.14</v>
          </cell>
          <cell r="I127">
            <v>0</v>
          </cell>
          <cell r="J127">
            <v>0</v>
          </cell>
          <cell r="K127">
            <v>1.1399999999999999</v>
          </cell>
        </row>
        <row r="128">
          <cell r="A128" t="str">
            <v>Cajá, polpa, congelada</v>
          </cell>
          <cell r="B128">
            <v>26.332269311050553</v>
          </cell>
          <cell r="C128">
            <v>110.17421479743551</v>
          </cell>
          <cell r="D128">
            <v>0.58958333333333335</v>
          </cell>
          <cell r="E128">
            <v>0.16766666666666666</v>
          </cell>
          <cell r="F128">
            <v>6.3744166666666606</v>
          </cell>
          <cell r="G128">
            <v>9.1606666666666658</v>
          </cell>
          <cell r="H128">
            <v>0.32233333333333336</v>
          </cell>
          <cell r="I128">
            <v>107</v>
          </cell>
          <cell r="J128">
            <v>0</v>
          </cell>
          <cell r="K128">
            <v>6.9450000000000003</v>
          </cell>
        </row>
        <row r="129">
          <cell r="A129" t="str">
            <v xml:space="preserve">Cajá, polpa, congelada </v>
          </cell>
          <cell r="B129">
            <v>27</v>
          </cell>
          <cell r="C129">
            <v>112.968</v>
          </cell>
          <cell r="D129">
            <v>0.59</v>
          </cell>
          <cell r="E129">
            <v>0.17</v>
          </cell>
          <cell r="F129">
            <v>6.38</v>
          </cell>
          <cell r="G129">
            <v>9.17</v>
          </cell>
          <cell r="H129">
            <v>0.33</v>
          </cell>
          <cell r="I129">
            <v>107</v>
          </cell>
          <cell r="J129">
            <v>0</v>
          </cell>
          <cell r="K129">
            <v>6.95</v>
          </cell>
        </row>
        <row r="130">
          <cell r="A130" t="str">
            <v>Cajá-Manga, cru</v>
          </cell>
          <cell r="B130">
            <v>45.58096877372266</v>
          </cell>
          <cell r="C130">
            <v>190.71077334925562</v>
          </cell>
          <cell r="D130">
            <v>1.2791666666666666</v>
          </cell>
          <cell r="E130">
            <v>0</v>
          </cell>
          <cell r="F130">
            <v>11.434166666666664</v>
          </cell>
          <cell r="G130">
            <v>12.744</v>
          </cell>
          <cell r="H130">
            <v>0.15433333333333332</v>
          </cell>
          <cell r="I130">
            <v>0</v>
          </cell>
          <cell r="J130">
            <v>26.696666666666669</v>
          </cell>
          <cell r="K130">
            <v>1.4386666666666665</v>
          </cell>
        </row>
        <row r="131">
          <cell r="A131" t="str">
            <v>Caju, cru</v>
          </cell>
          <cell r="B131">
            <v>43.065068521739114</v>
          </cell>
          <cell r="C131">
            <v>180.18424669495647</v>
          </cell>
          <cell r="D131">
            <v>0.97101449275362328</v>
          </cell>
          <cell r="E131">
            <v>0.33</v>
          </cell>
          <cell r="F131">
            <v>10.288988840579705</v>
          </cell>
          <cell r="G131">
            <v>1.4166666666666667</v>
          </cell>
          <cell r="H131">
            <v>0.15333333333333335</v>
          </cell>
          <cell r="I131">
            <v>40</v>
          </cell>
          <cell r="J131">
            <v>219.33333333333334</v>
          </cell>
          <cell r="K131">
            <v>2.9666666666666668</v>
          </cell>
        </row>
        <row r="132">
          <cell r="A132" t="str">
            <v>Caju, polpa, congelada</v>
          </cell>
          <cell r="B132">
            <v>36.568679999999965</v>
          </cell>
          <cell r="C132">
            <v>153.00335711999986</v>
          </cell>
          <cell r="D132">
            <v>0.48125000000000001</v>
          </cell>
          <cell r="E132">
            <v>0.154</v>
          </cell>
          <cell r="F132">
            <v>9.3507499999999943</v>
          </cell>
          <cell r="G132">
            <v>0.83933333333333338</v>
          </cell>
          <cell r="H132">
            <v>0.14666666666666664</v>
          </cell>
          <cell r="I132">
            <v>21</v>
          </cell>
          <cell r="J132">
            <v>119.71933333333334</v>
          </cell>
          <cell r="K132">
            <v>4.1616666666666662</v>
          </cell>
        </row>
        <row r="133">
          <cell r="A133" t="str">
            <v>Caju, polpa, congelado</v>
          </cell>
          <cell r="B133">
            <v>40</v>
          </cell>
          <cell r="C133">
            <v>167.36</v>
          </cell>
          <cell r="D133">
            <v>0.49</v>
          </cell>
          <cell r="E133">
            <v>0.16</v>
          </cell>
          <cell r="F133">
            <v>9.36</v>
          </cell>
          <cell r="G133">
            <v>0.84</v>
          </cell>
          <cell r="H133">
            <v>0.15</v>
          </cell>
          <cell r="I133">
            <v>21</v>
          </cell>
          <cell r="J133">
            <v>119</v>
          </cell>
          <cell r="K133">
            <v>4.17</v>
          </cell>
        </row>
        <row r="134">
          <cell r="A134" t="str">
            <v>Caju, suco concentrado, envasado</v>
          </cell>
          <cell r="B134">
            <v>45.10862666666668</v>
          </cell>
          <cell r="C134">
            <v>188.7344939733334</v>
          </cell>
          <cell r="D134">
            <v>0.40416666666666667</v>
          </cell>
          <cell r="E134">
            <v>0.2</v>
          </cell>
          <cell r="F134">
            <v>10.733833333333331</v>
          </cell>
          <cell r="G134">
            <v>0.97566666666666668</v>
          </cell>
          <cell r="H134">
            <v>0.14599999999999999</v>
          </cell>
          <cell r="I134">
            <v>11</v>
          </cell>
          <cell r="J134">
            <v>138.69533333333331</v>
          </cell>
          <cell r="K134">
            <v>45.044333333333334</v>
          </cell>
        </row>
        <row r="135">
          <cell r="A135" t="str">
            <v>Cajuína</v>
          </cell>
          <cell r="B135">
            <v>45</v>
          </cell>
          <cell r="C135">
            <v>188.28</v>
          </cell>
          <cell r="D135">
            <v>0.8</v>
          </cell>
          <cell r="E135">
            <v>0</v>
          </cell>
          <cell r="F135">
            <v>11.5</v>
          </cell>
          <cell r="G135">
            <v>0</v>
          </cell>
          <cell r="H135">
            <v>0</v>
          </cell>
          <cell r="I135">
            <v>0</v>
          </cell>
          <cell r="J135">
            <v>0</v>
          </cell>
          <cell r="K135">
            <v>15</v>
          </cell>
        </row>
        <row r="136">
          <cell r="A136" t="str">
            <v>Caldo de carne, tablete</v>
          </cell>
          <cell r="B136">
            <v>241</v>
          </cell>
          <cell r="C136">
            <v>1008.3440000000001</v>
          </cell>
          <cell r="D136">
            <v>7.8</v>
          </cell>
          <cell r="E136">
            <v>16.600000000000001</v>
          </cell>
          <cell r="F136">
            <v>15.1</v>
          </cell>
          <cell r="G136">
            <v>129</v>
          </cell>
          <cell r="H136">
            <v>0</v>
          </cell>
          <cell r="I136">
            <v>0</v>
          </cell>
          <cell r="J136">
            <v>0</v>
          </cell>
          <cell r="K136">
            <v>22180</v>
          </cell>
        </row>
        <row r="137">
          <cell r="A137" t="str">
            <v>Caldo de galinha, tablete</v>
          </cell>
          <cell r="B137">
            <v>251</v>
          </cell>
          <cell r="C137">
            <v>1050.184</v>
          </cell>
          <cell r="D137">
            <v>6.3</v>
          </cell>
          <cell r="E137">
            <v>20.399999999999999</v>
          </cell>
          <cell r="F137">
            <v>10.6</v>
          </cell>
          <cell r="G137">
            <v>16</v>
          </cell>
          <cell r="H137">
            <v>0.7</v>
          </cell>
          <cell r="I137">
            <v>0</v>
          </cell>
          <cell r="J137">
            <v>0</v>
          </cell>
          <cell r="K137">
            <v>22300</v>
          </cell>
        </row>
        <row r="138">
          <cell r="A138" t="str">
            <v>Camarão, Rio Grande, grande, cozido</v>
          </cell>
          <cell r="B138">
            <v>90.013680096308377</v>
          </cell>
          <cell r="C138">
            <v>376.61723752295427</v>
          </cell>
          <cell r="D138">
            <v>18.966666666666665</v>
          </cell>
          <cell r="E138">
            <v>1.0006666666666666</v>
          </cell>
          <cell r="F138">
            <v>0</v>
          </cell>
          <cell r="G138">
            <v>89.744000000000014</v>
          </cell>
          <cell r="H138">
            <v>1.2779999999999998</v>
          </cell>
          <cell r="I138">
            <v>0</v>
          </cell>
          <cell r="J138">
            <v>0</v>
          </cell>
          <cell r="K138">
            <v>366.55199999999996</v>
          </cell>
        </row>
        <row r="139">
          <cell r="A139" t="str">
            <v>Camarão, Rio Grande, grande, cru</v>
          </cell>
          <cell r="B139">
            <v>47.183436705430353</v>
          </cell>
          <cell r="C139">
            <v>197.41549917552061</v>
          </cell>
          <cell r="D139">
            <v>9.9916666666666671</v>
          </cell>
          <cell r="E139">
            <v>0.501</v>
          </cell>
          <cell r="F139">
            <v>0</v>
          </cell>
          <cell r="G139">
            <v>51.11633333333333</v>
          </cell>
          <cell r="H139">
            <v>0.66866666666666674</v>
          </cell>
          <cell r="I139">
            <v>20</v>
          </cell>
          <cell r="J139">
            <v>0</v>
          </cell>
          <cell r="K139">
            <v>201.12799999999999</v>
          </cell>
        </row>
        <row r="140">
          <cell r="A140" t="str">
            <v>Camarão, Sete Barbas, sem cabeça, com casca, frito</v>
          </cell>
          <cell r="B140">
            <v>231.24615385087333</v>
          </cell>
          <cell r="C140">
            <v>967.53390771205409</v>
          </cell>
          <cell r="D140">
            <v>18.387499999999999</v>
          </cell>
          <cell r="E140">
            <v>15.620333333333333</v>
          </cell>
          <cell r="F140">
            <v>2.8798333333333326</v>
          </cell>
          <cell r="G140">
            <v>959.70133333333342</v>
          </cell>
          <cell r="H140">
            <v>2.4389999999999996</v>
          </cell>
          <cell r="I140">
            <v>0</v>
          </cell>
          <cell r="J140">
            <v>0</v>
          </cell>
          <cell r="K140">
            <v>99.055000000000007</v>
          </cell>
        </row>
        <row r="141">
          <cell r="A141" t="str">
            <v>Cana-de-açúcar</v>
          </cell>
          <cell r="B141">
            <v>73.58</v>
          </cell>
          <cell r="C141">
            <v>307.85872000000001</v>
          </cell>
          <cell r="D141">
            <v>0</v>
          </cell>
          <cell r="E141">
            <v>0.05</v>
          </cell>
          <cell r="F141">
            <v>19.97</v>
          </cell>
          <cell r="G141">
            <v>5.6</v>
          </cell>
          <cell r="H141">
            <v>0</v>
          </cell>
          <cell r="I141">
            <v>0</v>
          </cell>
          <cell r="J141">
            <v>0</v>
          </cell>
          <cell r="K141">
            <v>18.34</v>
          </cell>
        </row>
        <row r="142">
          <cell r="A142" t="str">
            <v>Canela em pó</v>
          </cell>
          <cell r="B142">
            <v>261</v>
          </cell>
          <cell r="C142">
            <v>1092.0240000000001</v>
          </cell>
          <cell r="D142">
            <v>3.89</v>
          </cell>
          <cell r="E142">
            <v>3.19</v>
          </cell>
          <cell r="F142">
            <v>79.8</v>
          </cell>
          <cell r="G142">
            <v>0.23</v>
          </cell>
          <cell r="H142">
            <v>38.200000000000003</v>
          </cell>
          <cell r="I142">
            <v>26</v>
          </cell>
          <cell r="J142">
            <v>28.5</v>
          </cell>
          <cell r="K142">
            <v>26.3</v>
          </cell>
        </row>
        <row r="143">
          <cell r="A143" t="str">
            <v>Canjica, branca, crua</v>
          </cell>
          <cell r="B143">
            <v>357.60259000000002</v>
          </cell>
          <cell r="C143">
            <v>1496.2092365600001</v>
          </cell>
          <cell r="D143">
            <v>7.2</v>
          </cell>
          <cell r="E143">
            <v>0.97100000000000009</v>
          </cell>
          <cell r="F143">
            <v>78.060999999999993</v>
          </cell>
          <cell r="G143">
            <v>1.9646666666666668</v>
          </cell>
          <cell r="H143">
            <v>0.32166666666666666</v>
          </cell>
          <cell r="I143">
            <v>23438</v>
          </cell>
          <cell r="J143">
            <v>0</v>
          </cell>
          <cell r="K143">
            <v>0.78966666666666663</v>
          </cell>
        </row>
        <row r="144">
          <cell r="A144" t="str">
            <v>Caqui, chocolate, cru</v>
          </cell>
          <cell r="B144">
            <v>71.350018111646165</v>
          </cell>
          <cell r="C144">
            <v>298.52847577912758</v>
          </cell>
          <cell r="D144">
            <v>0.35625000000000001</v>
          </cell>
          <cell r="E144">
            <v>6.9333333333333344E-2</v>
          </cell>
          <cell r="F144">
            <v>19.325749999999996</v>
          </cell>
          <cell r="G144">
            <v>17.848333333333333</v>
          </cell>
          <cell r="H144">
            <v>9.9000000000000019E-2</v>
          </cell>
          <cell r="I144">
            <v>0</v>
          </cell>
          <cell r="J144">
            <v>29.613333333333333</v>
          </cell>
          <cell r="K144">
            <v>2.1833333333333336</v>
          </cell>
        </row>
        <row r="145">
          <cell r="A145" t="str">
            <v>Cará, cru</v>
          </cell>
          <cell r="B145">
            <v>95.633134782608707</v>
          </cell>
          <cell r="C145">
            <v>400.12903593043484</v>
          </cell>
          <cell r="D145">
            <v>2.2826086956521738</v>
          </cell>
          <cell r="E145">
            <v>0.13666666666666669</v>
          </cell>
          <cell r="F145">
            <v>22.954057971014496</v>
          </cell>
          <cell r="G145">
            <v>3.9113333333333338</v>
          </cell>
          <cell r="H145">
            <v>0.21333333333333335</v>
          </cell>
          <cell r="I145">
            <v>0</v>
          </cell>
          <cell r="J145">
            <v>8.7866666666666671</v>
          </cell>
          <cell r="K145">
            <v>0</v>
          </cell>
        </row>
        <row r="146">
          <cell r="A146" t="str">
            <v>Carambola, crua</v>
          </cell>
          <cell r="B146">
            <v>45.740888793428724</v>
          </cell>
          <cell r="C146">
            <v>191.3798787117058</v>
          </cell>
          <cell r="D146">
            <v>0.87083333333333335</v>
          </cell>
          <cell r="E146">
            <v>0.17699999999999996</v>
          </cell>
          <cell r="F146">
            <v>11.481499999999997</v>
          </cell>
          <cell r="G146">
            <v>4.7883333333333331</v>
          </cell>
          <cell r="H146">
            <v>0.19833333333333333</v>
          </cell>
          <cell r="I146">
            <v>49</v>
          </cell>
          <cell r="J146">
            <v>60.866666666666674</v>
          </cell>
          <cell r="K146">
            <v>4.094666666666666</v>
          </cell>
        </row>
        <row r="147">
          <cell r="A147" t="str">
            <v>Caranguejo, cozido</v>
          </cell>
          <cell r="B147">
            <v>82.721501507838582</v>
          </cell>
          <cell r="C147">
            <v>346.10676230879665</v>
          </cell>
          <cell r="D147">
            <v>18.479166666666668</v>
          </cell>
          <cell r="E147">
            <v>0.42299999999999999</v>
          </cell>
          <cell r="F147">
            <v>0</v>
          </cell>
          <cell r="G147">
            <v>357.15266666666668</v>
          </cell>
          <cell r="H147">
            <v>2.8616666666666668</v>
          </cell>
          <cell r="I147">
            <v>0</v>
          </cell>
          <cell r="J147">
            <v>0</v>
          </cell>
          <cell r="K147">
            <v>360.10566666666665</v>
          </cell>
        </row>
        <row r="148">
          <cell r="A148" t="str">
            <v>Carne de bode/caprino</v>
          </cell>
          <cell r="B148">
            <v>143</v>
          </cell>
          <cell r="C148">
            <v>598.31200000000001</v>
          </cell>
          <cell r="D148">
            <v>27.1</v>
          </cell>
          <cell r="E148">
            <v>3.03</v>
          </cell>
          <cell r="F148">
            <v>0</v>
          </cell>
          <cell r="G148">
            <v>17</v>
          </cell>
          <cell r="H148">
            <v>3.73</v>
          </cell>
          <cell r="I148">
            <v>0</v>
          </cell>
          <cell r="J148">
            <v>0</v>
          </cell>
          <cell r="K148">
            <v>86</v>
          </cell>
        </row>
        <row r="149">
          <cell r="A149" t="str">
            <v>Carne de caprino</v>
          </cell>
          <cell r="B149">
            <v>143</v>
          </cell>
          <cell r="C149">
            <v>598.31200000000001</v>
          </cell>
          <cell r="D149">
            <v>27.1</v>
          </cell>
          <cell r="E149">
            <v>3.03</v>
          </cell>
          <cell r="F149">
            <v>0</v>
          </cell>
          <cell r="G149">
            <v>17</v>
          </cell>
          <cell r="H149">
            <v>3.73</v>
          </cell>
          <cell r="I149">
            <v>0</v>
          </cell>
          <cell r="J149">
            <v>0</v>
          </cell>
          <cell r="K149">
            <v>86</v>
          </cell>
        </row>
        <row r="150">
          <cell r="A150" t="str">
            <v>Carne de ovelha</v>
          </cell>
          <cell r="B150">
            <v>204</v>
          </cell>
          <cell r="C150">
            <v>853.53600000000006</v>
          </cell>
          <cell r="D150">
            <v>28.35</v>
          </cell>
          <cell r="E150">
            <v>9.17</v>
          </cell>
          <cell r="F150">
            <v>0</v>
          </cell>
          <cell r="G150">
            <v>8</v>
          </cell>
          <cell r="H150">
            <v>2.2000000000000002</v>
          </cell>
          <cell r="I150">
            <v>0</v>
          </cell>
          <cell r="J150">
            <v>0</v>
          </cell>
          <cell r="K150">
            <v>71</v>
          </cell>
        </row>
        <row r="151">
          <cell r="A151" t="str">
            <v>Carne de pato</v>
          </cell>
          <cell r="B151">
            <v>201</v>
          </cell>
          <cell r="C151">
            <v>840.98400000000004</v>
          </cell>
          <cell r="D151">
            <v>26.14</v>
          </cell>
          <cell r="E151">
            <v>9.9700000000000006</v>
          </cell>
          <cell r="F151">
            <v>0</v>
          </cell>
          <cell r="G151">
            <v>13</v>
          </cell>
          <cell r="H151">
            <v>0.98</v>
          </cell>
          <cell r="I151">
            <v>29</v>
          </cell>
          <cell r="J151">
            <v>0</v>
          </cell>
          <cell r="K151">
            <v>63</v>
          </cell>
        </row>
        <row r="152">
          <cell r="A152" t="str">
            <v>Carne de sol</v>
          </cell>
          <cell r="B152">
            <v>313</v>
          </cell>
          <cell r="C152">
            <v>1309.5920000000001</v>
          </cell>
          <cell r="D152">
            <v>26.9</v>
          </cell>
          <cell r="E152">
            <v>21.9</v>
          </cell>
          <cell r="F152">
            <v>0</v>
          </cell>
          <cell r="G152">
            <v>13</v>
          </cell>
          <cell r="H152">
            <v>1.9</v>
          </cell>
          <cell r="I152">
            <v>0</v>
          </cell>
          <cell r="J152">
            <v>0</v>
          </cell>
          <cell r="K152">
            <v>1943</v>
          </cell>
        </row>
        <row r="153">
          <cell r="A153" t="str">
            <v>Carne moída</v>
          </cell>
          <cell r="B153">
            <v>214</v>
          </cell>
          <cell r="C153">
            <v>895.37600000000009</v>
          </cell>
          <cell r="D153">
            <v>26.62</v>
          </cell>
          <cell r="E153">
            <v>11.1</v>
          </cell>
          <cell r="F153">
            <v>0</v>
          </cell>
          <cell r="G153">
            <v>13</v>
          </cell>
          <cell r="H153">
            <v>2.89</v>
          </cell>
          <cell r="I153">
            <v>0</v>
          </cell>
          <cell r="J153">
            <v>0</v>
          </cell>
          <cell r="K153">
            <v>61</v>
          </cell>
        </row>
        <row r="154">
          <cell r="A154" t="str">
            <v>Carne, avestruz, crua (média de diferentes cortes)</v>
          </cell>
          <cell r="B154">
            <v>141</v>
          </cell>
          <cell r="C154">
            <v>589.94400000000007</v>
          </cell>
          <cell r="D154">
            <v>30.1</v>
          </cell>
          <cell r="E154">
            <v>2.0099999999999998</v>
          </cell>
          <cell r="F154">
            <v>0.71</v>
          </cell>
          <cell r="G154">
            <v>5.27</v>
          </cell>
          <cell r="H154">
            <v>12.3</v>
          </cell>
          <cell r="I154">
            <v>0</v>
          </cell>
          <cell r="J154">
            <v>0</v>
          </cell>
          <cell r="K154">
            <v>101</v>
          </cell>
        </row>
        <row r="155">
          <cell r="A155" t="str">
            <v>Carne, bovina, acém, moído, cru</v>
          </cell>
          <cell r="B155">
            <v>136.56233333333333</v>
          </cell>
          <cell r="C155">
            <v>571.37680266666666</v>
          </cell>
          <cell r="D155">
            <v>19.420000000000002</v>
          </cell>
          <cell r="E155">
            <v>5.9466666666666663</v>
          </cell>
          <cell r="F155">
            <v>0</v>
          </cell>
          <cell r="G155">
            <v>2.61</v>
          </cell>
          <cell r="H155">
            <v>1.7633333333333334</v>
          </cell>
          <cell r="I155">
            <v>2.3199999999999998</v>
          </cell>
          <cell r="J155">
            <v>0</v>
          </cell>
          <cell r="K155">
            <v>49</v>
          </cell>
        </row>
        <row r="156">
          <cell r="A156" t="str">
            <v>Carne, bovina, acém, sem gordura, cru</v>
          </cell>
          <cell r="B156">
            <v>144.02943333333332</v>
          </cell>
          <cell r="C156">
            <v>602.61914906666664</v>
          </cell>
          <cell r="D156">
            <v>20.816666666666666</v>
          </cell>
          <cell r="E156">
            <v>6.1133333333333333</v>
          </cell>
          <cell r="F156">
            <v>0</v>
          </cell>
          <cell r="G156">
            <v>4.7166666666666677</v>
          </cell>
          <cell r="H156">
            <v>1.5133333333333334</v>
          </cell>
          <cell r="I156">
            <v>2</v>
          </cell>
          <cell r="J156">
            <v>0</v>
          </cell>
          <cell r="K156">
            <v>50</v>
          </cell>
        </row>
        <row r="157">
          <cell r="A157" t="str">
            <v>Carne, bovina, almôndegas, cruas</v>
          </cell>
          <cell r="B157">
            <v>189</v>
          </cell>
          <cell r="C157">
            <v>790.77600000000007</v>
          </cell>
          <cell r="D157">
            <v>12.3</v>
          </cell>
          <cell r="E157">
            <v>11.2</v>
          </cell>
          <cell r="F157">
            <v>9.8000000000000007</v>
          </cell>
          <cell r="G157">
            <v>22</v>
          </cell>
          <cell r="H157">
            <v>1.6</v>
          </cell>
          <cell r="I157">
            <v>0</v>
          </cell>
          <cell r="J157">
            <v>0</v>
          </cell>
          <cell r="K157">
            <v>621</v>
          </cell>
        </row>
        <row r="158">
          <cell r="A158" t="str">
            <v>Carne, bovina, bucho, cru</v>
          </cell>
          <cell r="B158">
            <v>137.30316666666667</v>
          </cell>
          <cell r="C158">
            <v>574.47644933333333</v>
          </cell>
          <cell r="D158">
            <v>20.53</v>
          </cell>
          <cell r="E158">
            <v>5.503333333333333</v>
          </cell>
          <cell r="F158">
            <v>0</v>
          </cell>
          <cell r="G158">
            <v>9.0733333333333324</v>
          </cell>
          <cell r="H158">
            <v>0.47333333333333333</v>
          </cell>
          <cell r="I158">
            <v>0</v>
          </cell>
          <cell r="J158">
            <v>0</v>
          </cell>
          <cell r="K158">
            <v>45</v>
          </cell>
        </row>
        <row r="159">
          <cell r="A159" t="str">
            <v>Carne, bovina, capa de contra-filé, com gordura, crua</v>
          </cell>
          <cell r="B159">
            <v>216.90896666666669</v>
          </cell>
          <cell r="C159">
            <v>907.54711653333345</v>
          </cell>
          <cell r="D159">
            <v>19.196666666666669</v>
          </cell>
          <cell r="E159">
            <v>14.96</v>
          </cell>
          <cell r="F159">
            <v>0</v>
          </cell>
          <cell r="G159">
            <v>5.86</v>
          </cell>
          <cell r="H159">
            <v>1.51</v>
          </cell>
          <cell r="I159">
            <v>4</v>
          </cell>
          <cell r="J159">
            <v>0</v>
          </cell>
          <cell r="K159">
            <v>58</v>
          </cell>
        </row>
        <row r="160">
          <cell r="A160" t="str">
            <v>Carne, bovina, capa de contra-filé, sem gordura, crua</v>
          </cell>
          <cell r="B160">
            <v>131.06246666666664</v>
          </cell>
          <cell r="C160">
            <v>548.36536053333327</v>
          </cell>
          <cell r="D160">
            <v>21.54</v>
          </cell>
          <cell r="E160">
            <v>4.333333333333333</v>
          </cell>
          <cell r="F160">
            <v>0</v>
          </cell>
          <cell r="G160">
            <v>6.496666666666667</v>
          </cell>
          <cell r="H160">
            <v>2.0366666666666666</v>
          </cell>
          <cell r="I160">
            <v>0</v>
          </cell>
          <cell r="J160">
            <v>0</v>
          </cell>
          <cell r="K160">
            <v>79</v>
          </cell>
        </row>
        <row r="161">
          <cell r="A161" t="str">
            <v>Carne, bovina, charque, cru</v>
          </cell>
          <cell r="B161">
            <v>248.86101810745396</v>
          </cell>
          <cell r="C161">
            <v>1041.2344997615874</v>
          </cell>
          <cell r="D161">
            <v>22.71458333333333</v>
          </cell>
          <cell r="E161">
            <v>16.837</v>
          </cell>
          <cell r="F161">
            <v>0</v>
          </cell>
          <cell r="G161">
            <v>15.176</v>
          </cell>
          <cell r="H161">
            <v>1.5266666666666666</v>
          </cell>
          <cell r="I161">
            <v>0</v>
          </cell>
          <cell r="J161">
            <v>0</v>
          </cell>
          <cell r="K161">
            <v>5875</v>
          </cell>
        </row>
        <row r="162">
          <cell r="A162" t="str">
            <v>Carne, bovina, contra-filé de costela, cru</v>
          </cell>
          <cell r="B162">
            <v>202.43739999999997</v>
          </cell>
          <cell r="C162">
            <v>846.99808159999986</v>
          </cell>
          <cell r="D162">
            <v>19.8</v>
          </cell>
          <cell r="E162">
            <v>13.07</v>
          </cell>
          <cell r="F162">
            <v>0</v>
          </cell>
          <cell r="G162">
            <v>3.16</v>
          </cell>
          <cell r="H162">
            <v>1.5566666666666666</v>
          </cell>
          <cell r="I162">
            <v>3</v>
          </cell>
          <cell r="J162">
            <v>0</v>
          </cell>
          <cell r="K162">
            <v>39</v>
          </cell>
        </row>
        <row r="163">
          <cell r="A163" t="str">
            <v>Carne, bovina, contra-filé, com gordura, cru</v>
          </cell>
          <cell r="B163">
            <v>205.85669999999999</v>
          </cell>
          <cell r="C163">
            <v>861.30443279999997</v>
          </cell>
          <cell r="D163">
            <v>21.15</v>
          </cell>
          <cell r="E163">
            <v>12.81</v>
          </cell>
          <cell r="F163">
            <v>0</v>
          </cell>
          <cell r="G163">
            <v>3.673</v>
          </cell>
          <cell r="H163">
            <v>1.31</v>
          </cell>
          <cell r="I163">
            <v>4</v>
          </cell>
          <cell r="J163">
            <v>0</v>
          </cell>
          <cell r="K163">
            <v>44</v>
          </cell>
        </row>
        <row r="164">
          <cell r="A164" t="str">
            <v>Carne, bovina, contra-filé, sem gordura, cru</v>
          </cell>
          <cell r="B164">
            <v>156.61583333333331</v>
          </cell>
          <cell r="C164">
            <v>655.2806466666666</v>
          </cell>
          <cell r="D164">
            <v>23.996666666666666</v>
          </cell>
          <cell r="E164">
            <v>6.0033333333333339</v>
          </cell>
          <cell r="F164">
            <v>0</v>
          </cell>
          <cell r="G164">
            <v>4.1966666666666663</v>
          </cell>
          <cell r="H164">
            <v>1.68</v>
          </cell>
          <cell r="I164">
            <v>0</v>
          </cell>
          <cell r="J164">
            <v>0</v>
          </cell>
          <cell r="K164">
            <v>53</v>
          </cell>
        </row>
        <row r="165">
          <cell r="A165" t="str">
            <v>Carne, bovina, costela, crua</v>
          </cell>
          <cell r="B165">
            <v>357.72246666666666</v>
          </cell>
          <cell r="C165">
            <v>1496.7108005333334</v>
          </cell>
          <cell r="D165">
            <v>16.706666666666667</v>
          </cell>
          <cell r="E165">
            <v>31.75</v>
          </cell>
          <cell r="F165">
            <v>0</v>
          </cell>
          <cell r="G165">
            <v>0</v>
          </cell>
          <cell r="H165">
            <v>1.2033333333333334</v>
          </cell>
          <cell r="I165">
            <v>5</v>
          </cell>
          <cell r="J165">
            <v>0</v>
          </cell>
          <cell r="K165">
            <v>70</v>
          </cell>
        </row>
        <row r="166">
          <cell r="A166" t="str">
            <v>Carne, bovina, coxão duro, sem gordura, cru</v>
          </cell>
          <cell r="B166">
            <v>147.96633333333335</v>
          </cell>
          <cell r="C166">
            <v>619.09113866666678</v>
          </cell>
          <cell r="D166">
            <v>21.513333333333335</v>
          </cell>
          <cell r="E166">
            <v>6.22</v>
          </cell>
          <cell r="F166">
            <v>0</v>
          </cell>
          <cell r="G166">
            <v>2.9533333333333331</v>
          </cell>
          <cell r="H166">
            <v>1.8933333333333333</v>
          </cell>
          <cell r="I166">
            <v>2</v>
          </cell>
          <cell r="J166">
            <v>0</v>
          </cell>
          <cell r="K166">
            <v>49</v>
          </cell>
        </row>
        <row r="167">
          <cell r="A167" t="str">
            <v>Carne, bovina, coxão mole, sem gordura, cru</v>
          </cell>
          <cell r="B167">
            <v>169.06596666666667</v>
          </cell>
          <cell r="C167">
            <v>707.37200453333332</v>
          </cell>
          <cell r="D167">
            <v>21.23</v>
          </cell>
          <cell r="E167">
            <v>8.6933333333333334</v>
          </cell>
          <cell r="F167">
            <v>0</v>
          </cell>
          <cell r="G167">
            <v>2.9866666666666668</v>
          </cell>
          <cell r="H167">
            <v>1.8866666666666667</v>
          </cell>
          <cell r="I167">
            <v>3</v>
          </cell>
          <cell r="J167">
            <v>0</v>
          </cell>
          <cell r="K167">
            <v>61</v>
          </cell>
        </row>
        <row r="168">
          <cell r="A168" t="str">
            <v>Carne, bovina, cupim, cru</v>
          </cell>
          <cell r="B168">
            <v>221.39750000000001</v>
          </cell>
          <cell r="C168">
            <v>926.3271400000001</v>
          </cell>
          <cell r="D168">
            <v>19.536666666666665</v>
          </cell>
          <cell r="E168">
            <v>15.296666666666667</v>
          </cell>
          <cell r="F168">
            <v>0</v>
          </cell>
          <cell r="G168">
            <v>3.5666666666666664</v>
          </cell>
          <cell r="H168">
            <v>1.1299999999999999</v>
          </cell>
          <cell r="I168">
            <v>3</v>
          </cell>
          <cell r="J168">
            <v>0</v>
          </cell>
          <cell r="K168">
            <v>47</v>
          </cell>
        </row>
        <row r="169">
          <cell r="A169" t="str">
            <v>Carne, bovina, fígado, cru</v>
          </cell>
          <cell r="B169">
            <v>141.04586666666665</v>
          </cell>
          <cell r="C169">
            <v>590.13590613333326</v>
          </cell>
          <cell r="D169">
            <v>20.713333333333335</v>
          </cell>
          <cell r="E169">
            <v>5.3566666666666665</v>
          </cell>
          <cell r="F169">
            <v>1.106666666666668</v>
          </cell>
          <cell r="G169">
            <v>4.1566666666666663</v>
          </cell>
          <cell r="H169">
            <v>5.626666666666666</v>
          </cell>
          <cell r="I169">
            <v>7936.7</v>
          </cell>
          <cell r="J169">
            <v>0</v>
          </cell>
          <cell r="K169">
            <v>76</v>
          </cell>
        </row>
        <row r="170">
          <cell r="A170" t="str">
            <v>Carne, bovina, filé mingnon, sem gordura, cru</v>
          </cell>
          <cell r="B170">
            <v>142.86426666666665</v>
          </cell>
          <cell r="C170">
            <v>597.74409173333333</v>
          </cell>
          <cell r="D170">
            <v>21.6</v>
          </cell>
          <cell r="E170">
            <v>5.6133333333333333</v>
          </cell>
          <cell r="F170">
            <v>0</v>
          </cell>
          <cell r="G170">
            <v>2.93</v>
          </cell>
          <cell r="H170">
            <v>1.92</v>
          </cell>
          <cell r="I170">
            <v>4</v>
          </cell>
          <cell r="J170">
            <v>0</v>
          </cell>
          <cell r="K170">
            <v>49</v>
          </cell>
        </row>
        <row r="171">
          <cell r="A171" t="str">
            <v>Carne, bovina, flanco, sem gordura, cru</v>
          </cell>
          <cell r="B171">
            <v>141.46009999999998</v>
          </cell>
          <cell r="C171">
            <v>591.86905839999997</v>
          </cell>
          <cell r="D171">
            <v>19.996666666666666</v>
          </cell>
          <cell r="E171">
            <v>6.2166666666666659</v>
          </cell>
          <cell r="F171">
            <v>0</v>
          </cell>
          <cell r="G171">
            <v>2.813333333333333</v>
          </cell>
          <cell r="H171">
            <v>1.58</v>
          </cell>
          <cell r="I171">
            <v>2</v>
          </cell>
          <cell r="J171">
            <v>0</v>
          </cell>
          <cell r="K171">
            <v>54</v>
          </cell>
        </row>
        <row r="172">
          <cell r="A172" t="str">
            <v>Carne, bovina, fraldinha, com gordura, crua</v>
          </cell>
          <cell r="B172">
            <v>220.72376666666662</v>
          </cell>
          <cell r="C172">
            <v>923.5082397333332</v>
          </cell>
          <cell r="D172">
            <v>17.583333333333332</v>
          </cell>
          <cell r="E172">
            <v>16.146666666666665</v>
          </cell>
          <cell r="F172">
            <v>0</v>
          </cell>
          <cell r="G172">
            <v>3.1066666666666669</v>
          </cell>
          <cell r="H172">
            <v>1.5433333333333332</v>
          </cell>
          <cell r="I172">
            <v>5</v>
          </cell>
          <cell r="J172">
            <v>0</v>
          </cell>
          <cell r="K172">
            <v>51</v>
          </cell>
        </row>
        <row r="173">
          <cell r="A173" t="str">
            <v>Carne, bovina, lagarto, cru</v>
          </cell>
          <cell r="B173">
            <v>134.86456666666663</v>
          </cell>
          <cell r="C173">
            <v>564.27334693333319</v>
          </cell>
          <cell r="D173">
            <v>20.543333333333333</v>
          </cell>
          <cell r="E173">
            <v>5.2266666666666666</v>
          </cell>
          <cell r="F173">
            <v>0</v>
          </cell>
          <cell r="G173">
            <v>2.5933333333333333</v>
          </cell>
          <cell r="H173">
            <v>1.3233333333333335</v>
          </cell>
          <cell r="I173">
            <v>2</v>
          </cell>
          <cell r="J173">
            <v>0</v>
          </cell>
          <cell r="K173">
            <v>54</v>
          </cell>
        </row>
        <row r="174">
          <cell r="A174" t="str">
            <v>Carne, bovina, língua, crua</v>
          </cell>
          <cell r="B174">
            <v>215.24976666666663</v>
          </cell>
          <cell r="C174">
            <v>900.60502373333327</v>
          </cell>
          <cell r="D174">
            <v>17.09</v>
          </cell>
          <cell r="E174">
            <v>15.773333333333333</v>
          </cell>
          <cell r="F174">
            <v>0</v>
          </cell>
          <cell r="G174">
            <v>5.043333333333333</v>
          </cell>
          <cell r="H174">
            <v>1.7</v>
          </cell>
          <cell r="I174">
            <v>0</v>
          </cell>
          <cell r="J174">
            <v>0</v>
          </cell>
          <cell r="K174">
            <v>73</v>
          </cell>
        </row>
        <row r="175">
          <cell r="A175" t="str">
            <v>Carne, bovina, maminha, crua</v>
          </cell>
          <cell r="B175">
            <v>152.76586666666665</v>
          </cell>
          <cell r="C175">
            <v>639.17238613333325</v>
          </cell>
          <cell r="D175">
            <v>20.933333333333334</v>
          </cell>
          <cell r="E175">
            <v>7.0266666666666664</v>
          </cell>
          <cell r="F175">
            <v>0</v>
          </cell>
          <cell r="G175">
            <v>2.83</v>
          </cell>
          <cell r="H175">
            <v>1.1466666666666667</v>
          </cell>
          <cell r="I175">
            <v>3</v>
          </cell>
          <cell r="J175">
            <v>0</v>
          </cell>
          <cell r="K175">
            <v>37</v>
          </cell>
        </row>
        <row r="176">
          <cell r="A176" t="str">
            <v>Carne, bovina, miolo de alcatra, sem gordura, cru</v>
          </cell>
          <cell r="B176">
            <v>162.87123333333332</v>
          </cell>
          <cell r="C176">
            <v>681.45324026666663</v>
          </cell>
          <cell r="D176">
            <v>21.61</v>
          </cell>
          <cell r="E176">
            <v>7.8266666666666671</v>
          </cell>
          <cell r="F176">
            <v>0</v>
          </cell>
          <cell r="G176">
            <v>3.186666666666667</v>
          </cell>
          <cell r="H176">
            <v>1.9666666666666668</v>
          </cell>
          <cell r="I176">
            <v>4</v>
          </cell>
          <cell r="J176">
            <v>0</v>
          </cell>
          <cell r="K176">
            <v>43</v>
          </cell>
        </row>
        <row r="177">
          <cell r="A177" t="str">
            <v>Carne, bovina, músculo, sem gordura, cru</v>
          </cell>
          <cell r="B177">
            <v>141.58099999999999</v>
          </cell>
          <cell r="C177">
            <v>592.37490400000002</v>
          </cell>
          <cell r="D177">
            <v>21.56</v>
          </cell>
          <cell r="E177">
            <v>5.49</v>
          </cell>
          <cell r="F177">
            <v>0</v>
          </cell>
          <cell r="G177">
            <v>3.64</v>
          </cell>
          <cell r="H177">
            <v>1.8633333333333333</v>
          </cell>
          <cell r="I177">
            <v>2</v>
          </cell>
          <cell r="J177">
            <v>0</v>
          </cell>
          <cell r="K177">
            <v>66</v>
          </cell>
        </row>
        <row r="178">
          <cell r="A178" t="str">
            <v>Carne, bovina, paleta, com gordura, crua</v>
          </cell>
          <cell r="B178">
            <v>158.7099</v>
          </cell>
          <cell r="C178">
            <v>664.04222160000006</v>
          </cell>
          <cell r="D178">
            <v>21.41</v>
          </cell>
          <cell r="E178">
            <v>7.46</v>
          </cell>
          <cell r="F178">
            <v>0</v>
          </cell>
          <cell r="G178">
            <v>4.3600000000000003</v>
          </cell>
          <cell r="H178">
            <v>1.76</v>
          </cell>
          <cell r="I178">
            <v>0</v>
          </cell>
          <cell r="J178">
            <v>0</v>
          </cell>
          <cell r="K178">
            <v>65</v>
          </cell>
        </row>
        <row r="179">
          <cell r="A179" t="str">
            <v>Carne, bovina, paleta, sem gordura, crua</v>
          </cell>
          <cell r="B179">
            <v>140.94149999999999</v>
          </cell>
          <cell r="C179">
            <v>589.69923599999993</v>
          </cell>
          <cell r="D179">
            <v>21.03</v>
          </cell>
          <cell r="E179">
            <v>5.67</v>
          </cell>
          <cell r="F179">
            <v>0</v>
          </cell>
          <cell r="G179">
            <v>3.62</v>
          </cell>
          <cell r="H179">
            <v>1.9266666666666665</v>
          </cell>
          <cell r="I179">
            <v>3</v>
          </cell>
          <cell r="J179">
            <v>0</v>
          </cell>
          <cell r="K179">
            <v>66</v>
          </cell>
        </row>
        <row r="180">
          <cell r="A180" t="str">
            <v>Carne, bovina, patinho, sem gordura, cru</v>
          </cell>
          <cell r="B180">
            <v>133.46889999999996</v>
          </cell>
          <cell r="C180">
            <v>558.43387759999985</v>
          </cell>
          <cell r="D180">
            <v>21.723333333333329</v>
          </cell>
          <cell r="E180">
            <v>4.5133333333333328</v>
          </cell>
          <cell r="F180">
            <v>0</v>
          </cell>
          <cell r="G180">
            <v>3.2966666666666669</v>
          </cell>
          <cell r="H180">
            <v>1.78</v>
          </cell>
          <cell r="I180">
            <v>2</v>
          </cell>
          <cell r="J180">
            <v>0</v>
          </cell>
          <cell r="K180">
            <v>49</v>
          </cell>
        </row>
        <row r="181">
          <cell r="A181" t="str">
            <v>Carne, bovina, peito, sem gordura, cru</v>
          </cell>
          <cell r="B181">
            <v>259.2756333333333</v>
          </cell>
          <cell r="C181">
            <v>1084.8092498666665</v>
          </cell>
          <cell r="D181">
            <v>17.556666666666668</v>
          </cell>
          <cell r="E181">
            <v>20.433333333333334</v>
          </cell>
          <cell r="F181">
            <v>0</v>
          </cell>
          <cell r="G181">
            <v>3.9433333333333334</v>
          </cell>
          <cell r="H181">
            <v>1.31</v>
          </cell>
          <cell r="I181">
            <v>4</v>
          </cell>
          <cell r="J181">
            <v>0</v>
          </cell>
          <cell r="K181">
            <v>64</v>
          </cell>
        </row>
        <row r="182">
          <cell r="A182" t="str">
            <v>Carne, bovina, picanha, com gordura, crua</v>
          </cell>
          <cell r="B182">
            <v>212.87943333333331</v>
          </cell>
          <cell r="C182">
            <v>890.68754906666663</v>
          </cell>
          <cell r="D182">
            <v>18.823333333333334</v>
          </cell>
          <cell r="E182">
            <v>14.69</v>
          </cell>
          <cell r="F182">
            <v>0</v>
          </cell>
          <cell r="G182">
            <v>2.4166666666666665</v>
          </cell>
          <cell r="H182">
            <v>1.7066666666666668</v>
          </cell>
          <cell r="I182">
            <v>3</v>
          </cell>
          <cell r="J182">
            <v>0</v>
          </cell>
          <cell r="K182">
            <v>38</v>
          </cell>
        </row>
        <row r="183">
          <cell r="A183" t="str">
            <v>Carne, bovina, picanha, sem gordura, crua</v>
          </cell>
          <cell r="B183">
            <v>133.52236666666667</v>
          </cell>
          <cell r="C183">
            <v>558.65758213333334</v>
          </cell>
          <cell r="D183">
            <v>21.25</v>
          </cell>
          <cell r="E183">
            <v>4.7433333333333332</v>
          </cell>
          <cell r="F183">
            <v>0</v>
          </cell>
          <cell r="G183">
            <v>3.3933333333333331</v>
          </cell>
          <cell r="H183">
            <v>2.1266666666666665</v>
          </cell>
          <cell r="I183">
            <v>0</v>
          </cell>
          <cell r="J183">
            <v>0</v>
          </cell>
          <cell r="K183">
            <v>61</v>
          </cell>
        </row>
        <row r="184">
          <cell r="A184" t="str">
            <v>Carne, bovina, seca, crua</v>
          </cell>
          <cell r="B184">
            <v>312.74842790365221</v>
          </cell>
          <cell r="C184">
            <v>1308.5394223488809</v>
          </cell>
          <cell r="D184">
            <v>19.658333333333331</v>
          </cell>
          <cell r="E184">
            <v>25.366666666666671</v>
          </cell>
          <cell r="F184">
            <v>0</v>
          </cell>
          <cell r="G184">
            <v>14.11</v>
          </cell>
          <cell r="H184">
            <v>1.3296666666666668</v>
          </cell>
          <cell r="I184">
            <v>0</v>
          </cell>
          <cell r="J184">
            <v>0</v>
          </cell>
          <cell r="K184">
            <v>4440</v>
          </cell>
        </row>
        <row r="185">
          <cell r="A185" t="str">
            <v>CARNE BOVINA ENSOPADA COM CHUCHU</v>
          </cell>
          <cell r="B185" t="e">
            <v>#REF!</v>
          </cell>
          <cell r="C185" t="e">
            <v>#REF!</v>
          </cell>
          <cell r="D185" t="e">
            <v>#REF!</v>
          </cell>
          <cell r="E185" t="e">
            <v>#REF!</v>
          </cell>
          <cell r="F185" t="e">
            <v>#REF!</v>
          </cell>
          <cell r="G185" t="e">
            <v>#REF!</v>
          </cell>
          <cell r="H185" t="e">
            <v>#REF!</v>
          </cell>
          <cell r="I185" t="e">
            <v>#REF!</v>
          </cell>
          <cell r="J185" t="e">
            <v>#REF!</v>
          </cell>
          <cell r="K185" t="e">
            <v>#REF!</v>
          </cell>
        </row>
        <row r="186">
          <cell r="A186" t="str">
            <v xml:space="preserve">CARNE BOVINA EM CUBOS AO MOLHO DE TOMATE </v>
          </cell>
          <cell r="B186">
            <v>159.38399060869565</v>
          </cell>
          <cell r="C186">
            <v>666.86261670678277</v>
          </cell>
          <cell r="D186">
            <v>18.924746376811591</v>
          </cell>
          <cell r="E186">
            <v>8.5170000000000012</v>
          </cell>
          <cell r="F186">
            <v>0.6839536231884058</v>
          </cell>
          <cell r="G186">
            <v>7.5332666666666679</v>
          </cell>
          <cell r="H186">
            <v>1.4164000000000001</v>
          </cell>
          <cell r="I186">
            <v>22.02</v>
          </cell>
          <cell r="J186">
            <v>1.0213999999999999</v>
          </cell>
          <cell r="K186">
            <v>125.00250000000001</v>
          </cell>
        </row>
        <row r="187">
          <cell r="A187" t="str">
            <v>CARNE BOVINA DESFIADA</v>
          </cell>
          <cell r="B187" t="e">
            <v>#REF!</v>
          </cell>
          <cell r="C187" t="e">
            <v>#REF!</v>
          </cell>
          <cell r="D187" t="e">
            <v>#REF!</v>
          </cell>
          <cell r="E187" t="e">
            <v>#REF!</v>
          </cell>
          <cell r="F187" t="e">
            <v>#REF!</v>
          </cell>
          <cell r="G187" t="e">
            <v>#REF!</v>
          </cell>
          <cell r="H187" t="e">
            <v>#REF!</v>
          </cell>
          <cell r="I187" t="e">
            <v>#REF!</v>
          </cell>
          <cell r="J187" t="e">
            <v>#REF!</v>
          </cell>
          <cell r="K187" t="e">
            <v>#REF!</v>
          </cell>
        </row>
        <row r="188">
          <cell r="A188" t="str">
            <v>CARNE BOVINA ENSOPADA</v>
          </cell>
          <cell r="B188">
            <v>159.38699060869564</v>
          </cell>
          <cell r="C188">
            <v>666.87561670678281</v>
          </cell>
          <cell r="D188">
            <v>18.924836376811591</v>
          </cell>
          <cell r="E188">
            <v>8.5170600000000007</v>
          </cell>
          <cell r="F188">
            <v>0.68468362318840581</v>
          </cell>
          <cell r="G188">
            <v>7.5353766666666679</v>
          </cell>
          <cell r="H188">
            <v>1.41659</v>
          </cell>
          <cell r="I188">
            <v>22.02</v>
          </cell>
          <cell r="J188">
            <v>1.0214099999999999</v>
          </cell>
          <cell r="K188">
            <v>125.00262000000001</v>
          </cell>
        </row>
        <row r="189">
          <cell r="A189" t="str">
            <v>CARNE BOVINA ENSOPADA COM AIPIM</v>
          </cell>
          <cell r="B189" t="e">
            <v>#REF!</v>
          </cell>
          <cell r="C189" t="e">
            <v>#REF!</v>
          </cell>
          <cell r="D189" t="e">
            <v>#REF!</v>
          </cell>
          <cell r="E189" t="e">
            <v>#REF!</v>
          </cell>
          <cell r="F189" t="e">
            <v>#REF!</v>
          </cell>
          <cell r="G189" t="e">
            <v>#REF!</v>
          </cell>
          <cell r="H189" t="e">
            <v>#REF!</v>
          </cell>
          <cell r="I189" t="e">
            <v>#REF!</v>
          </cell>
          <cell r="J189" t="e">
            <v>#REF!</v>
          </cell>
          <cell r="K189" t="e">
            <v>#REF!</v>
          </cell>
        </row>
        <row r="190">
          <cell r="A190" t="str">
            <v>CARNE MOÍDA COM BATATA</v>
          </cell>
          <cell r="B190">
            <v>242.28984626086955</v>
          </cell>
          <cell r="C190">
            <v>1013.7416127554785</v>
          </cell>
          <cell r="D190">
            <v>24.865317681159418</v>
          </cell>
          <cell r="E190">
            <v>13.048453333333335</v>
          </cell>
          <cell r="F190">
            <v>5.1421889855072447</v>
          </cell>
          <cell r="G190">
            <v>17.614986666666667</v>
          </cell>
          <cell r="H190">
            <v>2.8049466666666669</v>
          </cell>
          <cell r="I190">
            <v>45.97</v>
          </cell>
          <cell r="J190">
            <v>14.095586666666666</v>
          </cell>
          <cell r="K190">
            <v>135.15773999999999</v>
          </cell>
        </row>
        <row r="191">
          <cell r="A191" t="str">
            <v>CARNE MOÍDA COM CHUCHU</v>
          </cell>
          <cell r="B191">
            <v>228.7411275652174</v>
          </cell>
          <cell r="C191">
            <v>957.05332573287001</v>
          </cell>
          <cell r="D191">
            <v>24.52718420289855</v>
          </cell>
          <cell r="E191">
            <v>13.057393333333334</v>
          </cell>
          <cell r="F191">
            <v>2.0900024637681174</v>
          </cell>
          <cell r="G191">
            <v>18.451376666666665</v>
          </cell>
          <cell r="H191">
            <v>2.7402566666666672</v>
          </cell>
          <cell r="I191">
            <v>45.97</v>
          </cell>
          <cell r="J191">
            <v>7.9167433333333328</v>
          </cell>
          <cell r="K191">
            <v>135.15762000000001</v>
          </cell>
        </row>
        <row r="192">
          <cell r="A192" t="str">
            <v>CARNE MOÍDA ENSOPADA COM CENOURA</v>
          </cell>
          <cell r="B192">
            <v>233.69728973913044</v>
          </cell>
          <cell r="C192">
            <v>978.41035626852204</v>
          </cell>
          <cell r="D192">
            <v>24.702382898550724</v>
          </cell>
          <cell r="E192">
            <v>13.100953333333335</v>
          </cell>
          <cell r="F192">
            <v>2.6101237681159417</v>
          </cell>
          <cell r="G192">
            <v>22.077486666666665</v>
          </cell>
          <cell r="H192">
            <v>2.8324466666666672</v>
          </cell>
          <cell r="I192">
            <v>230.97</v>
          </cell>
          <cell r="J192">
            <v>7.6039200000000005</v>
          </cell>
          <cell r="K192">
            <v>137.93273999999997</v>
          </cell>
        </row>
        <row r="193">
          <cell r="A193" t="str">
            <v>CARNE MOÍDA REFOGADA</v>
          </cell>
          <cell r="B193">
            <v>226.19728973913044</v>
          </cell>
          <cell r="C193">
            <v>946.41035626852204</v>
          </cell>
          <cell r="D193">
            <v>24.422382898550723</v>
          </cell>
          <cell r="E193">
            <v>13.048453333333335</v>
          </cell>
          <cell r="F193">
            <v>1.470123768115942</v>
          </cell>
          <cell r="G193">
            <v>16.727486666666668</v>
          </cell>
          <cell r="H193">
            <v>2.7149466666666671</v>
          </cell>
          <cell r="I193">
            <v>45.97</v>
          </cell>
          <cell r="J193">
            <v>6.3247533333333337</v>
          </cell>
          <cell r="K193">
            <v>135.15774000000002</v>
          </cell>
        </row>
        <row r="194">
          <cell r="A194" t="str">
            <v>Carne, frango, caipira, inteiro, c/ pele, cozida, Gallus gallus</v>
          </cell>
          <cell r="B194">
            <v>237</v>
          </cell>
          <cell r="C194">
            <v>991.60800000000006</v>
          </cell>
          <cell r="D194">
            <v>23.9</v>
          </cell>
          <cell r="E194">
            <v>15.7</v>
          </cell>
          <cell r="F194">
            <v>0.02</v>
          </cell>
          <cell r="G194">
            <v>16.8</v>
          </cell>
          <cell r="H194">
            <v>1.66</v>
          </cell>
          <cell r="I194">
            <v>16.2</v>
          </cell>
          <cell r="J194">
            <v>1.83</v>
          </cell>
          <cell r="K194">
            <v>56.1</v>
          </cell>
        </row>
        <row r="195">
          <cell r="A195" t="str">
            <v xml:space="preserve">Carne, frango, caipira, inteiro, s/ pele, cozida, Gallus gallus </v>
          </cell>
          <cell r="B195">
            <v>189</v>
          </cell>
          <cell r="C195">
            <v>790.77600000000007</v>
          </cell>
          <cell r="D195">
            <v>29.6</v>
          </cell>
          <cell r="E195">
            <v>7.71</v>
          </cell>
          <cell r="F195">
            <v>0.22</v>
          </cell>
          <cell r="G195">
            <v>66.2</v>
          </cell>
          <cell r="H195">
            <v>2.12</v>
          </cell>
          <cell r="I195">
            <v>6.06</v>
          </cell>
          <cell r="J195">
            <v>0.91</v>
          </cell>
          <cell r="K195">
            <v>53.3</v>
          </cell>
        </row>
        <row r="196">
          <cell r="A196" t="str">
            <v>Caruru, cru</v>
          </cell>
          <cell r="B196">
            <v>34.031629717349972</v>
          </cell>
          <cell r="C196">
            <v>142.38833873739227</v>
          </cell>
          <cell r="D196">
            <v>3.2</v>
          </cell>
          <cell r="E196">
            <v>0.58499999999999996</v>
          </cell>
          <cell r="F196">
            <v>5.9739999999999931</v>
          </cell>
          <cell r="G196">
            <v>455.30366666666669</v>
          </cell>
          <cell r="H196">
            <v>4.4623333333333335</v>
          </cell>
          <cell r="I196">
            <v>1939</v>
          </cell>
          <cell r="J196">
            <v>5.3566666666666665</v>
          </cell>
          <cell r="K196">
            <v>13.664999999999999</v>
          </cell>
        </row>
        <row r="197">
          <cell r="A197" t="str">
            <v>Castanha-de-caju, torrada, salgada</v>
          </cell>
          <cell r="B197">
            <v>570.167626501619</v>
          </cell>
          <cell r="C197">
            <v>2385.5813492827738</v>
          </cell>
          <cell r="D197">
            <v>18.509367332776389</v>
          </cell>
          <cell r="E197">
            <v>46.279666666666664</v>
          </cell>
          <cell r="F197">
            <v>29.13496600055695</v>
          </cell>
          <cell r="G197">
            <v>32.587666666666671</v>
          </cell>
          <cell r="H197">
            <v>5.2210000000000001</v>
          </cell>
          <cell r="I197">
            <v>0</v>
          </cell>
          <cell r="J197">
            <v>0</v>
          </cell>
          <cell r="K197">
            <v>125</v>
          </cell>
        </row>
        <row r="198">
          <cell r="A198" t="str">
            <v>Castanha-do-Brasil, crua</v>
          </cell>
          <cell r="B198">
            <v>642.96307168106932</v>
          </cell>
          <cell r="C198">
            <v>2690.1574919135942</v>
          </cell>
          <cell r="D198">
            <v>14.536340101559956</v>
          </cell>
          <cell r="E198">
            <v>63.459000000000003</v>
          </cell>
          <cell r="F198">
            <v>15.078659898440039</v>
          </cell>
          <cell r="G198">
            <v>146.33666666666667</v>
          </cell>
          <cell r="H198">
            <v>2.31</v>
          </cell>
          <cell r="I198">
            <v>0</v>
          </cell>
          <cell r="J198">
            <v>0</v>
          </cell>
          <cell r="K198">
            <v>1</v>
          </cell>
        </row>
        <row r="199">
          <cell r="A199" t="str">
            <v>Catalonha, crua</v>
          </cell>
          <cell r="B199">
            <v>23.888412257373297</v>
          </cell>
          <cell r="C199">
            <v>99.949116884849872</v>
          </cell>
          <cell r="D199">
            <v>1.8687499999999999</v>
          </cell>
          <cell r="E199">
            <v>0.28233333333333333</v>
          </cell>
          <cell r="F199">
            <v>4.7522499999999903</v>
          </cell>
          <cell r="G199">
            <v>56.795333333333332</v>
          </cell>
          <cell r="H199">
            <v>3.0766666666666667</v>
          </cell>
          <cell r="I199">
            <v>0</v>
          </cell>
          <cell r="J199">
            <v>7.333333333333333</v>
          </cell>
          <cell r="K199">
            <v>9.3936666666666664</v>
          </cell>
        </row>
        <row r="200">
          <cell r="A200" t="str">
            <v>Catchup, tomate, molho</v>
          </cell>
          <cell r="B200">
            <v>129</v>
          </cell>
          <cell r="C200">
            <v>539.73599999999999</v>
          </cell>
          <cell r="D200">
            <v>1.74</v>
          </cell>
          <cell r="E200">
            <v>0.31</v>
          </cell>
          <cell r="F200">
            <v>29.9</v>
          </cell>
          <cell r="G200">
            <v>18</v>
          </cell>
          <cell r="H200">
            <v>0.51</v>
          </cell>
          <cell r="I200">
            <v>101.6</v>
          </cell>
          <cell r="J200">
            <v>15.1</v>
          </cell>
          <cell r="K200">
            <v>1114</v>
          </cell>
        </row>
        <row r="201">
          <cell r="A201" t="str">
            <v>Cebola, crua</v>
          </cell>
          <cell r="B201">
            <v>39.420046376811584</v>
          </cell>
          <cell r="C201">
            <v>164.93347404057968</v>
          </cell>
          <cell r="D201">
            <v>1.7101449275362322</v>
          </cell>
          <cell r="E201">
            <v>0.08</v>
          </cell>
          <cell r="F201">
            <v>8.8531884057970984</v>
          </cell>
          <cell r="G201">
            <v>14</v>
          </cell>
          <cell r="H201">
            <v>0.20333333333333337</v>
          </cell>
          <cell r="I201">
            <v>0</v>
          </cell>
          <cell r="J201">
            <v>4.666666666666667</v>
          </cell>
          <cell r="K201">
            <v>0.59666666666666668</v>
          </cell>
        </row>
        <row r="202">
          <cell r="A202" t="str">
            <v>Cebolinha, crua</v>
          </cell>
          <cell r="B202">
            <v>19.515885507246438</v>
          </cell>
          <cell r="C202">
            <v>81.654464962319096</v>
          </cell>
          <cell r="D202">
            <v>1.8659420289855071</v>
          </cell>
          <cell r="E202">
            <v>0.35</v>
          </cell>
          <cell r="F202">
            <v>3.3707246376811648</v>
          </cell>
          <cell r="G202">
            <v>79.853333333333339</v>
          </cell>
          <cell r="H202">
            <v>0.64666666666666661</v>
          </cell>
          <cell r="I202">
            <v>279</v>
          </cell>
          <cell r="J202">
            <v>31.78</v>
          </cell>
          <cell r="K202">
            <v>1.6033333333333335</v>
          </cell>
        </row>
        <row r="203">
          <cell r="A203" t="str">
            <v>Cenoura, crua</v>
          </cell>
          <cell r="B203">
            <v>30</v>
          </cell>
          <cell r="C203">
            <v>128</v>
          </cell>
          <cell r="D203">
            <v>1.1200000000000001</v>
          </cell>
          <cell r="E203">
            <v>0.21</v>
          </cell>
          <cell r="F203">
            <v>4.5599999999999996</v>
          </cell>
          <cell r="G203">
            <v>21.4</v>
          </cell>
          <cell r="H203">
            <v>0.47</v>
          </cell>
          <cell r="I203">
            <v>740</v>
          </cell>
          <cell r="J203">
            <v>5.1166666666666671</v>
          </cell>
          <cell r="K203">
            <v>11.1</v>
          </cell>
        </row>
        <row r="204">
          <cell r="A204" t="str">
            <v>CENOURA SAUTÉ</v>
          </cell>
          <cell r="B204">
            <v>77.409236858079723</v>
          </cell>
          <cell r="C204">
            <v>325.2442470142056</v>
          </cell>
          <cell r="D204">
            <v>0.65864480056762709</v>
          </cell>
          <cell r="E204">
            <v>7.0088966666666668</v>
          </cell>
          <cell r="F204">
            <v>2.5724300000000002</v>
          </cell>
          <cell r="G204">
            <v>13.634640000000001</v>
          </cell>
          <cell r="H204">
            <v>0.30249999999999994</v>
          </cell>
          <cell r="I204">
            <v>467.66516999999999</v>
          </cell>
          <cell r="J204">
            <v>2.8641666666666667</v>
          </cell>
          <cell r="K204">
            <v>86.31389333333334</v>
          </cell>
        </row>
        <row r="205">
          <cell r="A205" t="str">
            <v>Cereais, milho, flocos, com sal</v>
          </cell>
          <cell r="B205">
            <v>369.59975000000003</v>
          </cell>
          <cell r="C205">
            <v>1546.4053540000002</v>
          </cell>
          <cell r="D205">
            <v>7.291666666666667</v>
          </cell>
          <cell r="E205">
            <v>1.6033333333333335</v>
          </cell>
          <cell r="F205">
            <v>80.834999999999994</v>
          </cell>
          <cell r="G205">
            <v>1.8136666666666665</v>
          </cell>
          <cell r="H205">
            <v>0.52433333333333332</v>
          </cell>
          <cell r="I205">
            <v>0</v>
          </cell>
          <cell r="J205">
            <v>0</v>
          </cell>
          <cell r="K205">
            <v>271.73766666666666</v>
          </cell>
        </row>
        <row r="206">
          <cell r="A206" t="str">
            <v>Cereais, milho, flocos, sem sal</v>
          </cell>
          <cell r="B206">
            <v>363.33831666666663</v>
          </cell>
          <cell r="C206">
            <v>1520.2075169333332</v>
          </cell>
          <cell r="D206">
            <v>6.875</v>
          </cell>
          <cell r="E206">
            <v>1.1833333333333333</v>
          </cell>
          <cell r="F206">
            <v>80.448333333333338</v>
          </cell>
          <cell r="G206">
            <v>1.9746666666666666</v>
          </cell>
          <cell r="H206">
            <v>1.6933333333333334</v>
          </cell>
          <cell r="I206">
            <v>0</v>
          </cell>
          <cell r="J206">
            <v>0</v>
          </cell>
          <cell r="K206">
            <v>30.970333333333333</v>
          </cell>
        </row>
        <row r="207">
          <cell r="A207" t="str">
            <v>Cereais, mingau, milho, infantil</v>
          </cell>
          <cell r="B207">
            <v>394.42752173913044</v>
          </cell>
          <cell r="C207">
            <v>1650.2847509565217</v>
          </cell>
          <cell r="D207">
            <v>6.4311594202898554</v>
          </cell>
          <cell r="E207">
            <v>1.0933333333333335</v>
          </cell>
          <cell r="F207">
            <v>87.265507246376814</v>
          </cell>
          <cell r="G207">
            <v>218.80666666666664</v>
          </cell>
          <cell r="H207">
            <v>3.03</v>
          </cell>
          <cell r="I207">
            <v>21.416666666666668</v>
          </cell>
          <cell r="J207">
            <v>109.36666666666666</v>
          </cell>
          <cell r="K207">
            <v>399.40333333333336</v>
          </cell>
        </row>
        <row r="208">
          <cell r="A208" t="str">
            <v>Cereais, mistura p/ mingau, (média diferentes sabores)</v>
          </cell>
          <cell r="B208">
            <v>371</v>
          </cell>
          <cell r="C208">
            <v>1552.2640000000001</v>
          </cell>
          <cell r="D208">
            <v>5.19</v>
          </cell>
          <cell r="E208">
            <v>1.31</v>
          </cell>
          <cell r="F208">
            <v>86.1</v>
          </cell>
          <cell r="G208">
            <v>413</v>
          </cell>
          <cell r="H208">
            <v>15.5</v>
          </cell>
          <cell r="I208">
            <v>0.3</v>
          </cell>
          <cell r="J208">
            <v>54.8</v>
          </cell>
          <cell r="K208">
            <v>543</v>
          </cell>
        </row>
        <row r="209">
          <cell r="A209" t="str">
            <v>Cereais, mistura para vitamina, trigo, cevada e aveia</v>
          </cell>
          <cell r="B209">
            <v>381.13333333333333</v>
          </cell>
          <cell r="C209">
            <v>1594.6618666666668</v>
          </cell>
          <cell r="D209">
            <v>8.8958333333333321</v>
          </cell>
          <cell r="E209">
            <v>2.12</v>
          </cell>
          <cell r="F209">
            <v>81.617500000000007</v>
          </cell>
          <cell r="G209">
            <v>584.25133333333338</v>
          </cell>
          <cell r="H209">
            <v>12.641333333333334</v>
          </cell>
          <cell r="I209">
            <v>0</v>
          </cell>
          <cell r="J209">
            <v>13.106666666666667</v>
          </cell>
          <cell r="K209">
            <v>1163.2569999999998</v>
          </cell>
        </row>
        <row r="210">
          <cell r="A210" t="str">
            <v>Cereal matinal, milho</v>
          </cell>
          <cell r="B210">
            <v>365.354163768116</v>
          </cell>
          <cell r="C210">
            <v>1528.6418212057974</v>
          </cell>
          <cell r="D210">
            <v>7.1557971014492754</v>
          </cell>
          <cell r="E210">
            <v>0.95666666666666667</v>
          </cell>
          <cell r="F210">
            <v>83.824202898550723</v>
          </cell>
          <cell r="G210">
            <v>142.92333333333332</v>
          </cell>
          <cell r="H210">
            <v>3.05</v>
          </cell>
          <cell r="I210">
            <v>36</v>
          </cell>
          <cell r="J210">
            <v>17.293333333333333</v>
          </cell>
          <cell r="K210">
            <v>654.54333333333341</v>
          </cell>
        </row>
        <row r="211">
          <cell r="A211" t="str">
            <v>Cereal matinal, milho, açúcar</v>
          </cell>
          <cell r="B211">
            <v>376.55525362318843</v>
          </cell>
          <cell r="C211">
            <v>1575.5071811594205</v>
          </cell>
          <cell r="D211">
            <v>4.7427536231884071</v>
          </cell>
          <cell r="E211">
            <v>0.66666666666666663</v>
          </cell>
          <cell r="F211">
            <v>88.840579710144922</v>
          </cell>
          <cell r="G211">
            <v>56.423333333333339</v>
          </cell>
          <cell r="H211">
            <v>3.9033333333333338</v>
          </cell>
          <cell r="I211">
            <v>31</v>
          </cell>
          <cell r="J211">
            <v>14.55</v>
          </cell>
          <cell r="K211">
            <v>405.31333333333333</v>
          </cell>
        </row>
        <row r="212">
          <cell r="A212" t="str">
            <v>Chá (preto, camomila, erva-cidreira, capim-limão, etc.)</v>
          </cell>
          <cell r="B212">
            <v>1</v>
          </cell>
          <cell r="C212">
            <v>4.1840000000000002</v>
          </cell>
          <cell r="D212">
            <v>0</v>
          </cell>
          <cell r="E212">
            <v>0</v>
          </cell>
          <cell r="F212">
            <v>0.3</v>
          </cell>
          <cell r="G212">
            <v>0</v>
          </cell>
          <cell r="H212">
            <v>0.02</v>
          </cell>
          <cell r="I212">
            <v>0</v>
          </cell>
          <cell r="J212">
            <v>0</v>
          </cell>
          <cell r="K212">
            <v>3</v>
          </cell>
        </row>
        <row r="213">
          <cell r="A213" t="str">
            <v>Chá mate orgânico</v>
          </cell>
          <cell r="B213">
            <v>2.8</v>
          </cell>
          <cell r="C213">
            <v>11.715199999999999</v>
          </cell>
          <cell r="D213">
            <v>0.25</v>
          </cell>
          <cell r="E213">
            <v>0</v>
          </cell>
          <cell r="F213">
            <v>2.31</v>
          </cell>
          <cell r="G213">
            <v>4.7</v>
          </cell>
          <cell r="H213">
            <v>0.15</v>
          </cell>
          <cell r="I213">
            <v>0</v>
          </cell>
          <cell r="J213">
            <v>0.16</v>
          </cell>
          <cell r="K213">
            <v>0.27</v>
          </cell>
        </row>
        <row r="214">
          <cell r="A214" t="str">
            <v>Chambaril</v>
          </cell>
          <cell r="B214">
            <v>242</v>
          </cell>
          <cell r="C214">
            <v>1012.528</v>
          </cell>
          <cell r="D214">
            <v>24.22</v>
          </cell>
          <cell r="E214">
            <v>15.42</v>
          </cell>
          <cell r="F214">
            <v>0</v>
          </cell>
          <cell r="G214">
            <v>8</v>
          </cell>
          <cell r="H214">
            <v>2.81</v>
          </cell>
          <cell r="I214">
            <v>0</v>
          </cell>
          <cell r="J214">
            <v>0</v>
          </cell>
          <cell r="K214">
            <v>67</v>
          </cell>
        </row>
        <row r="215">
          <cell r="A215" t="str">
            <v>Chantilly</v>
          </cell>
          <cell r="B215">
            <v>276.39</v>
          </cell>
          <cell r="C215">
            <v>1156.4157600000001</v>
          </cell>
          <cell r="D215">
            <v>2.93</v>
          </cell>
          <cell r="E215">
            <v>24.57</v>
          </cell>
          <cell r="F215">
            <v>12.36</v>
          </cell>
          <cell r="G215">
            <v>55.66</v>
          </cell>
          <cell r="H215">
            <v>0.03</v>
          </cell>
          <cell r="I215">
            <v>217.56</v>
          </cell>
          <cell r="J215">
            <v>0.48</v>
          </cell>
          <cell r="K215">
            <v>45.52</v>
          </cell>
        </row>
        <row r="216">
          <cell r="A216" t="str">
            <v>Cheiro verde (50% cebolinha verde, 50% salsa), cru</v>
          </cell>
          <cell r="B216">
            <v>34</v>
          </cell>
          <cell r="C216">
            <v>142.256</v>
          </cell>
          <cell r="D216">
            <v>2.79</v>
          </cell>
          <cell r="E216">
            <v>0.43</v>
          </cell>
          <cell r="F216">
            <v>5.85</v>
          </cell>
          <cell r="G216">
            <v>166</v>
          </cell>
          <cell r="H216">
            <v>2.4300000000000002</v>
          </cell>
          <cell r="I216">
            <v>0</v>
          </cell>
          <cell r="J216">
            <v>50.1</v>
          </cell>
          <cell r="K216">
            <v>2.33</v>
          </cell>
        </row>
        <row r="217">
          <cell r="A217" t="str">
            <v>Chicória, crua</v>
          </cell>
          <cell r="B217">
            <v>13.837120289855097</v>
          </cell>
          <cell r="C217">
            <v>57.894511292753727</v>
          </cell>
          <cell r="D217">
            <v>1.1376811594202898</v>
          </cell>
          <cell r="E217">
            <v>0.14333333333333334</v>
          </cell>
          <cell r="F217">
            <v>2.8533333333333437</v>
          </cell>
          <cell r="G217">
            <v>44.826666666666675</v>
          </cell>
          <cell r="H217">
            <v>0.45333333333333337</v>
          </cell>
          <cell r="I217">
            <v>0</v>
          </cell>
          <cell r="J217">
            <v>6.543333333333333</v>
          </cell>
          <cell r="K217">
            <v>13.522333333333334</v>
          </cell>
        </row>
        <row r="218">
          <cell r="A218" t="str">
            <v>Chips (salgadinho)</v>
          </cell>
          <cell r="B218">
            <v>558.86</v>
          </cell>
          <cell r="C218">
            <v>2338.2702400000003</v>
          </cell>
          <cell r="D218">
            <v>5.08</v>
          </cell>
          <cell r="E218">
            <v>35.25</v>
          </cell>
          <cell r="F218">
            <v>55.41</v>
          </cell>
          <cell r="G218">
            <v>2.4700000000000002</v>
          </cell>
          <cell r="H218">
            <v>3.05</v>
          </cell>
          <cell r="I218">
            <v>7.5</v>
          </cell>
          <cell r="J218">
            <v>0</v>
          </cell>
          <cell r="K218">
            <v>601.77</v>
          </cell>
        </row>
        <row r="219">
          <cell r="A219" t="str">
            <v>Chocolate em pó de qualquer marca</v>
          </cell>
          <cell r="B219">
            <v>364.24</v>
          </cell>
          <cell r="C219">
            <v>1523.9801600000001</v>
          </cell>
          <cell r="D219">
            <v>2.83</v>
          </cell>
          <cell r="E219">
            <v>3.55</v>
          </cell>
          <cell r="F219">
            <v>85.53</v>
          </cell>
          <cell r="G219">
            <v>149.79</v>
          </cell>
          <cell r="H219">
            <v>0.78</v>
          </cell>
          <cell r="I219">
            <v>1.08</v>
          </cell>
          <cell r="J219">
            <v>0.14000000000000001</v>
          </cell>
          <cell r="K219">
            <v>350.14</v>
          </cell>
        </row>
        <row r="220">
          <cell r="A220" t="str">
            <v>Chocolate, ao leite</v>
          </cell>
          <cell r="B220">
            <v>539.5866666666667</v>
          </cell>
          <cell r="C220">
            <v>2257.6306133333337</v>
          </cell>
          <cell r="D220">
            <v>7.22</v>
          </cell>
          <cell r="E220">
            <v>30.266666666666669</v>
          </cell>
          <cell r="F220">
            <v>59.576666666666675</v>
          </cell>
          <cell r="G220">
            <v>191.19</v>
          </cell>
          <cell r="H220">
            <v>1.5766666666666669</v>
          </cell>
          <cell r="I220">
            <v>0</v>
          </cell>
          <cell r="J220">
            <v>0</v>
          </cell>
          <cell r="K220">
            <v>77</v>
          </cell>
        </row>
        <row r="221">
          <cell r="A221" t="str">
            <v>Chocolate, ao leite, com castanha do Pará</v>
          </cell>
          <cell r="B221">
            <v>558.87633333333338</v>
          </cell>
          <cell r="C221">
            <v>2338.3385786666668</v>
          </cell>
          <cell r="D221">
            <v>7.4124999999999996</v>
          </cell>
          <cell r="E221">
            <v>34.191000000000003</v>
          </cell>
          <cell r="F221">
            <v>55.376833333333337</v>
          </cell>
          <cell r="G221">
            <v>171.23266666666666</v>
          </cell>
          <cell r="H221">
            <v>1.4710000000000001</v>
          </cell>
          <cell r="I221">
            <v>36.153333333333329</v>
          </cell>
          <cell r="J221">
            <v>1.42</v>
          </cell>
          <cell r="K221">
            <v>64</v>
          </cell>
        </row>
        <row r="222">
          <cell r="A222" t="str">
            <v>Chocolate, ao leite, dietético</v>
          </cell>
          <cell r="B222">
            <v>556.82433333333336</v>
          </cell>
          <cell r="C222">
            <v>2329.7530106666668</v>
          </cell>
          <cell r="D222">
            <v>6.8979166666666663</v>
          </cell>
          <cell r="E222">
            <v>33.771000000000001</v>
          </cell>
          <cell r="F222">
            <v>56.323416666666667</v>
          </cell>
          <cell r="G222">
            <v>187.88566666666665</v>
          </cell>
          <cell r="H222">
            <v>3.3106666666666662</v>
          </cell>
          <cell r="I222">
            <v>7.0366666666666662</v>
          </cell>
          <cell r="J222">
            <v>2.0466666666666669</v>
          </cell>
          <cell r="K222">
            <v>85</v>
          </cell>
        </row>
        <row r="223">
          <cell r="A223" t="str">
            <v>Chocolate, meio amargo</v>
          </cell>
          <cell r="B223">
            <v>474.91776997327383</v>
          </cell>
          <cell r="C223">
            <v>1987.0559495681778</v>
          </cell>
          <cell r="D223">
            <v>4.8624434321721388</v>
          </cell>
          <cell r="E223">
            <v>29.856666666666666</v>
          </cell>
          <cell r="F223">
            <v>62.422889901161192</v>
          </cell>
          <cell r="G223">
            <v>44.665333333333329</v>
          </cell>
          <cell r="H223">
            <v>3.6106666666666669</v>
          </cell>
          <cell r="I223">
            <v>0</v>
          </cell>
          <cell r="J223">
            <v>2.0966666666666671</v>
          </cell>
          <cell r="K223">
            <v>9</v>
          </cell>
        </row>
        <row r="224">
          <cell r="A224" t="str">
            <v>Chuchu, cru</v>
          </cell>
          <cell r="B224">
            <v>16.97891884057972</v>
          </cell>
          <cell r="C224">
            <v>71.039796428985554</v>
          </cell>
          <cell r="D224">
            <v>0.69927536231884069</v>
          </cell>
          <cell r="E224">
            <v>0.06</v>
          </cell>
          <cell r="F224">
            <v>4.1373913043478341</v>
          </cell>
          <cell r="G224">
            <v>11.506666666666668</v>
          </cell>
          <cell r="H224">
            <v>0.17</v>
          </cell>
          <cell r="I224">
            <v>0</v>
          </cell>
          <cell r="J224">
            <v>10.613333333333333</v>
          </cell>
          <cell r="K224">
            <v>0</v>
          </cell>
        </row>
        <row r="225">
          <cell r="A225" t="str">
            <v>Ciriguela, crua</v>
          </cell>
          <cell r="B225">
            <v>75.594110000000001</v>
          </cell>
          <cell r="C225">
            <v>316.28575624000001</v>
          </cell>
          <cell r="D225">
            <v>1.3979166666666667</v>
          </cell>
          <cell r="E225">
            <v>0.35966666666666663</v>
          </cell>
          <cell r="F225">
            <v>18.857416666666666</v>
          </cell>
          <cell r="G225">
            <v>27.414000000000001</v>
          </cell>
          <cell r="H225">
            <v>0.35733333333333334</v>
          </cell>
          <cell r="I225">
            <v>0.01</v>
          </cell>
          <cell r="J225">
            <v>27.026666666666667</v>
          </cell>
          <cell r="K225">
            <v>1.6823333333333335</v>
          </cell>
        </row>
        <row r="226">
          <cell r="A226" t="str">
            <v>Cocada branca</v>
          </cell>
          <cell r="B226">
            <v>448.84545242331023</v>
          </cell>
          <cell r="C226">
            <v>1877.9693729391302</v>
          </cell>
          <cell r="D226">
            <v>1.1218333737055461</v>
          </cell>
          <cell r="E226">
            <v>13.586999999999998</v>
          </cell>
          <cell r="F226">
            <v>81.383166626294454</v>
          </cell>
          <cell r="G226">
            <v>7.0573333333333332</v>
          </cell>
          <cell r="H226">
            <v>1.2430000000000001</v>
          </cell>
          <cell r="I226">
            <v>0</v>
          </cell>
          <cell r="J226">
            <v>0</v>
          </cell>
          <cell r="K226">
            <v>29</v>
          </cell>
        </row>
        <row r="227">
          <cell r="A227" t="str">
            <v>Coco fresco ralado</v>
          </cell>
          <cell r="B227">
            <v>354</v>
          </cell>
          <cell r="C227">
            <v>1481.136</v>
          </cell>
          <cell r="D227">
            <v>3.34</v>
          </cell>
          <cell r="E227">
            <v>33.5</v>
          </cell>
          <cell r="F227">
            <v>15.2</v>
          </cell>
          <cell r="G227">
            <v>14</v>
          </cell>
          <cell r="H227">
            <v>2.44</v>
          </cell>
          <cell r="I227">
            <v>0</v>
          </cell>
          <cell r="J227">
            <v>3.31</v>
          </cell>
          <cell r="K227">
            <v>20</v>
          </cell>
        </row>
        <row r="228">
          <cell r="A228" t="str">
            <v>Coco seco ralado</v>
          </cell>
          <cell r="B228">
            <v>660</v>
          </cell>
          <cell r="C228">
            <v>2761.44</v>
          </cell>
          <cell r="D228">
            <v>6.89</v>
          </cell>
          <cell r="E228">
            <v>64.5</v>
          </cell>
          <cell r="F228">
            <v>24.4</v>
          </cell>
          <cell r="G228">
            <v>26</v>
          </cell>
          <cell r="H228">
            <v>3.33</v>
          </cell>
          <cell r="I228">
            <v>0</v>
          </cell>
          <cell r="J228">
            <v>1.51</v>
          </cell>
          <cell r="K228">
            <v>37</v>
          </cell>
        </row>
        <row r="229">
          <cell r="A229" t="str">
            <v>Coco, cru</v>
          </cell>
          <cell r="B229">
            <v>406.48735310780989</v>
          </cell>
          <cell r="C229">
            <v>1700.7430854030767</v>
          </cell>
          <cell r="D229">
            <v>3.69183412310697</v>
          </cell>
          <cell r="E229">
            <v>41.976333333333336</v>
          </cell>
          <cell r="F229">
            <v>10.401665876893027</v>
          </cell>
          <cell r="G229">
            <v>6.4845000000000006</v>
          </cell>
          <cell r="H229">
            <v>1.7583333333333333</v>
          </cell>
          <cell r="I229">
            <v>0</v>
          </cell>
          <cell r="J229">
            <v>2.4933333333333332</v>
          </cell>
          <cell r="K229">
            <v>15</v>
          </cell>
        </row>
        <row r="230">
          <cell r="A230" t="str">
            <v>Coentro</v>
          </cell>
          <cell r="B230">
            <v>279</v>
          </cell>
          <cell r="C230">
            <v>1167.336</v>
          </cell>
          <cell r="D230">
            <v>21.93</v>
          </cell>
          <cell r="E230">
            <v>4.78</v>
          </cell>
          <cell r="F230">
            <v>52.1</v>
          </cell>
          <cell r="G230">
            <v>1246</v>
          </cell>
          <cell r="H230">
            <v>42.46</v>
          </cell>
          <cell r="I230">
            <v>917</v>
          </cell>
          <cell r="J230">
            <v>566.70000000000005</v>
          </cell>
          <cell r="K230">
            <v>211</v>
          </cell>
        </row>
        <row r="231">
          <cell r="A231" t="str">
            <v>Coentro, folhas desidratadas</v>
          </cell>
          <cell r="B231">
            <v>309.07074680447579</v>
          </cell>
          <cell r="C231">
            <v>1293.1520046299268</v>
          </cell>
          <cell r="D231">
            <v>20.875</v>
          </cell>
          <cell r="E231">
            <v>10.386666666666668</v>
          </cell>
          <cell r="F231">
            <v>47.954999999999998</v>
          </cell>
          <cell r="G231">
            <v>783.81366666666656</v>
          </cell>
          <cell r="H231">
            <v>81.431333333333342</v>
          </cell>
          <cell r="I231">
            <v>0</v>
          </cell>
          <cell r="J231">
            <v>40.773333333333333</v>
          </cell>
          <cell r="K231">
            <v>18.255333333333333</v>
          </cell>
        </row>
        <row r="232">
          <cell r="A232" t="str">
            <v>Cogumelo/champignon em conserva</v>
          </cell>
          <cell r="B232">
            <v>50.74</v>
          </cell>
          <cell r="C232">
            <v>212.29616000000001</v>
          </cell>
          <cell r="D232">
            <v>1.87</v>
          </cell>
          <cell r="E232">
            <v>3.2</v>
          </cell>
          <cell r="F232">
            <v>5.09</v>
          </cell>
          <cell r="G232">
            <v>11</v>
          </cell>
          <cell r="H232">
            <v>0.79</v>
          </cell>
          <cell r="I232">
            <v>0</v>
          </cell>
          <cell r="J232">
            <v>0</v>
          </cell>
          <cell r="K232">
            <v>425</v>
          </cell>
        </row>
        <row r="233">
          <cell r="A233" t="str">
            <v>Corimba, cru</v>
          </cell>
          <cell r="B233">
            <v>128.15539999999999</v>
          </cell>
          <cell r="C233">
            <v>536.20219359999999</v>
          </cell>
          <cell r="D233">
            <v>17.366666666666667</v>
          </cell>
          <cell r="E233">
            <v>5.9866666666666672</v>
          </cell>
          <cell r="F233">
            <v>0</v>
          </cell>
          <cell r="G233">
            <v>40.053333333333335</v>
          </cell>
          <cell r="H233">
            <v>0.5033333333333333</v>
          </cell>
          <cell r="I233">
            <v>0</v>
          </cell>
          <cell r="J233">
            <v>0</v>
          </cell>
          <cell r="K233">
            <v>47.01</v>
          </cell>
        </row>
        <row r="234">
          <cell r="A234" t="str">
            <v>Corvina de água doce, crua</v>
          </cell>
          <cell r="B234">
            <v>101.00903333333332</v>
          </cell>
          <cell r="C234">
            <v>422.62179546666664</v>
          </cell>
          <cell r="D234">
            <v>18.916666666666668</v>
          </cell>
          <cell r="E234">
            <v>2.2433333333333336</v>
          </cell>
          <cell r="F234">
            <v>0</v>
          </cell>
          <cell r="G234">
            <v>39.43</v>
          </cell>
          <cell r="H234">
            <v>0.25666666666666665</v>
          </cell>
          <cell r="I234">
            <v>8</v>
          </cell>
          <cell r="J234">
            <v>0</v>
          </cell>
          <cell r="K234">
            <v>45.09</v>
          </cell>
        </row>
        <row r="235">
          <cell r="A235" t="str">
            <v>Corvina do mar, crua</v>
          </cell>
          <cell r="B235">
            <v>94</v>
          </cell>
          <cell r="C235">
            <v>393.29599999999999</v>
          </cell>
          <cell r="D235">
            <v>18.57</v>
          </cell>
          <cell r="E235">
            <v>1.5833333333333333</v>
          </cell>
          <cell r="F235">
            <v>0</v>
          </cell>
          <cell r="G235">
            <v>0</v>
          </cell>
          <cell r="H235">
            <v>0.37666666666666665</v>
          </cell>
          <cell r="I235">
            <v>65</v>
          </cell>
          <cell r="J235">
            <v>0</v>
          </cell>
          <cell r="K235">
            <v>67.97</v>
          </cell>
        </row>
        <row r="236">
          <cell r="A236" t="str">
            <v>Couve, manteiga, crua</v>
          </cell>
          <cell r="B236">
            <v>27.056697101449281</v>
          </cell>
          <cell r="C236">
            <v>113.2052206724638</v>
          </cell>
          <cell r="D236">
            <v>2.8731884057971011</v>
          </cell>
          <cell r="E236">
            <v>0.54666666666666675</v>
          </cell>
          <cell r="F236">
            <v>4.3334782608695592</v>
          </cell>
          <cell r="G236">
            <v>130.86599999999999</v>
          </cell>
          <cell r="H236">
            <v>0.45366666666666666</v>
          </cell>
          <cell r="I236">
            <v>583</v>
          </cell>
          <cell r="J236">
            <v>96.683333333333323</v>
          </cell>
          <cell r="K236">
            <v>6.1710000000000003</v>
          </cell>
        </row>
        <row r="237">
          <cell r="A237" t="str">
            <v>Couve-flor, crua</v>
          </cell>
          <cell r="B237">
            <v>22.563349275362292</v>
          </cell>
          <cell r="C237">
            <v>94.40505336811583</v>
          </cell>
          <cell r="D237">
            <v>1.9057971014492752</v>
          </cell>
          <cell r="E237">
            <v>0.21333333333333335</v>
          </cell>
          <cell r="F237">
            <v>4.5175362318840619</v>
          </cell>
          <cell r="G237">
            <v>17.82</v>
          </cell>
          <cell r="H237">
            <v>0.53333333333333333</v>
          </cell>
          <cell r="I237">
            <v>2</v>
          </cell>
          <cell r="J237">
            <v>36.049999999999997</v>
          </cell>
          <cell r="K237">
            <v>3.4366666666666661</v>
          </cell>
        </row>
        <row r="238">
          <cell r="A238" t="str">
            <v>COUVE REFOGADA</v>
          </cell>
          <cell r="B238">
            <v>47.402687666666665</v>
          </cell>
          <cell r="C238">
            <v>198.33284519733337</v>
          </cell>
          <cell r="D238">
            <v>2.1675362318840579</v>
          </cell>
          <cell r="E238">
            <v>3.4012666666666669</v>
          </cell>
          <cell r="F238">
            <v>3.4024971014492706</v>
          </cell>
          <cell r="G238">
            <v>95.667779999999979</v>
          </cell>
          <cell r="H238">
            <v>0.33917666666666668</v>
          </cell>
          <cell r="I238">
            <v>425.59</v>
          </cell>
          <cell r="J238">
            <v>70.578833333333321</v>
          </cell>
          <cell r="K238">
            <v>84.444430000000011</v>
          </cell>
        </row>
        <row r="239">
          <cell r="A239" t="str">
            <v>Colorau</v>
          </cell>
          <cell r="B239">
            <v>3</v>
          </cell>
          <cell r="C239">
            <v>13</v>
          </cell>
          <cell r="D239">
            <v>0.09</v>
          </cell>
          <cell r="E239">
            <v>0.06</v>
          </cell>
          <cell r="F239">
            <v>0.73</v>
          </cell>
          <cell r="G239">
            <v>2.11</v>
          </cell>
          <cell r="H239">
            <v>0.19</v>
          </cell>
          <cell r="I239">
            <v>0</v>
          </cell>
          <cell r="J239">
            <v>0.01</v>
          </cell>
          <cell r="K239">
            <v>0.12</v>
          </cell>
        </row>
        <row r="240">
          <cell r="A240" t="str">
            <v>Creme de arroz, pó</v>
          </cell>
          <cell r="B240">
            <v>386.00119033639794</v>
          </cell>
          <cell r="C240">
            <v>1615.0289803674891</v>
          </cell>
          <cell r="D240">
            <v>7.0269497747421266</v>
          </cell>
          <cell r="E240">
            <v>1.2260000000000002</v>
          </cell>
          <cell r="F240">
            <v>83.86938355859121</v>
          </cell>
          <cell r="G240">
            <v>7.0853333333333337</v>
          </cell>
          <cell r="H240">
            <v>0.6323333333333333</v>
          </cell>
          <cell r="I240">
            <v>0</v>
          </cell>
          <cell r="J240">
            <v>0</v>
          </cell>
          <cell r="K240">
            <v>1.0303333333333333</v>
          </cell>
        </row>
        <row r="241">
          <cell r="A241" t="str">
            <v>Creme de Leite</v>
          </cell>
          <cell r="B241">
            <v>221.48354127513312</v>
          </cell>
          <cell r="C241">
            <v>926.68713669515705</v>
          </cell>
          <cell r="D241">
            <v>1.5078066937128702</v>
          </cell>
          <cell r="E241">
            <v>22.479333333333333</v>
          </cell>
          <cell r="F241">
            <v>4.5095266396204607</v>
          </cell>
          <cell r="G241">
            <v>82.73366666666665</v>
          </cell>
          <cell r="H241">
            <v>0.30099999999999999</v>
          </cell>
          <cell r="I241">
            <v>127.66666666666667</v>
          </cell>
          <cell r="J241">
            <v>0</v>
          </cell>
          <cell r="K241">
            <v>52</v>
          </cell>
        </row>
        <row r="242">
          <cell r="A242" t="str">
            <v>Creme de milho, pó</v>
          </cell>
          <cell r="B242">
            <v>333.03419267054403</v>
          </cell>
          <cell r="C242">
            <v>1393.4150621335564</v>
          </cell>
          <cell r="D242">
            <v>4.8208333333333329</v>
          </cell>
          <cell r="E242">
            <v>1.6393333333333331</v>
          </cell>
          <cell r="F242">
            <v>86.148499999999999</v>
          </cell>
          <cell r="G242">
            <v>323.16333333333336</v>
          </cell>
          <cell r="H242">
            <v>4.2570000000000006</v>
          </cell>
          <cell r="I242">
            <v>0</v>
          </cell>
          <cell r="J242">
            <v>96.34</v>
          </cell>
          <cell r="K242">
            <v>593.79366666666658</v>
          </cell>
        </row>
        <row r="243">
          <cell r="A243" t="str">
            <v>Cupuaçu, cru</v>
          </cell>
          <cell r="B243">
            <v>49.422558774371929</v>
          </cell>
          <cell r="C243">
            <v>206.78398591197217</v>
          </cell>
          <cell r="D243">
            <v>1.1604166666666664</v>
          </cell>
          <cell r="E243">
            <v>0.95133333333333336</v>
          </cell>
          <cell r="F243">
            <v>10.433583333333335</v>
          </cell>
          <cell r="G243">
            <v>13.120333333333335</v>
          </cell>
          <cell r="H243">
            <v>0.48566666666666664</v>
          </cell>
          <cell r="I243">
            <v>30</v>
          </cell>
          <cell r="J243">
            <v>24.512999999999995</v>
          </cell>
          <cell r="K243">
            <v>3.1960000000000002</v>
          </cell>
        </row>
        <row r="244">
          <cell r="A244" t="str">
            <v>Cupuaçu, polpa, congelada</v>
          </cell>
          <cell r="B244">
            <v>48.796889999999991</v>
          </cell>
          <cell r="C244">
            <v>204.16618775999996</v>
          </cell>
          <cell r="D244">
            <v>0.84375</v>
          </cell>
          <cell r="E244">
            <v>0.59366666666666668</v>
          </cell>
          <cell r="F244">
            <v>11.386916666666668</v>
          </cell>
          <cell r="G244">
            <v>5.4906666666666668</v>
          </cell>
          <cell r="H244">
            <v>0.25900000000000001</v>
          </cell>
          <cell r="I244">
            <v>0</v>
          </cell>
          <cell r="J244">
            <v>10.488999999999999</v>
          </cell>
          <cell r="K244">
            <v>0.68900000000000006</v>
          </cell>
        </row>
        <row r="245">
          <cell r="A245" t="str">
            <v>Cupuaçu, polpa, congelada</v>
          </cell>
          <cell r="B245">
            <v>52</v>
          </cell>
          <cell r="C245">
            <v>217.56800000000001</v>
          </cell>
          <cell r="D245">
            <v>0.85</v>
          </cell>
          <cell r="E245">
            <v>0.6</v>
          </cell>
          <cell r="F245">
            <v>11.4</v>
          </cell>
          <cell r="G245">
            <v>5.5</v>
          </cell>
          <cell r="H245">
            <v>0.26</v>
          </cell>
          <cell r="I245">
            <v>0</v>
          </cell>
          <cell r="J245">
            <v>10.5</v>
          </cell>
          <cell r="K245">
            <v>0.69</v>
          </cell>
        </row>
        <row r="246">
          <cell r="A246" t="str">
            <v>Curau, milho verde, mistura para</v>
          </cell>
          <cell r="B246">
            <v>402</v>
          </cell>
          <cell r="C246">
            <v>1681.9680000000001</v>
          </cell>
          <cell r="D246">
            <v>2.2000000000000002</v>
          </cell>
          <cell r="E246">
            <v>13.4</v>
          </cell>
          <cell r="F246">
            <v>79.8</v>
          </cell>
          <cell r="G246">
            <v>31</v>
          </cell>
          <cell r="H246">
            <v>0.9</v>
          </cell>
          <cell r="I246">
            <v>0</v>
          </cell>
          <cell r="J246">
            <v>0</v>
          </cell>
          <cell r="K246">
            <v>223</v>
          </cell>
        </row>
        <row r="247">
          <cell r="A247" t="str">
            <v>Doce de frutas cristalizado de qualquer sabor</v>
          </cell>
          <cell r="B247">
            <v>291.3</v>
          </cell>
          <cell r="C247">
            <v>1218.7992000000002</v>
          </cell>
          <cell r="D247">
            <v>0.77</v>
          </cell>
          <cell r="E247">
            <v>0.28999999999999998</v>
          </cell>
          <cell r="F247">
            <v>74.28</v>
          </cell>
          <cell r="G247">
            <v>6.1</v>
          </cell>
          <cell r="H247">
            <v>0.09</v>
          </cell>
          <cell r="I247">
            <v>1</v>
          </cell>
          <cell r="J247">
            <v>68.489999999999995</v>
          </cell>
          <cell r="K247">
            <v>0.6</v>
          </cell>
        </row>
        <row r="248">
          <cell r="A248" t="str">
            <v>Doce de frutas em calda de qualquer sabor</v>
          </cell>
          <cell r="B248">
            <v>77</v>
          </cell>
          <cell r="C248">
            <v>322.16800000000001</v>
          </cell>
          <cell r="D248">
            <v>0.54</v>
          </cell>
          <cell r="E248">
            <v>0.14000000000000001</v>
          </cell>
          <cell r="F248">
            <v>19.79</v>
          </cell>
          <cell r="G248">
            <v>3</v>
          </cell>
          <cell r="H248">
            <v>0.27</v>
          </cell>
          <cell r="I248">
            <v>38.17</v>
          </cell>
          <cell r="J248">
            <v>2.8</v>
          </cell>
          <cell r="K248">
            <v>6</v>
          </cell>
        </row>
        <row r="249">
          <cell r="A249" t="str">
            <v>Doce de frutas em pasta de qualquer sabor</v>
          </cell>
          <cell r="B249">
            <v>291.3</v>
          </cell>
          <cell r="C249">
            <v>1218.7992000000002</v>
          </cell>
          <cell r="D249">
            <v>0.77</v>
          </cell>
          <cell r="E249">
            <v>0.28999999999999998</v>
          </cell>
          <cell r="F249">
            <v>74.28</v>
          </cell>
          <cell r="G249">
            <v>6.1</v>
          </cell>
          <cell r="H249">
            <v>0.09</v>
          </cell>
          <cell r="I249">
            <v>9.35</v>
          </cell>
          <cell r="J249">
            <v>68.489999999999995</v>
          </cell>
          <cell r="K249">
            <v>0.6</v>
          </cell>
        </row>
        <row r="250">
          <cell r="A250" t="str">
            <v>Doce, de abóbora, cremoso</v>
          </cell>
          <cell r="B250">
            <v>198.9360630496343</v>
          </cell>
          <cell r="C250">
            <v>832.3484877996699</v>
          </cell>
          <cell r="D250">
            <v>0.91666666666666663</v>
          </cell>
          <cell r="E250">
            <v>0.20666666666666667</v>
          </cell>
          <cell r="F250">
            <v>54.613333333333337</v>
          </cell>
          <cell r="G250">
            <v>12.986666666666666</v>
          </cell>
          <cell r="H250">
            <v>0.85333333333333317</v>
          </cell>
          <cell r="I250">
            <v>6</v>
          </cell>
          <cell r="J250">
            <v>0.11333333333333333</v>
          </cell>
          <cell r="K250">
            <v>0</v>
          </cell>
        </row>
        <row r="251">
          <cell r="A251" t="str">
            <v>Doce, de leite, cremoso</v>
          </cell>
          <cell r="B251">
            <v>306.31013023105874</v>
          </cell>
          <cell r="C251">
            <v>1281.6015848867498</v>
          </cell>
          <cell r="D251">
            <v>5.4782934315999352</v>
          </cell>
          <cell r="E251">
            <v>5.9929999999999994</v>
          </cell>
          <cell r="F251">
            <v>59.493373235066727</v>
          </cell>
          <cell r="G251">
            <v>195.10066666666668</v>
          </cell>
          <cell r="H251">
            <v>6.5666666666666665E-2</v>
          </cell>
          <cell r="I251">
            <v>36</v>
          </cell>
          <cell r="J251">
            <v>0</v>
          </cell>
          <cell r="K251">
            <v>120</v>
          </cell>
        </row>
        <row r="252">
          <cell r="A252" t="str">
            <v>Doce, de leite, cremoso</v>
          </cell>
          <cell r="B252">
            <v>306</v>
          </cell>
          <cell r="C252">
            <v>1280.3040000000001</v>
          </cell>
          <cell r="D252">
            <v>5.5</v>
          </cell>
          <cell r="E252">
            <v>6</v>
          </cell>
          <cell r="F252">
            <v>59.5</v>
          </cell>
          <cell r="G252">
            <v>195</v>
          </cell>
          <cell r="H252">
            <v>0.1</v>
          </cell>
          <cell r="I252">
            <v>36</v>
          </cell>
          <cell r="J252">
            <v>0</v>
          </cell>
          <cell r="K252">
            <v>120</v>
          </cell>
        </row>
        <row r="253">
          <cell r="A253" t="str">
            <v>Doce, leite, cremoso, (média diferentes amostras)</v>
          </cell>
          <cell r="B253">
            <v>317</v>
          </cell>
          <cell r="C253">
            <v>1326.328</v>
          </cell>
          <cell r="D253">
            <v>6.12</v>
          </cell>
          <cell r="E253">
            <v>6.26</v>
          </cell>
          <cell r="F253">
            <v>58.9</v>
          </cell>
          <cell r="G253">
            <v>196</v>
          </cell>
          <cell r="H253">
            <v>7.0000000000000007E-2</v>
          </cell>
          <cell r="I253">
            <v>0</v>
          </cell>
          <cell r="J253">
            <v>0</v>
          </cell>
          <cell r="K253">
            <v>121</v>
          </cell>
        </row>
        <row r="254">
          <cell r="A254" t="str">
            <v>Dourada de água doce, fresca</v>
          </cell>
          <cell r="B254">
            <v>131.2083147237698</v>
          </cell>
          <cell r="C254">
            <v>548.97558880425288</v>
          </cell>
          <cell r="D254">
            <v>18.810416666666665</v>
          </cell>
          <cell r="E254">
            <v>5.6416666666666666</v>
          </cell>
          <cell r="F254">
            <v>0</v>
          </cell>
          <cell r="G254">
            <v>12.133000000000001</v>
          </cell>
          <cell r="H254">
            <v>0.152</v>
          </cell>
          <cell r="I254">
            <v>0</v>
          </cell>
          <cell r="J254">
            <v>0</v>
          </cell>
          <cell r="K254">
            <v>40.297666666666665</v>
          </cell>
        </row>
        <row r="255">
          <cell r="A255" t="str">
            <v>ENSOPADINHO DE INHAME</v>
          </cell>
          <cell r="B255">
            <v>62.02563991304347</v>
          </cell>
          <cell r="C255">
            <v>259.51527739617387</v>
          </cell>
          <cell r="D255">
            <v>0.83909420289855097</v>
          </cell>
          <cell r="E255">
            <v>3.0864666666666665</v>
          </cell>
          <cell r="F255">
            <v>8.461239130434782</v>
          </cell>
          <cell r="G255">
            <v>6.8571000000000009</v>
          </cell>
          <cell r="H255">
            <v>0.17226666666666668</v>
          </cell>
          <cell r="I255">
            <v>20.22</v>
          </cell>
          <cell r="J255">
            <v>2.8029000000000002</v>
          </cell>
          <cell r="K255">
            <v>79.978633333333349</v>
          </cell>
        </row>
        <row r="256">
          <cell r="A256" t="str">
            <v>Ervilha em grão</v>
          </cell>
          <cell r="B256">
            <v>109.09</v>
          </cell>
          <cell r="C256">
            <v>456.43256000000002</v>
          </cell>
          <cell r="D256">
            <v>5.36</v>
          </cell>
          <cell r="E256">
            <v>3.06</v>
          </cell>
          <cell r="F256">
            <v>15.63</v>
          </cell>
          <cell r="G256">
            <v>27</v>
          </cell>
          <cell r="H256">
            <v>1.54</v>
          </cell>
          <cell r="I256">
            <v>40.08</v>
          </cell>
          <cell r="J256">
            <v>14.2</v>
          </cell>
          <cell r="K256">
            <v>3</v>
          </cell>
        </row>
        <row r="257">
          <cell r="A257" t="str">
            <v>Ervilha, em vagem</v>
          </cell>
          <cell r="B257">
            <v>88.093581999778536</v>
          </cell>
          <cell r="C257">
            <v>368.58354708707338</v>
          </cell>
          <cell r="D257">
            <v>7.4520833333333325</v>
          </cell>
          <cell r="E257">
            <v>0.47100000000000003</v>
          </cell>
          <cell r="F257">
            <v>14.227583333333328</v>
          </cell>
          <cell r="G257">
            <v>24.443966666666668</v>
          </cell>
          <cell r="H257">
            <v>1.4390000000000001</v>
          </cell>
          <cell r="I257">
            <v>0</v>
          </cell>
          <cell r="J257">
            <v>12.443333333333333</v>
          </cell>
          <cell r="K257">
            <v>0</v>
          </cell>
        </row>
        <row r="258">
          <cell r="A258" t="str">
            <v>Ervilha, enlatada, drenada</v>
          </cell>
          <cell r="B258">
            <v>73.844704347826095</v>
          </cell>
          <cell r="C258">
            <v>308.9662429913044</v>
          </cell>
          <cell r="D258">
            <v>4.5978260869565224</v>
          </cell>
          <cell r="E258">
            <v>0.38</v>
          </cell>
          <cell r="F258">
            <v>13.442173913043479</v>
          </cell>
          <cell r="G258">
            <v>22.215</v>
          </cell>
          <cell r="H258">
            <v>1.3853333333333335</v>
          </cell>
          <cell r="I258">
            <v>9</v>
          </cell>
          <cell r="J258">
            <v>0</v>
          </cell>
          <cell r="K258">
            <v>372</v>
          </cell>
        </row>
        <row r="259">
          <cell r="A259" t="str">
            <v>Espinafre, Nova Zelândia, cru</v>
          </cell>
          <cell r="B259">
            <v>16.095694202898525</v>
          </cell>
          <cell r="C259">
            <v>67.344384544927436</v>
          </cell>
          <cell r="D259">
            <v>1.9963768115942031</v>
          </cell>
          <cell r="E259">
            <v>0.24333333333333332</v>
          </cell>
          <cell r="F259">
            <v>2.5736231884057963</v>
          </cell>
          <cell r="G259">
            <v>97.506666666666675</v>
          </cell>
          <cell r="H259">
            <v>0.35733333333333334</v>
          </cell>
          <cell r="I259">
            <v>281</v>
          </cell>
          <cell r="J259">
            <v>2.42</v>
          </cell>
          <cell r="K259">
            <v>17.094833333333334</v>
          </cell>
        </row>
        <row r="260">
          <cell r="A260" t="str">
            <v>ESTROGONOFF DE CARNE BOVINA</v>
          </cell>
          <cell r="B260" t="e">
            <v>#REF!</v>
          </cell>
          <cell r="C260" t="e">
            <v>#REF!</v>
          </cell>
          <cell r="D260" t="e">
            <v>#REF!</v>
          </cell>
          <cell r="E260" t="e">
            <v>#REF!</v>
          </cell>
          <cell r="F260" t="e">
            <v>#REF!</v>
          </cell>
          <cell r="G260" t="e">
            <v>#REF!</v>
          </cell>
          <cell r="H260" t="e">
            <v>#REF!</v>
          </cell>
          <cell r="I260" t="e">
            <v>#REF!</v>
          </cell>
          <cell r="J260" t="e">
            <v>#REF!</v>
          </cell>
          <cell r="K260" t="e">
            <v>#REF!</v>
          </cell>
        </row>
        <row r="261">
          <cell r="A261" t="str">
            <v>ESTROGONOFF DE FRANGO</v>
          </cell>
          <cell r="B261">
            <v>261.01297743542705</v>
          </cell>
          <cell r="C261">
            <v>1092.0787455898269</v>
          </cell>
          <cell r="D261">
            <v>27.153504408016893</v>
          </cell>
          <cell r="E261">
            <v>14.580609999999998</v>
          </cell>
          <cell r="F261">
            <v>4.4755155919831031</v>
          </cell>
          <cell r="G261">
            <v>42.898776666666663</v>
          </cell>
          <cell r="H261">
            <v>0.75965666666666665</v>
          </cell>
          <cell r="I261">
            <v>95.103333333333339</v>
          </cell>
          <cell r="J261">
            <v>6.324743333333334</v>
          </cell>
          <cell r="K261">
            <v>165.71340333333333</v>
          </cell>
        </row>
        <row r="262">
          <cell r="A262" t="str">
            <v>Farinha de tapioca/beiju</v>
          </cell>
          <cell r="B262">
            <v>331</v>
          </cell>
          <cell r="C262">
            <v>1384.904</v>
          </cell>
          <cell r="D262">
            <v>0.5</v>
          </cell>
          <cell r="E262">
            <v>0.3</v>
          </cell>
          <cell r="F262">
            <v>81.099999999999994</v>
          </cell>
          <cell r="G262">
            <v>12</v>
          </cell>
          <cell r="H262">
            <v>0.1</v>
          </cell>
          <cell r="I262">
            <v>0</v>
          </cell>
          <cell r="J262">
            <v>0</v>
          </cell>
          <cell r="K262">
            <v>2</v>
          </cell>
        </row>
        <row r="263">
          <cell r="A263" t="str">
            <v>Farinha, de arroz, enriquecida</v>
          </cell>
          <cell r="B263">
            <v>363.05648018122349</v>
          </cell>
          <cell r="C263">
            <v>1519.0283130782391</v>
          </cell>
          <cell r="D263">
            <v>1.2693332926432292</v>
          </cell>
          <cell r="E263">
            <v>0.3</v>
          </cell>
          <cell r="F263">
            <v>85.504000040690116</v>
          </cell>
          <cell r="G263">
            <v>1.1226666666666667</v>
          </cell>
          <cell r="H263">
            <v>31.383333333333329</v>
          </cell>
          <cell r="I263">
            <v>0</v>
          </cell>
          <cell r="J263">
            <v>173.58666666666667</v>
          </cell>
          <cell r="K263">
            <v>17.101666666666667</v>
          </cell>
        </row>
        <row r="264">
          <cell r="A264" t="str">
            <v>Farinha, de centeio, integral</v>
          </cell>
          <cell r="B264">
            <v>335.77766279932655</v>
          </cell>
          <cell r="C264">
            <v>1404.8937411523823</v>
          </cell>
          <cell r="D264">
            <v>12.515066502888997</v>
          </cell>
          <cell r="E264">
            <v>1.7533333333333332</v>
          </cell>
          <cell r="F264">
            <v>73.298266830444334</v>
          </cell>
          <cell r="G264">
            <v>33.916666666666664</v>
          </cell>
          <cell r="H264">
            <v>4.7300000000000004</v>
          </cell>
          <cell r="I264">
            <v>0</v>
          </cell>
          <cell r="J264">
            <v>0</v>
          </cell>
          <cell r="K264">
            <v>41.376666666666665</v>
          </cell>
        </row>
        <row r="265">
          <cell r="A265" t="str">
            <v>Farinha, de mandioca, crua</v>
          </cell>
          <cell r="B265">
            <v>360.86969855072459</v>
          </cell>
          <cell r="C265">
            <v>1509.8788187362318</v>
          </cell>
          <cell r="D265">
            <v>1.5543478260869565</v>
          </cell>
          <cell r="E265">
            <v>0.27666666666666667</v>
          </cell>
          <cell r="F265">
            <v>87.898985507246366</v>
          </cell>
          <cell r="G265">
            <v>64.873333333333335</v>
          </cell>
          <cell r="H265">
            <v>1.0933333333333335</v>
          </cell>
          <cell r="I265">
            <v>0</v>
          </cell>
          <cell r="J265">
            <v>0</v>
          </cell>
          <cell r="K265">
            <v>1.0233333333333332</v>
          </cell>
        </row>
        <row r="266">
          <cell r="A266" t="str">
            <v>Farinha, de mandioca, torrada</v>
          </cell>
          <cell r="B266">
            <v>365.26897500000001</v>
          </cell>
          <cell r="C266">
            <v>1528.2853914000002</v>
          </cell>
          <cell r="D266">
            <v>1.2291666666666667</v>
          </cell>
          <cell r="E266">
            <v>0.28666666666666668</v>
          </cell>
          <cell r="F266">
            <v>89.194166666666661</v>
          </cell>
          <cell r="G266">
            <v>75.527333333333331</v>
          </cell>
          <cell r="H266">
            <v>1.1936666666666664</v>
          </cell>
          <cell r="I266">
            <v>0</v>
          </cell>
          <cell r="J266">
            <v>0</v>
          </cell>
          <cell r="K266">
            <v>10.31</v>
          </cell>
        </row>
        <row r="267">
          <cell r="A267" t="str">
            <v>Farinha, de mesocarpo de babaçu, crua</v>
          </cell>
          <cell r="B267">
            <v>328.77140024483361</v>
          </cell>
          <cell r="C267">
            <v>1375.579538624384</v>
          </cell>
          <cell r="D267">
            <v>1.4062667172749839</v>
          </cell>
          <cell r="E267">
            <v>0.19800000000000004</v>
          </cell>
          <cell r="F267">
            <v>79.17306661605835</v>
          </cell>
          <cell r="G267">
            <v>60.952333333333335</v>
          </cell>
          <cell r="H267">
            <v>18.333666666666669</v>
          </cell>
          <cell r="I267">
            <v>0</v>
          </cell>
          <cell r="J267">
            <v>0</v>
          </cell>
          <cell r="K267">
            <v>12</v>
          </cell>
        </row>
        <row r="268">
          <cell r="A268" t="str">
            <v>Farinha, de milho, amarela</v>
          </cell>
          <cell r="B268">
            <v>350.58693322738014</v>
          </cell>
          <cell r="C268">
            <v>1466.8557286233586</v>
          </cell>
          <cell r="D268">
            <v>7.1875</v>
          </cell>
          <cell r="E268">
            <v>1.4666666666666666</v>
          </cell>
          <cell r="F268">
            <v>79.079166666666652</v>
          </cell>
          <cell r="G268">
            <v>1.2849999999999999</v>
          </cell>
          <cell r="H268">
            <v>2.2526666666666668</v>
          </cell>
          <cell r="I268">
            <v>47</v>
          </cell>
          <cell r="J268">
            <v>0</v>
          </cell>
          <cell r="K268">
            <v>44.932333333333339</v>
          </cell>
        </row>
        <row r="269">
          <cell r="A269" t="str">
            <v>Farinha, de puba</v>
          </cell>
          <cell r="B269">
            <v>360.17977487993244</v>
          </cell>
          <cell r="C269">
            <v>1506.9921780976374</v>
          </cell>
          <cell r="D269">
            <v>1.6166666666666667</v>
          </cell>
          <cell r="E269">
            <v>0.46900000000000003</v>
          </cell>
          <cell r="F269">
            <v>87.285333333333341</v>
          </cell>
          <cell r="G269">
            <v>41.395666666666664</v>
          </cell>
          <cell r="H269">
            <v>1.4330000000000001</v>
          </cell>
          <cell r="I269">
            <v>0</v>
          </cell>
          <cell r="J269">
            <v>0</v>
          </cell>
          <cell r="K269">
            <v>3.6076666666666668</v>
          </cell>
        </row>
        <row r="270">
          <cell r="A270" t="str">
            <v>Farinha, de rosca</v>
          </cell>
          <cell r="B270">
            <v>370.57809666666662</v>
          </cell>
          <cell r="C270">
            <v>1550.4987564533333</v>
          </cell>
          <cell r="D270">
            <v>11.380999619166056</v>
          </cell>
          <cell r="E270">
            <v>1.4633333333333332</v>
          </cell>
          <cell r="F270">
            <v>75.785666666666657</v>
          </cell>
          <cell r="G270">
            <v>35.29933333333333</v>
          </cell>
          <cell r="H270">
            <v>6.7336666666666671</v>
          </cell>
          <cell r="I270">
            <v>0.01</v>
          </cell>
          <cell r="J270">
            <v>0</v>
          </cell>
          <cell r="K270">
            <v>332.5</v>
          </cell>
        </row>
        <row r="271">
          <cell r="A271" t="str">
            <v>Farinha, de trigo</v>
          </cell>
          <cell r="B271">
            <v>360.47297855072469</v>
          </cell>
          <cell r="C271">
            <v>1508.2189422562321</v>
          </cell>
          <cell r="D271">
            <v>9.7907826086956504</v>
          </cell>
          <cell r="E271">
            <v>1.3666666666666669</v>
          </cell>
          <cell r="F271">
            <v>75.09255072463769</v>
          </cell>
          <cell r="G271">
            <v>17.863333333333333</v>
          </cell>
          <cell r="H271">
            <v>0.95</v>
          </cell>
          <cell r="I271">
            <v>0</v>
          </cell>
          <cell r="J271">
            <v>0</v>
          </cell>
          <cell r="K271">
            <v>0.73666666666666669</v>
          </cell>
        </row>
        <row r="272">
          <cell r="A272" t="str">
            <v>Farinha, láctea, de cereais</v>
          </cell>
          <cell r="B272">
            <v>414.85051739130432</v>
          </cell>
          <cell r="C272">
            <v>1735.7345647652173</v>
          </cell>
          <cell r="D272">
            <v>11.87913043478261</v>
          </cell>
          <cell r="E272">
            <v>5.79</v>
          </cell>
          <cell r="F272">
            <v>77.770869565217382</v>
          </cell>
          <cell r="G272">
            <v>196.06333333333336</v>
          </cell>
          <cell r="H272">
            <v>8.7233333333333345</v>
          </cell>
          <cell r="I272">
            <v>492.24666666666673</v>
          </cell>
          <cell r="J272">
            <v>24.31</v>
          </cell>
          <cell r="K272">
            <v>125.07333333333332</v>
          </cell>
        </row>
        <row r="273">
          <cell r="A273" t="str">
            <v>FAROFA DE CENOURA</v>
          </cell>
          <cell r="B273" t="e">
            <v>#REF!</v>
          </cell>
          <cell r="C273" t="e">
            <v>#REF!</v>
          </cell>
          <cell r="D273" t="e">
            <v>#REF!</v>
          </cell>
          <cell r="E273" t="e">
            <v>#REF!</v>
          </cell>
          <cell r="F273" t="e">
            <v>#REF!</v>
          </cell>
          <cell r="G273" t="e">
            <v>#REF!</v>
          </cell>
          <cell r="H273" t="e">
            <v>#REF!</v>
          </cell>
          <cell r="I273" t="e">
            <v>#REF!</v>
          </cell>
          <cell r="J273" t="e">
            <v>#REF!</v>
          </cell>
          <cell r="K273" t="e">
            <v>#REF!</v>
          </cell>
        </row>
        <row r="274">
          <cell r="A274" t="str">
            <v>Farofa pronta</v>
          </cell>
          <cell r="B274">
            <v>406</v>
          </cell>
          <cell r="C274">
            <v>1698.7040000000002</v>
          </cell>
          <cell r="D274">
            <v>2.1</v>
          </cell>
          <cell r="E274">
            <v>9.1</v>
          </cell>
          <cell r="F274">
            <v>80.3</v>
          </cell>
          <cell r="G274">
            <v>66</v>
          </cell>
          <cell r="H274">
            <v>1.4</v>
          </cell>
          <cell r="I274">
            <v>0</v>
          </cell>
          <cell r="J274">
            <v>0</v>
          </cell>
          <cell r="K274">
            <v>575</v>
          </cell>
        </row>
        <row r="275">
          <cell r="A275" t="str">
            <v>FAROFA DE BANANA</v>
          </cell>
          <cell r="B275">
            <v>107.92204397101449</v>
          </cell>
          <cell r="C275">
            <v>451.54672797472466</v>
          </cell>
          <cell r="D275">
            <v>0.64162927536231884</v>
          </cell>
          <cell r="E275">
            <v>3.1014200000000001</v>
          </cell>
          <cell r="F275">
            <v>20.249177391304347</v>
          </cell>
          <cell r="G275">
            <v>13.293686666666666</v>
          </cell>
          <cell r="H275">
            <v>0.2693133333333334</v>
          </cell>
          <cell r="I275">
            <v>68.02</v>
          </cell>
          <cell r="J275">
            <v>3.9840866666666668</v>
          </cell>
          <cell r="K275">
            <v>80.132373333333348</v>
          </cell>
        </row>
        <row r="276">
          <cell r="A276" t="str">
            <v>FAROFA DE CEBOLA</v>
          </cell>
          <cell r="B276">
            <v>83.893955391304331</v>
          </cell>
          <cell r="C276">
            <v>351.01320535721737</v>
          </cell>
          <cell r="D276">
            <v>0.42307855072463768</v>
          </cell>
          <cell r="E276">
            <v>3.0566200000000001</v>
          </cell>
          <cell r="F276">
            <v>13.870261449275361</v>
          </cell>
          <cell r="G276">
            <v>13.023486666666667</v>
          </cell>
          <cell r="H276">
            <v>0.21878000000000003</v>
          </cell>
          <cell r="I276">
            <v>20.22</v>
          </cell>
          <cell r="J276">
            <v>1.02142</v>
          </cell>
          <cell r="K276">
            <v>80.156240000000011</v>
          </cell>
        </row>
        <row r="277">
          <cell r="A277" t="str">
            <v>FAROFA DE CENOURA</v>
          </cell>
          <cell r="B277">
            <v>91.393955391304345</v>
          </cell>
          <cell r="C277">
            <v>383.01320535721737</v>
          </cell>
          <cell r="D277">
            <v>0.70307855072463765</v>
          </cell>
          <cell r="E277">
            <v>3.1091199999999999</v>
          </cell>
          <cell r="F277">
            <v>15.010261449275362</v>
          </cell>
          <cell r="G277">
            <v>18.373486666666668</v>
          </cell>
          <cell r="H277">
            <v>0.33628000000000002</v>
          </cell>
          <cell r="I277">
            <v>205.22</v>
          </cell>
          <cell r="J277">
            <v>2.3005866666666668</v>
          </cell>
          <cell r="K277">
            <v>82.931240000000003</v>
          </cell>
        </row>
        <row r="278">
          <cell r="A278" t="str">
            <v>FAROFA DE OVO</v>
          </cell>
          <cell r="B278">
            <v>119.67188872463767</v>
          </cell>
          <cell r="C278">
            <v>500.70807842388405</v>
          </cell>
          <cell r="D278">
            <v>3.6805785507246371</v>
          </cell>
          <cell r="E278">
            <v>5.2816200000000002</v>
          </cell>
          <cell r="F278">
            <v>14.279428115942029</v>
          </cell>
          <cell r="G278">
            <v>23.529320000000002</v>
          </cell>
          <cell r="H278">
            <v>0.60961333333333345</v>
          </cell>
          <cell r="I278">
            <v>39.926666666666662</v>
          </cell>
          <cell r="J278">
            <v>1.02142</v>
          </cell>
          <cell r="K278">
            <v>122.15624000000001</v>
          </cell>
        </row>
        <row r="279">
          <cell r="A279" t="str">
            <v>Fava (em grão)</v>
          </cell>
          <cell r="B279">
            <v>85.62</v>
          </cell>
          <cell r="C279">
            <v>358.23408000000001</v>
          </cell>
          <cell r="D279">
            <v>4.8</v>
          </cell>
          <cell r="E279">
            <v>3.17</v>
          </cell>
          <cell r="F279">
            <v>10.1</v>
          </cell>
          <cell r="G279">
            <v>18</v>
          </cell>
          <cell r="H279">
            <v>1.5</v>
          </cell>
          <cell r="I279">
            <v>18.829999999999998</v>
          </cell>
          <cell r="J279">
            <v>19.8</v>
          </cell>
          <cell r="K279">
            <v>41</v>
          </cell>
        </row>
        <row r="280">
          <cell r="A280" t="str">
            <v>Fécula, de mandioca</v>
          </cell>
          <cell r="B280">
            <v>330.85055833333337</v>
          </cell>
          <cell r="C280">
            <v>1384.2787360666669</v>
          </cell>
          <cell r="D280">
            <v>0.52083333333333326</v>
          </cell>
          <cell r="E280">
            <v>0.28333333333333338</v>
          </cell>
          <cell r="F280">
            <v>81.149166666666673</v>
          </cell>
          <cell r="G280">
            <v>11.889000000000001</v>
          </cell>
          <cell r="H280">
            <v>0.107</v>
          </cell>
          <cell r="I280">
            <v>0</v>
          </cell>
          <cell r="J280">
            <v>0</v>
          </cell>
          <cell r="K280">
            <v>2.4489999999999998</v>
          </cell>
        </row>
        <row r="281">
          <cell r="A281" t="str">
            <v xml:space="preserve"> FEIJÃO</v>
          </cell>
          <cell r="B281">
            <v>144.5432987826087</v>
          </cell>
          <cell r="C281">
            <v>604.76916210643481</v>
          </cell>
          <cell r="D281">
            <v>7.0781086956521726</v>
          </cell>
          <cell r="E281">
            <v>5.1501999999999999</v>
          </cell>
          <cell r="F281">
            <v>18.299057971014491</v>
          </cell>
          <cell r="G281">
            <v>66.375599999999991</v>
          </cell>
          <cell r="H281">
            <v>2.6720000000000002</v>
          </cell>
          <cell r="I281">
            <v>0</v>
          </cell>
          <cell r="J281">
            <v>0</v>
          </cell>
          <cell r="K281">
            <v>86.179600000000008</v>
          </cell>
        </row>
        <row r="282">
          <cell r="A282" t="str">
            <v>Feijão (preto, mulatinho, roxo, rosinha, etc.)</v>
          </cell>
          <cell r="B282">
            <v>97.41</v>
          </cell>
          <cell r="C282">
            <v>407.56344000000001</v>
          </cell>
          <cell r="D282">
            <v>5.84</v>
          </cell>
          <cell r="E282">
            <v>1.79</v>
          </cell>
          <cell r="F282">
            <v>15.05</v>
          </cell>
          <cell r="G282">
            <v>55.2</v>
          </cell>
          <cell r="H282">
            <v>2.2200000000000002</v>
          </cell>
          <cell r="I282">
            <v>0</v>
          </cell>
          <cell r="J282">
            <v>0</v>
          </cell>
          <cell r="K282">
            <v>5.2</v>
          </cell>
        </row>
        <row r="283">
          <cell r="A283" t="str">
            <v>Feijão, broto, cru</v>
          </cell>
          <cell r="B283">
            <v>38.723236375411325</v>
          </cell>
          <cell r="C283">
            <v>162.01802099472098</v>
          </cell>
          <cell r="D283">
            <v>4.1666666666666661</v>
          </cell>
          <cell r="E283">
            <v>0.10266666666666667</v>
          </cell>
          <cell r="F283">
            <v>7.7583333333333293</v>
          </cell>
          <cell r="G283">
            <v>14.482666666666667</v>
          </cell>
          <cell r="H283">
            <v>0.82033333333333347</v>
          </cell>
          <cell r="I283">
            <v>0.08</v>
          </cell>
          <cell r="J283">
            <v>12</v>
          </cell>
          <cell r="K283">
            <v>1.7930000000000001</v>
          </cell>
        </row>
        <row r="284">
          <cell r="A284" t="str">
            <v>Feijão, carioca, cru</v>
          </cell>
          <cell r="B284">
            <v>329.02673623188412</v>
          </cell>
          <cell r="C284">
            <v>1376.6478643942032</v>
          </cell>
          <cell r="D284">
            <v>19.981884057971016</v>
          </cell>
          <cell r="E284">
            <v>1.2566666666666666</v>
          </cell>
          <cell r="F284">
            <v>61.221449275362318</v>
          </cell>
          <cell r="G284">
            <v>122.57</v>
          </cell>
          <cell r="H284">
            <v>7.9866666666666672</v>
          </cell>
          <cell r="I284">
            <v>0</v>
          </cell>
          <cell r="J284">
            <v>0</v>
          </cell>
          <cell r="K284">
            <v>0</v>
          </cell>
        </row>
        <row r="285">
          <cell r="A285" t="str">
            <v>Feijão, fradinho, cru</v>
          </cell>
          <cell r="B285">
            <v>339.16476666666665</v>
          </cell>
          <cell r="C285">
            <v>1419.0653837333334</v>
          </cell>
          <cell r="D285">
            <v>20.208333333333336</v>
          </cell>
          <cell r="E285">
            <v>2.3650000000000002</v>
          </cell>
          <cell r="F285">
            <v>61.24</v>
          </cell>
          <cell r="G285">
            <v>77.522999999999996</v>
          </cell>
          <cell r="H285">
            <v>5.1286666666666667</v>
          </cell>
          <cell r="I285">
            <v>0</v>
          </cell>
          <cell r="J285">
            <v>0</v>
          </cell>
          <cell r="K285">
            <v>10</v>
          </cell>
        </row>
        <row r="286">
          <cell r="A286" t="str">
            <v>Feijão, jalo, cru</v>
          </cell>
          <cell r="B286">
            <v>327.90526666666665</v>
          </cell>
          <cell r="C286">
            <v>1371.9556357333333</v>
          </cell>
          <cell r="D286">
            <v>20.104166666666668</v>
          </cell>
          <cell r="E286">
            <v>0.94666666666666666</v>
          </cell>
          <cell r="F286">
            <v>61.479166666666657</v>
          </cell>
          <cell r="G286">
            <v>97.97</v>
          </cell>
          <cell r="H286">
            <v>7.0276666666666658</v>
          </cell>
          <cell r="I286">
            <v>0</v>
          </cell>
          <cell r="J286">
            <v>0</v>
          </cell>
          <cell r="K286">
            <v>25</v>
          </cell>
        </row>
        <row r="287">
          <cell r="A287" t="str">
            <v>Feijão, preto, cru</v>
          </cell>
          <cell r="B287">
            <v>323.56571159420292</v>
          </cell>
          <cell r="C287">
            <v>1353.798937310145</v>
          </cell>
          <cell r="D287">
            <v>21.344202898550723</v>
          </cell>
          <cell r="E287">
            <v>1.24</v>
          </cell>
          <cell r="F287">
            <v>58.752463768115952</v>
          </cell>
          <cell r="G287">
            <v>110.90333333333335</v>
          </cell>
          <cell r="H287">
            <v>6.4633333333333338</v>
          </cell>
          <cell r="I287">
            <v>0</v>
          </cell>
          <cell r="J287">
            <v>0</v>
          </cell>
          <cell r="K287">
            <v>0</v>
          </cell>
        </row>
        <row r="288">
          <cell r="A288" t="str">
            <v>Feijão, rajado, cru</v>
          </cell>
          <cell r="B288">
            <v>325.84441116273405</v>
          </cell>
          <cell r="C288">
            <v>1363.3330163048793</v>
          </cell>
          <cell r="D288">
            <v>17.270833333333332</v>
          </cell>
          <cell r="E288">
            <v>1.17</v>
          </cell>
          <cell r="F288">
            <v>62.929166666666667</v>
          </cell>
          <cell r="G288">
            <v>111.42533333333334</v>
          </cell>
          <cell r="H288">
            <v>18.581666666666667</v>
          </cell>
          <cell r="I288">
            <v>0</v>
          </cell>
          <cell r="J288">
            <v>0</v>
          </cell>
          <cell r="K288">
            <v>14</v>
          </cell>
        </row>
        <row r="289">
          <cell r="A289" t="str">
            <v>Feijão, rosinha, cru</v>
          </cell>
          <cell r="B289">
            <v>336.9619111275673</v>
          </cell>
          <cell r="C289">
            <v>1409.8486361577416</v>
          </cell>
          <cell r="D289">
            <v>20.916666666666668</v>
          </cell>
          <cell r="E289">
            <v>1.33</v>
          </cell>
          <cell r="F289">
            <v>62.223333333333329</v>
          </cell>
          <cell r="G289">
            <v>67.661666666666662</v>
          </cell>
          <cell r="H289">
            <v>5.3203333333333331</v>
          </cell>
          <cell r="I289">
            <v>0</v>
          </cell>
          <cell r="J289">
            <v>0</v>
          </cell>
          <cell r="K289">
            <v>24</v>
          </cell>
        </row>
        <row r="290">
          <cell r="A290" t="str">
            <v>Feijão, roxo, cru</v>
          </cell>
          <cell r="B290">
            <v>331.41497745672859</v>
          </cell>
          <cell r="C290">
            <v>1386.6402656789526</v>
          </cell>
          <cell r="D290">
            <v>22.166666666666668</v>
          </cell>
          <cell r="E290">
            <v>1.2366666666666666</v>
          </cell>
          <cell r="F290">
            <v>59.986666666666657</v>
          </cell>
          <cell r="G290">
            <v>120.45766666666667</v>
          </cell>
          <cell r="H290">
            <v>6.9173333333333344</v>
          </cell>
          <cell r="I290">
            <v>0</v>
          </cell>
          <cell r="J290">
            <v>0</v>
          </cell>
          <cell r="K290">
            <v>10</v>
          </cell>
        </row>
        <row r="291">
          <cell r="A291" t="str">
            <v>FEIJÃO TROPEIRO</v>
          </cell>
          <cell r="B291">
            <v>615.89146398913044</v>
          </cell>
          <cell r="C291">
            <v>2576.8898853305218</v>
          </cell>
          <cell r="D291">
            <v>35.455027173913031</v>
          </cell>
          <cell r="E291">
            <v>12.918733333333334</v>
          </cell>
          <cell r="F291">
            <v>92.784172826086959</v>
          </cell>
          <cell r="G291">
            <v>184.69993333333335</v>
          </cell>
          <cell r="H291">
            <v>8.7914166666666667</v>
          </cell>
          <cell r="I291">
            <v>184.10666666666668</v>
          </cell>
          <cell r="J291">
            <v>22.672666666666668</v>
          </cell>
          <cell r="K291">
            <v>376.74416666666667</v>
          </cell>
        </row>
        <row r="292">
          <cell r="A292" t="str">
            <v>Feijão-verde</v>
          </cell>
          <cell r="B292">
            <v>121.33</v>
          </cell>
          <cell r="C292">
            <v>507.64472000000001</v>
          </cell>
          <cell r="D292">
            <v>3.17</v>
          </cell>
          <cell r="E292">
            <v>3.13</v>
          </cell>
          <cell r="F292">
            <v>20.32</v>
          </cell>
          <cell r="G292">
            <v>128</v>
          </cell>
          <cell r="H292">
            <v>1.1200000000000001</v>
          </cell>
          <cell r="I292">
            <v>39.58</v>
          </cell>
          <cell r="J292">
            <v>2.2000000000000002</v>
          </cell>
          <cell r="K292">
            <v>4</v>
          </cell>
        </row>
        <row r="293">
          <cell r="A293" t="str">
            <v>Fermento em pó, químico</v>
          </cell>
          <cell r="B293">
            <v>89.722066651121764</v>
          </cell>
          <cell r="C293">
            <v>375.39712686829347</v>
          </cell>
          <cell r="D293">
            <v>0.47533331871032719</v>
          </cell>
          <cell r="E293">
            <v>7.3333333333333334E-2</v>
          </cell>
          <cell r="F293">
            <v>43.911333347956337</v>
          </cell>
          <cell r="G293">
            <v>0</v>
          </cell>
          <cell r="H293">
            <v>0</v>
          </cell>
          <cell r="I293">
            <v>0</v>
          </cell>
          <cell r="J293">
            <v>0</v>
          </cell>
          <cell r="K293">
            <v>10052</v>
          </cell>
        </row>
        <row r="294">
          <cell r="A294" t="str">
            <v>Fermento, biológico, levedura, tablete</v>
          </cell>
          <cell r="B294">
            <v>89.794867030588847</v>
          </cell>
          <cell r="C294">
            <v>375.70172365598376</v>
          </cell>
          <cell r="D294">
            <v>16.956999478340148</v>
          </cell>
          <cell r="E294">
            <v>1.5176666666666667</v>
          </cell>
          <cell r="F294">
            <v>7.6986671883265227</v>
          </cell>
          <cell r="G294">
            <v>18.008666666666667</v>
          </cell>
          <cell r="H294">
            <v>2.6180000000000003</v>
          </cell>
          <cell r="I294">
            <v>0</v>
          </cell>
          <cell r="J294">
            <v>0</v>
          </cell>
          <cell r="K294">
            <v>40</v>
          </cell>
        </row>
        <row r="295">
          <cell r="A295" t="str">
            <v>Fibra de trigo</v>
          </cell>
          <cell r="B295">
            <v>216</v>
          </cell>
          <cell r="C295">
            <v>903.74400000000003</v>
          </cell>
          <cell r="D295">
            <v>15.55</v>
          </cell>
          <cell r="E295">
            <v>4.25</v>
          </cell>
          <cell r="F295">
            <v>64.510000000000005</v>
          </cell>
          <cell r="G295">
            <v>73</v>
          </cell>
          <cell r="H295">
            <v>10.57</v>
          </cell>
          <cell r="I295">
            <v>0.5</v>
          </cell>
          <cell r="J295">
            <v>0</v>
          </cell>
          <cell r="K295">
            <v>2</v>
          </cell>
        </row>
        <row r="296">
          <cell r="A296" t="str">
            <v>Figo, cru</v>
          </cell>
          <cell r="B296">
            <v>41.447126086956516</v>
          </cell>
          <cell r="C296">
            <v>173.41477554782608</v>
          </cell>
          <cell r="D296">
            <v>0.96739130434782605</v>
          </cell>
          <cell r="E296">
            <v>0.15666666666666665</v>
          </cell>
          <cell r="F296">
            <v>10.245942028985507</v>
          </cell>
          <cell r="G296">
            <v>27.39</v>
          </cell>
          <cell r="H296">
            <v>0.20333333333333334</v>
          </cell>
          <cell r="I296">
            <v>14</v>
          </cell>
          <cell r="J296">
            <v>0.79</v>
          </cell>
          <cell r="K296">
            <v>0</v>
          </cell>
        </row>
        <row r="297">
          <cell r="A297" t="str">
            <v>Figo, enlatado, em calda</v>
          </cell>
          <cell r="B297">
            <v>184.36071739130435</v>
          </cell>
          <cell r="C297">
            <v>771.36524156521739</v>
          </cell>
          <cell r="D297">
            <v>0.56159420289855078</v>
          </cell>
          <cell r="E297">
            <v>0.15</v>
          </cell>
          <cell r="F297">
            <v>50.338405797101451</v>
          </cell>
          <cell r="G297">
            <v>32.616666666666667</v>
          </cell>
          <cell r="H297">
            <v>0.5033333333333333</v>
          </cell>
          <cell r="I297">
            <v>0</v>
          </cell>
          <cell r="J297">
            <v>5.2433333333333332</v>
          </cell>
          <cell r="K297">
            <v>6.87</v>
          </cell>
        </row>
        <row r="298">
          <cell r="A298" t="str">
            <v>Filé de frango</v>
          </cell>
          <cell r="B298">
            <v>173</v>
          </cell>
          <cell r="C298">
            <v>723.83199999999999</v>
          </cell>
          <cell r="D298">
            <v>30.91</v>
          </cell>
          <cell r="E298">
            <v>4.51</v>
          </cell>
          <cell r="F298">
            <v>0</v>
          </cell>
          <cell r="G298">
            <v>15</v>
          </cell>
          <cell r="H298">
            <v>1.06</v>
          </cell>
          <cell r="I298">
            <v>9</v>
          </cell>
          <cell r="J298">
            <v>0</v>
          </cell>
          <cell r="K298">
            <v>77</v>
          </cell>
        </row>
        <row r="299">
          <cell r="A299" t="str">
            <v>Frango, asa, com pele, crua</v>
          </cell>
          <cell r="B299">
            <v>213.18833333333333</v>
          </cell>
          <cell r="C299">
            <v>891.97998666666672</v>
          </cell>
          <cell r="D299">
            <v>18.100000000000001</v>
          </cell>
          <cell r="E299">
            <v>15.066666666666668</v>
          </cell>
          <cell r="F299">
            <v>0</v>
          </cell>
          <cell r="G299">
            <v>10.916666666666666</v>
          </cell>
          <cell r="H299">
            <v>0.56666666666666676</v>
          </cell>
          <cell r="I299">
            <v>10.373333333333333</v>
          </cell>
          <cell r="J299">
            <v>0</v>
          </cell>
          <cell r="K299">
            <v>96</v>
          </cell>
        </row>
        <row r="300">
          <cell r="A300" t="str">
            <v>Frango, coração, cru</v>
          </cell>
          <cell r="B300">
            <v>221.50283333333334</v>
          </cell>
          <cell r="C300">
            <v>926.76785466666672</v>
          </cell>
          <cell r="D300">
            <v>12.583333333333336</v>
          </cell>
          <cell r="E300">
            <v>18.600000000000001</v>
          </cell>
          <cell r="F300">
            <v>0</v>
          </cell>
          <cell r="G300">
            <v>5.5066666666666668</v>
          </cell>
          <cell r="H300">
            <v>4.0933333333333337</v>
          </cell>
          <cell r="I300">
            <v>9</v>
          </cell>
          <cell r="J300">
            <v>0</v>
          </cell>
          <cell r="K300">
            <v>95</v>
          </cell>
        </row>
        <row r="301">
          <cell r="A301" t="str">
            <v>Frango, coxa, com pele, crua</v>
          </cell>
          <cell r="B301">
            <v>161.47473333333332</v>
          </cell>
          <cell r="C301">
            <v>675.61028426666667</v>
          </cell>
          <cell r="D301">
            <v>17.093333333333334</v>
          </cell>
          <cell r="E301">
            <v>9.81</v>
          </cell>
          <cell r="F301">
            <v>0</v>
          </cell>
          <cell r="G301">
            <v>8</v>
          </cell>
          <cell r="H301">
            <v>0.70333333333333325</v>
          </cell>
          <cell r="I301">
            <v>10</v>
          </cell>
          <cell r="J301">
            <v>0</v>
          </cell>
          <cell r="K301">
            <v>95</v>
          </cell>
        </row>
        <row r="302">
          <cell r="A302" t="str">
            <v>Frango, coxa, sem pele, crua</v>
          </cell>
          <cell r="B302">
            <v>119.94746666666661</v>
          </cell>
          <cell r="C302">
            <v>501.86020053333311</v>
          </cell>
          <cell r="D302">
            <v>17.813333333333333</v>
          </cell>
          <cell r="E302">
            <v>4.8566666666666665</v>
          </cell>
          <cell r="F302">
            <v>1.999999999999702E-2</v>
          </cell>
          <cell r="G302">
            <v>7.97</v>
          </cell>
          <cell r="H302">
            <v>0.77666666666666673</v>
          </cell>
          <cell r="I302">
            <v>11.663333333333334</v>
          </cell>
          <cell r="J302">
            <v>0</v>
          </cell>
          <cell r="K302">
            <v>98</v>
          </cell>
        </row>
        <row r="303">
          <cell r="A303" t="str">
            <v>FRANGO COM LEGUMES (BATATA E CENOURA)</v>
          </cell>
          <cell r="B303">
            <v>173.04</v>
          </cell>
          <cell r="C303">
            <v>746.74294241646385</v>
          </cell>
          <cell r="D303">
            <v>20.749797101449278</v>
          </cell>
          <cell r="E303">
            <v>5.7823000000000002</v>
          </cell>
          <cell r="F303">
            <v>9.5483695652173903</v>
          </cell>
          <cell r="G303">
            <v>16.657766666666667</v>
          </cell>
          <cell r="H303">
            <v>0.75176666666666669</v>
          </cell>
          <cell r="I303">
            <v>207.01999999999998</v>
          </cell>
          <cell r="J303">
            <v>19.209733333333332</v>
          </cell>
          <cell r="K303">
            <v>100.13163333333335</v>
          </cell>
        </row>
        <row r="304">
          <cell r="A304" t="str">
            <v>FRANGO EM CUBOS ACEBOLADO</v>
          </cell>
          <cell r="B304">
            <v>172.21922063768116</v>
          </cell>
          <cell r="C304">
            <v>720.56521914805808</v>
          </cell>
          <cell r="D304">
            <v>25.970514492753626</v>
          </cell>
          <cell r="E304">
            <v>6.6293999999999995</v>
          </cell>
          <cell r="F304">
            <v>0.59318550724637675</v>
          </cell>
          <cell r="G304">
            <v>9.531600000000001</v>
          </cell>
          <cell r="H304">
            <v>0.53613333333333335</v>
          </cell>
          <cell r="I304">
            <v>2.4</v>
          </cell>
          <cell r="J304">
            <v>0.18666666666666668</v>
          </cell>
          <cell r="K304">
            <v>147.16346666666669</v>
          </cell>
        </row>
        <row r="305">
          <cell r="A305" t="str">
            <v>FRANGO EM CUBOS ENSOPADO</v>
          </cell>
          <cell r="B305">
            <v>137.007581115942</v>
          </cell>
          <cell r="C305">
            <v>573.21151710678271</v>
          </cell>
          <cell r="D305">
            <v>19.563746376811594</v>
          </cell>
          <cell r="E305">
            <v>5.7329999999999997</v>
          </cell>
          <cell r="F305">
            <v>0.6839536231884058</v>
          </cell>
          <cell r="G305">
            <v>9.9152666666666676</v>
          </cell>
          <cell r="H305">
            <v>0.44440000000000002</v>
          </cell>
          <cell r="I305">
            <v>22.02</v>
          </cell>
          <cell r="J305">
            <v>1.0213999999999999</v>
          </cell>
          <cell r="K305">
            <v>62.232500000000002</v>
          </cell>
        </row>
        <row r="306">
          <cell r="A306" t="str">
            <v>Frango, fígado, cru</v>
          </cell>
          <cell r="B306">
            <v>106.48456666666667</v>
          </cell>
          <cell r="C306">
            <v>445.53142693333336</v>
          </cell>
          <cell r="D306">
            <v>17.58666666666667</v>
          </cell>
          <cell r="E306">
            <v>3.49</v>
          </cell>
          <cell r="F306">
            <v>-2.3333333333338091E-2</v>
          </cell>
          <cell r="G306">
            <v>5.61</v>
          </cell>
          <cell r="H306">
            <v>9.5399999999999991</v>
          </cell>
          <cell r="I306">
            <v>3863</v>
          </cell>
          <cell r="J306">
            <v>0</v>
          </cell>
          <cell r="K306">
            <v>82</v>
          </cell>
        </row>
        <row r="307">
          <cell r="A307" t="str">
            <v>FRANGO GRATINADO</v>
          </cell>
          <cell r="B307" t="e">
            <v>#REF!</v>
          </cell>
          <cell r="C307" t="e">
            <v>#REF!</v>
          </cell>
          <cell r="D307" t="e">
            <v>#REF!</v>
          </cell>
          <cell r="E307" t="e">
            <v>#REF!</v>
          </cell>
          <cell r="F307" t="e">
            <v>#REF!</v>
          </cell>
          <cell r="G307" t="e">
            <v>#REF!</v>
          </cell>
          <cell r="H307" t="e">
            <v>#REF!</v>
          </cell>
          <cell r="I307" t="e">
            <v>#REF!</v>
          </cell>
          <cell r="J307" t="e">
            <v>#REF!</v>
          </cell>
          <cell r="K307" t="e">
            <v>#REF!</v>
          </cell>
        </row>
        <row r="308">
          <cell r="A308" t="str">
            <v>Frango, inteiro, com pele, cru</v>
          </cell>
          <cell r="B308">
            <v>226.31916666666666</v>
          </cell>
          <cell r="C308">
            <v>946.91939333333335</v>
          </cell>
          <cell r="D308">
            <v>16.443333333333332</v>
          </cell>
          <cell r="E308">
            <v>17.306666666666668</v>
          </cell>
          <cell r="F308">
            <v>0</v>
          </cell>
          <cell r="G308">
            <v>6.3</v>
          </cell>
          <cell r="H308">
            <v>0.62333333333333341</v>
          </cell>
          <cell r="I308">
            <v>7</v>
          </cell>
          <cell r="J308">
            <v>0</v>
          </cell>
          <cell r="K308">
            <v>63</v>
          </cell>
        </row>
        <row r="309">
          <cell r="A309" t="str">
            <v>Frango, inteiro, sem pele, cru</v>
          </cell>
          <cell r="B309">
            <v>129.09640000000002</v>
          </cell>
          <cell r="C309">
            <v>540.13933760000009</v>
          </cell>
          <cell r="D309">
            <v>20.58666666666667</v>
          </cell>
          <cell r="E309">
            <v>4.5666666666666664</v>
          </cell>
          <cell r="F309">
            <v>0</v>
          </cell>
          <cell r="G309">
            <v>6.5233333333333334</v>
          </cell>
          <cell r="H309">
            <v>0.53666666666666674</v>
          </cell>
          <cell r="I309">
            <v>4</v>
          </cell>
          <cell r="J309">
            <v>0</v>
          </cell>
          <cell r="K309">
            <v>73</v>
          </cell>
        </row>
        <row r="310">
          <cell r="A310" t="str">
            <v>Frango, peito, com pele, cru</v>
          </cell>
          <cell r="B310">
            <v>149.46526666666665</v>
          </cell>
          <cell r="C310">
            <v>625.36267573333328</v>
          </cell>
          <cell r="D310">
            <v>20.78</v>
          </cell>
          <cell r="E310">
            <v>6.7333333333333334</v>
          </cell>
          <cell r="F310">
            <v>0</v>
          </cell>
          <cell r="G310">
            <v>8.42</v>
          </cell>
          <cell r="H310">
            <v>0.44333333333333336</v>
          </cell>
          <cell r="I310">
            <v>4</v>
          </cell>
          <cell r="J310">
            <v>0</v>
          </cell>
          <cell r="K310">
            <v>62</v>
          </cell>
        </row>
        <row r="311">
          <cell r="A311" t="str">
            <v>Frango, peito, sem pele, cru</v>
          </cell>
          <cell r="B311">
            <v>119.15926666666665</v>
          </cell>
          <cell r="C311">
            <v>498.56237173333329</v>
          </cell>
          <cell r="D311">
            <v>21.526666666666667</v>
          </cell>
          <cell r="E311">
            <v>3.02</v>
          </cell>
          <cell r="F311">
            <v>0</v>
          </cell>
          <cell r="G311">
            <v>7.3633333333333333</v>
          </cell>
          <cell r="H311">
            <v>0.43333333333333335</v>
          </cell>
          <cell r="I311">
            <v>2</v>
          </cell>
          <cell r="J311">
            <v>0</v>
          </cell>
          <cell r="K311">
            <v>56</v>
          </cell>
        </row>
        <row r="312">
          <cell r="A312" t="str">
            <v>Frango, sobrecoxa, com pele, crua</v>
          </cell>
          <cell r="B312">
            <v>254.53219999999999</v>
          </cell>
          <cell r="C312">
            <v>1064.9627247999999</v>
          </cell>
          <cell r="D312">
            <v>15.46</v>
          </cell>
          <cell r="E312">
            <v>20.9</v>
          </cell>
          <cell r="F312">
            <v>0</v>
          </cell>
          <cell r="G312">
            <v>7.09</v>
          </cell>
          <cell r="H312">
            <v>0.71</v>
          </cell>
          <cell r="I312">
            <v>7</v>
          </cell>
          <cell r="J312">
            <v>0</v>
          </cell>
          <cell r="K312">
            <v>68</v>
          </cell>
        </row>
        <row r="313">
          <cell r="A313" t="str">
            <v>Frango, sobrecoxa, sem pele, crua</v>
          </cell>
          <cell r="B313">
            <v>161.79629999999997</v>
          </cell>
          <cell r="C313">
            <v>676.95571919999986</v>
          </cell>
          <cell r="D313">
            <v>17.57</v>
          </cell>
          <cell r="E313">
            <v>9.6199999999999992</v>
          </cell>
          <cell r="F313">
            <v>0</v>
          </cell>
          <cell r="G313">
            <v>6.293333333333333</v>
          </cell>
          <cell r="H313">
            <v>0.90333333333333332</v>
          </cell>
          <cell r="I313">
            <v>4</v>
          </cell>
          <cell r="J313">
            <v>0</v>
          </cell>
          <cell r="K313">
            <v>80</v>
          </cell>
        </row>
        <row r="314">
          <cell r="A314" t="str">
            <v>FRICASSÊ DE FRANGO</v>
          </cell>
          <cell r="B314">
            <v>246.01</v>
          </cell>
          <cell r="C314">
            <v>1029.3101426345916</v>
          </cell>
          <cell r="D314">
            <v>23.693812326086956</v>
          </cell>
          <cell r="E314">
            <v>15.13025</v>
          </cell>
          <cell r="F314">
            <v>2.9939543405797098</v>
          </cell>
          <cell r="G314">
            <v>111.18988333333333</v>
          </cell>
          <cell r="H314">
            <v>0.47268333333333334</v>
          </cell>
          <cell r="I314">
            <v>81.684666666666672</v>
          </cell>
          <cell r="J314">
            <v>0.18666666666666668</v>
          </cell>
          <cell r="K314">
            <v>437.75725</v>
          </cell>
        </row>
        <row r="315">
          <cell r="A315" t="str">
            <v>Fruta-pão, crua</v>
          </cell>
          <cell r="B315">
            <v>67.045619999999971</v>
          </cell>
          <cell r="C315">
            <v>280.51887407999988</v>
          </cell>
          <cell r="D315">
            <v>1.08125</v>
          </cell>
          <cell r="E315">
            <v>0.18933333333333335</v>
          </cell>
          <cell r="F315">
            <v>17.174416666666652</v>
          </cell>
          <cell r="G315">
            <v>33.675666666666672</v>
          </cell>
          <cell r="H315">
            <v>0.23066666666666669</v>
          </cell>
          <cell r="I315">
            <v>2</v>
          </cell>
          <cell r="J315">
            <v>9.8666666666666671</v>
          </cell>
          <cell r="K315">
            <v>0.79933333333333334</v>
          </cell>
        </row>
        <row r="316">
          <cell r="A316" t="str">
            <v>Gelatina, pó p/, diet (média diferentes sabores)</v>
          </cell>
          <cell r="B316">
            <v>341</v>
          </cell>
          <cell r="C316">
            <v>1426.7440000000001</v>
          </cell>
          <cell r="D316">
            <v>57.2</v>
          </cell>
          <cell r="E316">
            <v>0.24</v>
          </cell>
          <cell r="F316">
            <v>28.8</v>
          </cell>
          <cell r="G316">
            <v>1.98</v>
          </cell>
          <cell r="H316">
            <v>0.02</v>
          </cell>
          <cell r="I316">
            <v>0</v>
          </cell>
          <cell r="J316">
            <v>0</v>
          </cell>
          <cell r="K316">
            <v>157</v>
          </cell>
        </row>
        <row r="317">
          <cell r="A317" t="str">
            <v>Gelatina, sabores variados, pó</v>
          </cell>
          <cell r="B317">
            <v>380.22290000000004</v>
          </cell>
          <cell r="C317">
            <v>1590.8526136000003</v>
          </cell>
          <cell r="D317">
            <v>8.8866666666666667</v>
          </cell>
          <cell r="E317">
            <v>0</v>
          </cell>
          <cell r="F317">
            <v>89.223333333333329</v>
          </cell>
          <cell r="G317">
            <v>26.83666666666667</v>
          </cell>
          <cell r="H317">
            <v>0.33333333333333331</v>
          </cell>
          <cell r="I317">
            <v>0</v>
          </cell>
          <cell r="J317">
            <v>39.996666666666663</v>
          </cell>
          <cell r="K317">
            <v>235</v>
          </cell>
        </row>
        <row r="318">
          <cell r="A318" t="str">
            <v>Geléia de frutas, diversos sabores</v>
          </cell>
          <cell r="B318">
            <v>278</v>
          </cell>
          <cell r="C318">
            <v>1163.152</v>
          </cell>
          <cell r="D318">
            <v>0.37</v>
          </cell>
          <cell r="E318">
            <v>7.0000000000000007E-2</v>
          </cell>
          <cell r="F318">
            <v>68.86</v>
          </cell>
          <cell r="G318">
            <v>20</v>
          </cell>
          <cell r="H318">
            <v>0.49</v>
          </cell>
          <cell r="I318">
            <v>0</v>
          </cell>
          <cell r="J318">
            <v>8.8000000000000007</v>
          </cell>
          <cell r="K318">
            <v>32</v>
          </cell>
        </row>
        <row r="319">
          <cell r="A319" t="str">
            <v>Geléia, mocotó, natural</v>
          </cell>
          <cell r="B319">
            <v>106.08666666666662</v>
          </cell>
          <cell r="C319">
            <v>443.86661333333313</v>
          </cell>
          <cell r="D319">
            <v>2.125</v>
          </cell>
          <cell r="E319">
            <v>7.333333333333332E-2</v>
          </cell>
          <cell r="F319">
            <v>24.231666666666662</v>
          </cell>
          <cell r="G319">
            <v>3.5233333333333334</v>
          </cell>
          <cell r="H319">
            <v>0.11633333333333333</v>
          </cell>
          <cell r="I319">
            <v>0</v>
          </cell>
          <cell r="J319">
            <v>0</v>
          </cell>
          <cell r="K319">
            <v>43</v>
          </cell>
        </row>
        <row r="320">
          <cell r="A320" t="str">
            <v xml:space="preserve">Geleias, (média diferentes amostras) </v>
          </cell>
          <cell r="B320">
            <v>266</v>
          </cell>
          <cell r="C320">
            <v>1112.944</v>
          </cell>
          <cell r="D320">
            <v>0.35</v>
          </cell>
          <cell r="E320">
            <v>0.31</v>
          </cell>
          <cell r="F320">
            <v>66.599999999999994</v>
          </cell>
          <cell r="G320">
            <v>6.72</v>
          </cell>
          <cell r="H320">
            <v>0.19</v>
          </cell>
          <cell r="I320">
            <v>0</v>
          </cell>
          <cell r="J320">
            <v>0.87</v>
          </cell>
          <cell r="K320">
            <v>28.8</v>
          </cell>
        </row>
        <row r="321">
          <cell r="A321" t="str">
            <v>Gergelim, semente</v>
          </cell>
          <cell r="B321">
            <v>583.5467147545495</v>
          </cell>
          <cell r="C321">
            <v>2441.559454533035</v>
          </cell>
          <cell r="D321">
            <v>21.164667428334557</v>
          </cell>
          <cell r="E321">
            <v>50.43266666666667</v>
          </cell>
          <cell r="F321">
            <v>21.617665904998766</v>
          </cell>
          <cell r="G321">
            <v>825.44633333333331</v>
          </cell>
          <cell r="H321">
            <v>5.4476666666666667</v>
          </cell>
          <cell r="I321">
            <v>0.09</v>
          </cell>
          <cell r="J321">
            <v>0</v>
          </cell>
          <cell r="K321">
            <v>3</v>
          </cell>
        </row>
        <row r="322">
          <cell r="A322" t="str">
            <v>Glicose de milho</v>
          </cell>
          <cell r="B322">
            <v>292.11840529918669</v>
          </cell>
          <cell r="C322">
            <v>1222.2234077717972</v>
          </cell>
          <cell r="D322">
            <v>0</v>
          </cell>
          <cell r="E322">
            <v>0</v>
          </cell>
          <cell r="F322">
            <v>79.38</v>
          </cell>
          <cell r="G322">
            <v>5.6653333333333338</v>
          </cell>
          <cell r="H322">
            <v>5.1333333333333335E-2</v>
          </cell>
          <cell r="I322">
            <v>0</v>
          </cell>
          <cell r="J322">
            <v>0</v>
          </cell>
          <cell r="K322">
            <v>59</v>
          </cell>
        </row>
        <row r="323">
          <cell r="A323" t="str">
            <v>Goiaba, branca, com casca, crua</v>
          </cell>
          <cell r="B323">
            <v>51.737747826086952</v>
          </cell>
          <cell r="C323">
            <v>216.47073690434783</v>
          </cell>
          <cell r="D323">
            <v>0.89855072463768115</v>
          </cell>
          <cell r="E323">
            <v>0.48666666666666664</v>
          </cell>
          <cell r="F323">
            <v>12.401449275362321</v>
          </cell>
          <cell r="G323">
            <v>5.0073333333333334</v>
          </cell>
          <cell r="H323">
            <v>0.17</v>
          </cell>
          <cell r="I323">
            <v>0</v>
          </cell>
          <cell r="J323">
            <v>99.194999999999993</v>
          </cell>
          <cell r="K323">
            <v>0</v>
          </cell>
        </row>
        <row r="324">
          <cell r="A324" t="str">
            <v>Goiaba, doce em pasta</v>
          </cell>
          <cell r="B324">
            <v>268.95982608695653</v>
          </cell>
          <cell r="C324">
            <v>1125.3279123478262</v>
          </cell>
          <cell r="D324">
            <v>0.57971014492753625</v>
          </cell>
          <cell r="E324">
            <v>0</v>
          </cell>
          <cell r="F324">
            <v>74.123623188405801</v>
          </cell>
          <cell r="G324">
            <v>10.06</v>
          </cell>
          <cell r="H324">
            <v>0.4</v>
          </cell>
          <cell r="I324">
            <v>136</v>
          </cell>
          <cell r="J324">
            <v>23.056666666666668</v>
          </cell>
          <cell r="K324">
            <v>3.7</v>
          </cell>
        </row>
        <row r="325">
          <cell r="A325" t="str">
            <v>Goiaba, doce, cascão</v>
          </cell>
          <cell r="B325">
            <v>285.58779243900375</v>
          </cell>
          <cell r="C325">
            <v>1194.8993235647918</v>
          </cell>
          <cell r="D325">
            <v>0.41458333333333336</v>
          </cell>
          <cell r="E325">
            <v>0.10333333333333333</v>
          </cell>
          <cell r="F325">
            <v>78.702749999999995</v>
          </cell>
          <cell r="G325">
            <v>14.699</v>
          </cell>
          <cell r="H325">
            <v>0.40233333333333338</v>
          </cell>
          <cell r="I325">
            <v>50</v>
          </cell>
          <cell r="J325">
            <v>34.326666666666661</v>
          </cell>
          <cell r="K325">
            <v>11.029333333333334</v>
          </cell>
        </row>
        <row r="326">
          <cell r="A326" t="str">
            <v>Goiaba, vermelha, com casca, crua</v>
          </cell>
          <cell r="B326">
            <v>54.169930434782621</v>
          </cell>
          <cell r="C326">
            <v>226.64698893913049</v>
          </cell>
          <cell r="D326">
            <v>1.0869565217391304</v>
          </cell>
          <cell r="E326">
            <v>0.44</v>
          </cell>
          <cell r="F326">
            <v>13.009710144927533</v>
          </cell>
          <cell r="G326">
            <v>4.4513333333333334</v>
          </cell>
          <cell r="H326">
            <v>0.17</v>
          </cell>
          <cell r="I326">
            <v>79</v>
          </cell>
          <cell r="J326">
            <v>80.601666666666674</v>
          </cell>
          <cell r="K326">
            <v>0</v>
          </cell>
        </row>
        <row r="327">
          <cell r="A327" t="str">
            <v>Goiaba, vermelha, suco natural (néctar), c/ açúcar refinado </v>
          </cell>
          <cell r="B327">
            <v>65</v>
          </cell>
          <cell r="C327">
            <v>271.96000000000004</v>
          </cell>
          <cell r="D327">
            <v>0.63</v>
          </cell>
          <cell r="E327">
            <v>0.37</v>
          </cell>
          <cell r="F327">
            <v>16.7</v>
          </cell>
          <cell r="G327">
            <v>5.08</v>
          </cell>
          <cell r="H327">
            <v>0.14000000000000001</v>
          </cell>
          <cell r="I327">
            <v>77.2</v>
          </cell>
          <cell r="J327">
            <v>59.6</v>
          </cell>
          <cell r="K327">
            <v>0.96</v>
          </cell>
        </row>
        <row r="328">
          <cell r="A328" t="str">
            <v>Goiaba, vermelha, suco natural (néctar), s/ açúcar</v>
          </cell>
          <cell r="B328">
            <v>37</v>
          </cell>
          <cell r="C328">
            <v>154.80799999999999</v>
          </cell>
          <cell r="D328">
            <v>0.67</v>
          </cell>
          <cell r="E328">
            <v>0.4</v>
          </cell>
          <cell r="F328">
            <v>9.64</v>
          </cell>
          <cell r="G328">
            <v>5.21</v>
          </cell>
          <cell r="H328">
            <v>0.14000000000000001</v>
          </cell>
          <cell r="I328">
            <v>83.8</v>
          </cell>
          <cell r="J328">
            <v>64.7</v>
          </cell>
          <cell r="K328">
            <v>0</v>
          </cell>
        </row>
        <row r="329">
          <cell r="A329" t="str">
            <v>Goiaba, vermelha, polpa congelada</v>
          </cell>
          <cell r="B329">
            <v>54.169930434782621</v>
          </cell>
          <cell r="C329">
            <v>226.64698893913049</v>
          </cell>
          <cell r="D329">
            <v>1.0869565217391304</v>
          </cell>
          <cell r="E329">
            <v>0.44</v>
          </cell>
          <cell r="F329">
            <v>13.009710144927533</v>
          </cell>
          <cell r="G329">
            <v>4.4513333333333334</v>
          </cell>
          <cell r="H329">
            <v>0.17</v>
          </cell>
          <cell r="I329">
            <v>79</v>
          </cell>
          <cell r="J329">
            <v>80.601666666666674</v>
          </cell>
          <cell r="K329">
            <v>0</v>
          </cell>
        </row>
        <row r="330">
          <cell r="A330" t="str">
            <v>Gordura, vegetal, hidrogenada</v>
          </cell>
          <cell r="B330">
            <v>900</v>
          </cell>
          <cell r="C330">
            <v>3765.6000000000004</v>
          </cell>
          <cell r="D330">
            <v>0</v>
          </cell>
          <cell r="E330">
            <v>100</v>
          </cell>
          <cell r="F330">
            <v>0</v>
          </cell>
          <cell r="G330">
            <v>0</v>
          </cell>
          <cell r="H330">
            <v>0</v>
          </cell>
          <cell r="I330">
            <v>0</v>
          </cell>
          <cell r="J330">
            <v>0.24</v>
          </cell>
          <cell r="K330">
            <v>0</v>
          </cell>
        </row>
        <row r="331">
          <cell r="A331" t="str">
            <v>Grão-de-bico, cru</v>
          </cell>
          <cell r="B331">
            <v>354.70287658909956</v>
          </cell>
          <cell r="C331">
            <v>1484.0768356487927</v>
          </cell>
          <cell r="D331">
            <v>21.229166666666664</v>
          </cell>
          <cell r="E331">
            <v>5.43</v>
          </cell>
          <cell r="F331">
            <v>57.884166666666673</v>
          </cell>
          <cell r="G331">
            <v>114.35933333333332</v>
          </cell>
          <cell r="H331">
            <v>5.3776666666666664</v>
          </cell>
          <cell r="I331">
            <v>6.7</v>
          </cell>
          <cell r="J331">
            <v>0</v>
          </cell>
          <cell r="K331">
            <v>5</v>
          </cell>
        </row>
        <row r="332">
          <cell r="A332" t="str">
            <v>Graviola, crua</v>
          </cell>
          <cell r="B332">
            <v>61.62189837666358</v>
          </cell>
          <cell r="C332">
            <v>257.82602280796044</v>
          </cell>
          <cell r="D332">
            <v>0.84583333333333333</v>
          </cell>
          <cell r="E332">
            <v>0.21</v>
          </cell>
          <cell r="F332">
            <v>15.839500000000008</v>
          </cell>
          <cell r="G332">
            <v>40.118000000000002</v>
          </cell>
          <cell r="H332">
            <v>0.16966666666666666</v>
          </cell>
          <cell r="I332">
            <v>0.2</v>
          </cell>
          <cell r="J332">
            <v>19.137333333333334</v>
          </cell>
          <cell r="K332">
            <v>4.16</v>
          </cell>
        </row>
        <row r="333">
          <cell r="A333" t="str">
            <v>Graviola, polpa, congelada</v>
          </cell>
          <cell r="B333">
            <v>38.273869999999967</v>
          </cell>
          <cell r="C333">
            <v>160.13787207999988</v>
          </cell>
          <cell r="D333">
            <v>0.56666666666666665</v>
          </cell>
          <cell r="E333">
            <v>0.13766666666666669</v>
          </cell>
          <cell r="F333">
            <v>9.7826666666666569</v>
          </cell>
          <cell r="G333">
            <v>5.9786666666666664</v>
          </cell>
          <cell r="H333">
            <v>0.10266666666666667</v>
          </cell>
          <cell r="I333">
            <v>0</v>
          </cell>
          <cell r="J333">
            <v>10.475333333333333</v>
          </cell>
          <cell r="K333">
            <v>3.0463333333333331</v>
          </cell>
        </row>
        <row r="334">
          <cell r="A334" t="str">
            <v xml:space="preserve">Graviola, polpa, congelada </v>
          </cell>
          <cell r="B334">
            <v>41</v>
          </cell>
          <cell r="C334">
            <v>171.54400000000001</v>
          </cell>
          <cell r="D334">
            <v>0.56999999999999995</v>
          </cell>
          <cell r="E334">
            <v>0.14000000000000001</v>
          </cell>
          <cell r="F334">
            <v>9.7899999999999991</v>
          </cell>
          <cell r="G334">
            <v>5.98</v>
          </cell>
          <cell r="H334">
            <v>0.11</v>
          </cell>
          <cell r="I334">
            <v>0</v>
          </cell>
          <cell r="J334">
            <v>10.5</v>
          </cell>
          <cell r="K334">
            <v>3.05</v>
          </cell>
        </row>
        <row r="335">
          <cell r="A335" t="str">
            <v>Guandu, cru</v>
          </cell>
          <cell r="B335">
            <v>344.13365128499271</v>
          </cell>
          <cell r="C335">
            <v>1439.8551969764096</v>
          </cell>
          <cell r="D335">
            <v>18.964583333333334</v>
          </cell>
          <cell r="E335">
            <v>2.1320000000000001</v>
          </cell>
          <cell r="F335">
            <v>64.000416666666666</v>
          </cell>
          <cell r="G335">
            <v>129.33766666666665</v>
          </cell>
          <cell r="H335">
            <v>1.9433333333333334</v>
          </cell>
          <cell r="I335">
            <v>0</v>
          </cell>
          <cell r="J335">
            <v>1.4666666666666668</v>
          </cell>
          <cell r="K335">
            <v>2</v>
          </cell>
        </row>
        <row r="336">
          <cell r="A336" t="str">
            <v>Hambúrguer, bovino, cru</v>
          </cell>
          <cell r="B336">
            <v>214.83600000000001</v>
          </cell>
          <cell r="C336">
            <v>898.87382400000013</v>
          </cell>
          <cell r="D336">
            <v>13.15625</v>
          </cell>
          <cell r="E336">
            <v>16.177333333333333</v>
          </cell>
          <cell r="F336">
            <v>4.1537499999999996</v>
          </cell>
          <cell r="G336">
            <v>34.062333333333335</v>
          </cell>
          <cell r="H336">
            <v>1.8913333333333331</v>
          </cell>
          <cell r="I336">
            <v>0</v>
          </cell>
          <cell r="J336">
            <v>0</v>
          </cell>
          <cell r="K336">
            <v>869</v>
          </cell>
        </row>
        <row r="337">
          <cell r="A337" t="str">
            <v>HAMBÚRGUER SAUDÁVEL</v>
          </cell>
          <cell r="B337">
            <v>374.37</v>
          </cell>
          <cell r="C337">
            <v>1565.7030153836668</v>
          </cell>
          <cell r="D337">
            <v>17.154270833333335</v>
          </cell>
          <cell r="E337">
            <v>19.777099999999997</v>
          </cell>
          <cell r="F337">
            <v>31.394645833333332</v>
          </cell>
          <cell r="G337">
            <v>107.43731666666667</v>
          </cell>
          <cell r="H337">
            <v>3.5813166666666665</v>
          </cell>
          <cell r="I337">
            <v>185</v>
          </cell>
          <cell r="J337">
            <v>5.7605666666666666</v>
          </cell>
          <cell r="K337">
            <v>1026.2100500000001</v>
          </cell>
        </row>
        <row r="338">
          <cell r="A338" t="str">
            <v xml:space="preserve">Hortelã </v>
          </cell>
          <cell r="B338">
            <v>1</v>
          </cell>
          <cell r="C338">
            <v>4.1840000000000002</v>
          </cell>
          <cell r="D338">
            <v>0</v>
          </cell>
          <cell r="E338">
            <v>0</v>
          </cell>
          <cell r="F338">
            <v>0.2</v>
          </cell>
          <cell r="G338">
            <v>2</v>
          </cell>
          <cell r="H338">
            <v>0.08</v>
          </cell>
          <cell r="I338">
            <v>0</v>
          </cell>
          <cell r="J338">
            <v>0</v>
          </cell>
          <cell r="K338">
            <v>1</v>
          </cell>
        </row>
        <row r="339">
          <cell r="A339" t="str">
            <v>Inhame, cru</v>
          </cell>
          <cell r="B339">
            <v>96.699831884057957</v>
          </cell>
          <cell r="C339">
            <v>404.59209660289849</v>
          </cell>
          <cell r="D339">
            <v>2.0507246376811596</v>
          </cell>
          <cell r="E339">
            <v>0.21333333333333335</v>
          </cell>
          <cell r="F339">
            <v>23.232608695652171</v>
          </cell>
          <cell r="G339">
            <v>11.796666666666667</v>
          </cell>
          <cell r="H339">
            <v>0.36</v>
          </cell>
          <cell r="I339">
            <v>0</v>
          </cell>
          <cell r="J339">
            <v>5.623333333333334</v>
          </cell>
          <cell r="K339">
            <v>0</v>
          </cell>
        </row>
        <row r="340">
          <cell r="A340" t="str">
            <v>ISCA DE CARNE BOVINA PRIMAVERA</v>
          </cell>
          <cell r="B340">
            <v>158.86000000000001</v>
          </cell>
          <cell r="C340">
            <v>664.64760722805806</v>
          </cell>
          <cell r="D340">
            <v>18.873514492753621</v>
          </cell>
          <cell r="E340">
            <v>8.5074000000000005</v>
          </cell>
          <cell r="F340">
            <v>0.59318550724637675</v>
          </cell>
          <cell r="G340">
            <v>4.9406000000000017</v>
          </cell>
          <cell r="H340">
            <v>1.3781333333333334</v>
          </cell>
          <cell r="I340">
            <v>1.8</v>
          </cell>
          <cell r="J340">
            <v>0.18666666666666668</v>
          </cell>
          <cell r="K340">
            <v>91.94146666666667</v>
          </cell>
        </row>
        <row r="341">
          <cell r="A341" t="str">
            <v>ISCA DE FRANGO ACEBOLADA</v>
          </cell>
          <cell r="B341">
            <v>172.22222063768115</v>
          </cell>
          <cell r="C341">
            <v>720.57821914805811</v>
          </cell>
          <cell r="D341">
            <v>25.970604492753626</v>
          </cell>
          <cell r="E341">
            <v>6.6294599999999999</v>
          </cell>
          <cell r="F341">
            <v>0.59391550724637665</v>
          </cell>
          <cell r="G341">
            <v>9.533710000000001</v>
          </cell>
          <cell r="H341">
            <v>0.53632333333333337</v>
          </cell>
          <cell r="I341">
            <v>2.4</v>
          </cell>
          <cell r="J341">
            <v>0.18667666666666669</v>
          </cell>
          <cell r="K341">
            <v>147.1635866666667</v>
          </cell>
        </row>
        <row r="342">
          <cell r="A342" t="str">
            <v xml:space="preserve">ISCA BOVINA ACEBOLADA </v>
          </cell>
          <cell r="B342">
            <v>158.85759063768114</v>
          </cell>
          <cell r="C342">
            <v>664.6606072280581</v>
          </cell>
          <cell r="D342">
            <v>18.873604492753621</v>
          </cell>
          <cell r="E342">
            <v>8.50746</v>
          </cell>
          <cell r="F342">
            <v>0.59391550724637665</v>
          </cell>
          <cell r="G342">
            <v>4.9427100000000017</v>
          </cell>
          <cell r="H342">
            <v>1.3783233333333333</v>
          </cell>
          <cell r="I342">
            <v>1.8</v>
          </cell>
          <cell r="J342">
            <v>0.18667666666666669</v>
          </cell>
          <cell r="K342">
            <v>124.96358666666667</v>
          </cell>
        </row>
        <row r="343">
          <cell r="A343" t="str">
            <v xml:space="preserve">Iogurte de qualquer sabor </v>
          </cell>
          <cell r="B343">
            <v>98.69</v>
          </cell>
          <cell r="C343">
            <v>412.91896000000003</v>
          </cell>
          <cell r="D343">
            <v>3.46</v>
          </cell>
          <cell r="E343">
            <v>3.47</v>
          </cell>
          <cell r="F343">
            <v>14.62</v>
          </cell>
          <cell r="G343">
            <v>120.93</v>
          </cell>
          <cell r="H343">
            <v>0.09</v>
          </cell>
          <cell r="I343">
            <v>29.65</v>
          </cell>
          <cell r="J343">
            <v>4.1500000000000004</v>
          </cell>
          <cell r="K343">
            <v>44.78</v>
          </cell>
        </row>
        <row r="344">
          <cell r="A344" t="str">
            <v>Iogurte de qualquer sabor light</v>
          </cell>
          <cell r="B344">
            <v>102</v>
          </cell>
          <cell r="C344">
            <v>426.76800000000003</v>
          </cell>
          <cell r="D344">
            <v>4.37</v>
          </cell>
          <cell r="E344">
            <v>1.08</v>
          </cell>
          <cell r="F344">
            <v>19.05</v>
          </cell>
          <cell r="G344">
            <v>152</v>
          </cell>
          <cell r="H344">
            <v>7.0000000000000007E-2</v>
          </cell>
          <cell r="I344">
            <v>10</v>
          </cell>
          <cell r="J344">
            <v>0.7</v>
          </cell>
          <cell r="K344">
            <v>58</v>
          </cell>
        </row>
        <row r="345">
          <cell r="A345" t="str">
            <v>Iogurte desnatado</v>
          </cell>
          <cell r="B345">
            <v>56</v>
          </cell>
          <cell r="C345">
            <v>234.304</v>
          </cell>
          <cell r="D345">
            <v>5.73</v>
          </cell>
          <cell r="E345">
            <v>0.18</v>
          </cell>
          <cell r="F345">
            <v>7.68</v>
          </cell>
          <cell r="G345">
            <v>199</v>
          </cell>
          <cell r="H345">
            <v>0.09</v>
          </cell>
          <cell r="I345">
            <v>2</v>
          </cell>
          <cell r="J345">
            <v>0.9</v>
          </cell>
          <cell r="K345">
            <v>77</v>
          </cell>
        </row>
        <row r="346">
          <cell r="A346" t="str">
            <v>Iogurte natural</v>
          </cell>
          <cell r="B346">
            <v>61</v>
          </cell>
          <cell r="C346">
            <v>255.22400000000002</v>
          </cell>
          <cell r="D346">
            <v>3.47</v>
          </cell>
          <cell r="E346">
            <v>3.25</v>
          </cell>
          <cell r="F346">
            <v>4.66</v>
          </cell>
          <cell r="G346">
            <v>121</v>
          </cell>
          <cell r="H346">
            <v>0.05</v>
          </cell>
          <cell r="I346">
            <v>27</v>
          </cell>
          <cell r="J346">
            <v>0.5</v>
          </cell>
          <cell r="K346">
            <v>46</v>
          </cell>
        </row>
        <row r="347">
          <cell r="A347" t="str">
            <v>Iogurte, integral (média de diferentes sabores)</v>
          </cell>
          <cell r="B347">
            <v>68</v>
          </cell>
          <cell r="C347">
            <v>284.512</v>
          </cell>
          <cell r="D347">
            <v>3</v>
          </cell>
          <cell r="E347">
            <v>1.63</v>
          </cell>
          <cell r="F347">
            <v>10.3</v>
          </cell>
          <cell r="G347">
            <v>93.6</v>
          </cell>
          <cell r="H347">
            <v>0.38</v>
          </cell>
          <cell r="I347">
            <v>0</v>
          </cell>
          <cell r="J347">
            <v>0</v>
          </cell>
          <cell r="K347">
            <v>45.4</v>
          </cell>
        </row>
        <row r="348">
          <cell r="A348" t="str">
            <v>Iogurte, integral, coco</v>
          </cell>
          <cell r="B348">
            <v>68</v>
          </cell>
          <cell r="C348">
            <v>284.512</v>
          </cell>
          <cell r="D348">
            <v>3</v>
          </cell>
          <cell r="E348">
            <v>1.63</v>
          </cell>
          <cell r="F348">
            <v>10.3</v>
          </cell>
          <cell r="G348">
            <v>92.2</v>
          </cell>
          <cell r="H348">
            <v>0.28000000000000003</v>
          </cell>
          <cell r="I348">
            <v>0</v>
          </cell>
          <cell r="J348">
            <v>0</v>
          </cell>
          <cell r="K348">
            <v>43</v>
          </cell>
        </row>
        <row r="349">
          <cell r="A349" t="str">
            <v>Iogurte, natural</v>
          </cell>
          <cell r="B349">
            <v>51.489533333333291</v>
          </cell>
          <cell r="C349">
            <v>215.43220746666651</v>
          </cell>
          <cell r="D349">
            <v>4.0633333333333335</v>
          </cell>
          <cell r="E349">
            <v>3.04</v>
          </cell>
          <cell r="F349">
            <v>1.9166666666666603</v>
          </cell>
          <cell r="G349">
            <v>143.10333333333332</v>
          </cell>
          <cell r="H349">
            <v>0</v>
          </cell>
          <cell r="I349">
            <v>22.5</v>
          </cell>
          <cell r="J349">
            <v>0.92666666666666664</v>
          </cell>
          <cell r="K349">
            <v>52</v>
          </cell>
        </row>
        <row r="350">
          <cell r="A350" t="str">
            <v>Iogurte, natural, desnatado</v>
          </cell>
          <cell r="B350">
            <v>41.492711281558343</v>
          </cell>
          <cell r="C350">
            <v>173.60550400204011</v>
          </cell>
          <cell r="D350">
            <v>3.8343800687789917</v>
          </cell>
          <cell r="E350">
            <v>0.31566666666666671</v>
          </cell>
          <cell r="F350">
            <v>5.7739533333333286</v>
          </cell>
          <cell r="G350">
            <v>156.96133333333333</v>
          </cell>
          <cell r="H350">
            <v>0</v>
          </cell>
          <cell r="I350">
            <v>16</v>
          </cell>
          <cell r="J350">
            <v>0.34666666666666668</v>
          </cell>
          <cell r="K350">
            <v>60</v>
          </cell>
        </row>
        <row r="351">
          <cell r="A351" t="str">
            <v>Iogurte, sabor abacaxi</v>
          </cell>
          <cell r="B351">
            <v>0</v>
          </cell>
          <cell r="C351">
            <v>0</v>
          </cell>
          <cell r="D351">
            <v>0</v>
          </cell>
          <cell r="E351">
            <v>0</v>
          </cell>
          <cell r="F351">
            <v>0</v>
          </cell>
          <cell r="G351">
            <v>0</v>
          </cell>
          <cell r="H351">
            <v>0</v>
          </cell>
          <cell r="I351">
            <v>0</v>
          </cell>
          <cell r="J351">
            <v>0</v>
          </cell>
          <cell r="K351">
            <v>0</v>
          </cell>
        </row>
        <row r="352">
          <cell r="A352" t="str">
            <v>Iogurte, sabor morango</v>
          </cell>
          <cell r="B352">
            <v>69.565600000000032</v>
          </cell>
          <cell r="C352">
            <v>291.06247040000017</v>
          </cell>
          <cell r="D352">
            <v>2.71</v>
          </cell>
          <cell r="E352">
            <v>2.33</v>
          </cell>
          <cell r="F352">
            <v>9.6933333333333422</v>
          </cell>
          <cell r="G352">
            <v>101.03166666666668</v>
          </cell>
          <cell r="H352">
            <v>0</v>
          </cell>
          <cell r="I352">
            <v>27.026666666666667</v>
          </cell>
          <cell r="J352">
            <v>0</v>
          </cell>
          <cell r="K352">
            <v>38</v>
          </cell>
        </row>
        <row r="353">
          <cell r="A353" t="str">
            <v>Iogurte, sabor pêssego</v>
          </cell>
          <cell r="B353">
            <v>67.849400000000017</v>
          </cell>
          <cell r="C353">
            <v>283.88188960000008</v>
          </cell>
          <cell r="D353">
            <v>2.5299999999999998</v>
          </cell>
          <cell r="E353">
            <v>2.3366666666666664</v>
          </cell>
          <cell r="F353">
            <v>9.4333333333333442</v>
          </cell>
          <cell r="G353">
            <v>95.05</v>
          </cell>
          <cell r="H353">
            <v>5.2999999999999992E-2</v>
          </cell>
          <cell r="I353">
            <v>21.276666666666667</v>
          </cell>
          <cell r="J353">
            <v>0</v>
          </cell>
          <cell r="K353">
            <v>37</v>
          </cell>
        </row>
        <row r="354">
          <cell r="A354" t="str">
            <v>Iogurte, soja (média de diferentes amostras)</v>
          </cell>
          <cell r="B354">
            <v>50</v>
          </cell>
          <cell r="C354">
            <v>209.20000000000002</v>
          </cell>
          <cell r="D354">
            <v>2.82</v>
          </cell>
          <cell r="E354">
            <v>0.59</v>
          </cell>
          <cell r="F354">
            <v>8.24</v>
          </cell>
          <cell r="G354">
            <v>707</v>
          </cell>
          <cell r="H354">
            <v>4.6100000000000003</v>
          </cell>
          <cell r="I354">
            <v>0</v>
          </cell>
          <cell r="J354">
            <v>0</v>
          </cell>
          <cell r="K354">
            <v>205</v>
          </cell>
        </row>
        <row r="355">
          <cell r="A355" t="str">
            <v>Jabuticaba, crua</v>
          </cell>
          <cell r="B355">
            <v>58.053150000000038</v>
          </cell>
          <cell r="C355">
            <v>242.89437960000018</v>
          </cell>
          <cell r="D355">
            <v>0.61250000000000004</v>
          </cell>
          <cell r="E355">
            <v>0.12833333333333333</v>
          </cell>
          <cell r="F355">
            <v>15.255833333333337</v>
          </cell>
          <cell r="G355">
            <v>8.347999999999999</v>
          </cell>
          <cell r="H355">
            <v>9.4666666666666677E-2</v>
          </cell>
          <cell r="I355">
            <v>0</v>
          </cell>
          <cell r="J355">
            <v>16.170000000000002</v>
          </cell>
          <cell r="K355">
            <v>0</v>
          </cell>
        </row>
        <row r="356">
          <cell r="A356" t="str">
            <v>Jaca, crua</v>
          </cell>
          <cell r="B356">
            <v>87.920349999999971</v>
          </cell>
          <cell r="C356">
            <v>367.85874439999986</v>
          </cell>
          <cell r="D356">
            <v>1.4020833333333336</v>
          </cell>
          <cell r="E356">
            <v>0.26500000000000001</v>
          </cell>
          <cell r="F356">
            <v>22.497583333333324</v>
          </cell>
          <cell r="G356">
            <v>11.244999999999999</v>
          </cell>
          <cell r="H356">
            <v>0.38266666666666665</v>
          </cell>
          <cell r="I356">
            <v>29.7</v>
          </cell>
          <cell r="J356">
            <v>14.816666666666668</v>
          </cell>
          <cell r="K356">
            <v>1.8016666666666667</v>
          </cell>
        </row>
        <row r="357">
          <cell r="A357" t="str">
            <v>Jambo, cru</v>
          </cell>
          <cell r="B357">
            <v>26.912299999999981</v>
          </cell>
          <cell r="C357">
            <v>112.60106319999993</v>
          </cell>
          <cell r="D357">
            <v>0.88541666666666685</v>
          </cell>
          <cell r="E357">
            <v>6.6666666666666666E-2</v>
          </cell>
          <cell r="F357">
            <v>6.494250000000001</v>
          </cell>
          <cell r="G357">
            <v>13.8</v>
          </cell>
          <cell r="H357">
            <v>0.13666666666666669</v>
          </cell>
          <cell r="I357">
            <v>25</v>
          </cell>
          <cell r="J357">
            <v>3.7733333333333334</v>
          </cell>
          <cell r="K357">
            <v>21.656000000000002</v>
          </cell>
        </row>
        <row r="358">
          <cell r="A358" t="str">
            <v>Jamelão, cru</v>
          </cell>
          <cell r="B358">
            <v>41.00970891670385</v>
          </cell>
          <cell r="C358">
            <v>171.58462210748891</v>
          </cell>
          <cell r="D358">
            <v>0.54583333333333328</v>
          </cell>
          <cell r="E358">
            <v>0.10966666666666665</v>
          </cell>
          <cell r="F358">
            <v>10.627166666666664</v>
          </cell>
          <cell r="G358">
            <v>3.09</v>
          </cell>
          <cell r="H358">
            <v>4.766666666666667E-2</v>
          </cell>
          <cell r="I358">
            <v>8</v>
          </cell>
          <cell r="J358">
            <v>27.07</v>
          </cell>
          <cell r="K358">
            <v>1.3663333333333334</v>
          </cell>
        </row>
        <row r="359">
          <cell r="A359" t="str">
            <v>Jenipapo</v>
          </cell>
          <cell r="B359">
            <v>113</v>
          </cell>
          <cell r="C359">
            <v>472.79200000000003</v>
          </cell>
          <cell r="D359">
            <v>5.2</v>
          </cell>
          <cell r="E359">
            <v>0.3</v>
          </cell>
          <cell r="F359">
            <v>25.7</v>
          </cell>
          <cell r="G359">
            <v>40</v>
          </cell>
          <cell r="H359">
            <v>3.6</v>
          </cell>
          <cell r="I359">
            <v>30</v>
          </cell>
          <cell r="J359">
            <v>33</v>
          </cell>
          <cell r="K359">
            <v>0</v>
          </cell>
        </row>
        <row r="360">
          <cell r="A360" t="str">
            <v>Jiló, cru</v>
          </cell>
          <cell r="B360">
            <v>27.365143478260869</v>
          </cell>
          <cell r="C360">
            <v>114.49576031304348</v>
          </cell>
          <cell r="D360">
            <v>1.4021739130434783</v>
          </cell>
          <cell r="E360">
            <v>0.22</v>
          </cell>
          <cell r="F360">
            <v>6.1911594202898588</v>
          </cell>
          <cell r="G360">
            <v>19.97</v>
          </cell>
          <cell r="H360">
            <v>0.33666666666666667</v>
          </cell>
          <cell r="I360">
            <v>13</v>
          </cell>
          <cell r="J360">
            <v>6.793333333333333</v>
          </cell>
          <cell r="K360">
            <v>0</v>
          </cell>
        </row>
        <row r="361">
          <cell r="A361" t="str">
            <v>Jurubeba, crua</v>
          </cell>
          <cell r="B361">
            <v>125.81163499999998</v>
          </cell>
          <cell r="C361">
            <v>526.3958808399999</v>
          </cell>
          <cell r="D361">
            <v>4.4124999999999996</v>
          </cell>
          <cell r="E361">
            <v>3.9096666666666664</v>
          </cell>
          <cell r="F361">
            <v>23.059166666666663</v>
          </cell>
          <cell r="G361">
            <v>151.017</v>
          </cell>
          <cell r="H361">
            <v>0.94600000000000006</v>
          </cell>
          <cell r="I361">
            <v>0</v>
          </cell>
          <cell r="J361">
            <v>13.833333333333334</v>
          </cell>
          <cell r="K361">
            <v>0.77099999999999991</v>
          </cell>
        </row>
        <row r="362">
          <cell r="A362" t="str">
            <v>Kiwi, cru</v>
          </cell>
          <cell r="B362">
            <v>51.136330434782636</v>
          </cell>
          <cell r="C362">
            <v>213.95440653913056</v>
          </cell>
          <cell r="D362">
            <v>1.3369565217391304</v>
          </cell>
          <cell r="E362">
            <v>0.62666666666666659</v>
          </cell>
          <cell r="F362">
            <v>11.499710144927537</v>
          </cell>
          <cell r="G362">
            <v>23.913333333333338</v>
          </cell>
          <cell r="H362">
            <v>0.25333333333333335</v>
          </cell>
          <cell r="I362">
            <v>5</v>
          </cell>
          <cell r="J362">
            <v>70.776666666666671</v>
          </cell>
          <cell r="K362">
            <v>0</v>
          </cell>
        </row>
        <row r="363">
          <cell r="A363" t="str">
            <v>Lambari, congelado, cru</v>
          </cell>
          <cell r="B363">
            <v>130.84031100948653</v>
          </cell>
          <cell r="C363">
            <v>547.43586126369166</v>
          </cell>
          <cell r="D363">
            <v>16.8125</v>
          </cell>
          <cell r="E363">
            <v>6.5466666666666669</v>
          </cell>
          <cell r="F363">
            <v>0</v>
          </cell>
          <cell r="G363">
            <v>1181.277</v>
          </cell>
          <cell r="H363">
            <v>0.90566666666666673</v>
          </cell>
          <cell r="I363">
            <v>4.3066666666666666</v>
          </cell>
          <cell r="J363">
            <v>0</v>
          </cell>
          <cell r="K363">
            <v>47.92</v>
          </cell>
        </row>
        <row r="364">
          <cell r="A364" t="str">
            <v>Lambari, fresco, cru</v>
          </cell>
          <cell r="B364">
            <v>151.59834650321801</v>
          </cell>
          <cell r="C364">
            <v>634.28748176946419</v>
          </cell>
          <cell r="D364">
            <v>15.652083333333334</v>
          </cell>
          <cell r="E364">
            <v>9.397333333333334</v>
          </cell>
          <cell r="F364">
            <v>0</v>
          </cell>
          <cell r="G364">
            <v>590.27199999999993</v>
          </cell>
          <cell r="H364">
            <v>0.63133333333333341</v>
          </cell>
          <cell r="I364">
            <v>0</v>
          </cell>
          <cell r="J364">
            <v>0</v>
          </cell>
          <cell r="K364">
            <v>41.109333333333332</v>
          </cell>
        </row>
        <row r="365">
          <cell r="A365" t="str">
            <v>Laranja e acerola, suco natural (néctar), c/ açúcar refinado</v>
          </cell>
          <cell r="B365">
            <v>55</v>
          </cell>
          <cell r="C365">
            <v>230.12</v>
          </cell>
          <cell r="D365">
            <v>0.57999999999999996</v>
          </cell>
          <cell r="E365">
            <v>0.09</v>
          </cell>
          <cell r="F365">
            <v>13</v>
          </cell>
          <cell r="G365">
            <v>8.51</v>
          </cell>
          <cell r="H365">
            <v>0.01</v>
          </cell>
          <cell r="I365">
            <v>19.2</v>
          </cell>
          <cell r="J365">
            <v>182</v>
          </cell>
          <cell r="K365">
            <v>0.95</v>
          </cell>
        </row>
        <row r="366">
          <cell r="A366" t="str">
            <v xml:space="preserve">Laranja e acerola, suco natural (néctar), s/ açúcar </v>
          </cell>
          <cell r="B366">
            <v>28</v>
          </cell>
          <cell r="C366">
            <v>117.152</v>
          </cell>
          <cell r="D366">
            <v>0.62</v>
          </cell>
          <cell r="E366">
            <v>0.1</v>
          </cell>
          <cell r="F366">
            <v>6.22</v>
          </cell>
          <cell r="G366">
            <v>8.9</v>
          </cell>
          <cell r="H366">
            <v>0</v>
          </cell>
          <cell r="I366">
            <v>20.8</v>
          </cell>
          <cell r="J366">
            <v>197</v>
          </cell>
          <cell r="K366">
            <v>7.0000000000000007E-2</v>
          </cell>
        </row>
        <row r="367">
          <cell r="A367" t="str">
            <v>Laranja e mamão, suco natural (néctar), c/ açúcar refinado</v>
          </cell>
          <cell r="B367">
            <v>58</v>
          </cell>
          <cell r="C367">
            <v>242.672</v>
          </cell>
          <cell r="D367">
            <v>0.54</v>
          </cell>
          <cell r="E367">
            <v>0.08</v>
          </cell>
          <cell r="F367">
            <v>13.7</v>
          </cell>
          <cell r="G367">
            <v>6.78</v>
          </cell>
          <cell r="H367">
            <v>0.03</v>
          </cell>
          <cell r="I367">
            <v>15.3</v>
          </cell>
          <cell r="J367">
            <v>54.7</v>
          </cell>
          <cell r="K367">
            <v>1.2</v>
          </cell>
        </row>
        <row r="368">
          <cell r="A368" t="str">
            <v xml:space="preserve">Laranja e mamão, suco natural (néctar), s/ açúcar </v>
          </cell>
          <cell r="B368">
            <v>29</v>
          </cell>
          <cell r="C368">
            <v>121.336</v>
          </cell>
          <cell r="D368">
            <v>0.57999999999999996</v>
          </cell>
          <cell r="E368">
            <v>0.08</v>
          </cell>
          <cell r="F368">
            <v>6.38</v>
          </cell>
          <cell r="G368">
            <v>7.06</v>
          </cell>
          <cell r="H368">
            <v>0.03</v>
          </cell>
          <cell r="I368">
            <v>16.600000000000001</v>
          </cell>
          <cell r="J368">
            <v>59.4</v>
          </cell>
          <cell r="K368">
            <v>0.27</v>
          </cell>
        </row>
        <row r="369">
          <cell r="A369" t="str">
            <v>Laranja, baía, crua</v>
          </cell>
          <cell r="B369">
            <v>45.438117391304331</v>
          </cell>
          <cell r="C369">
            <v>190.11308316521732</v>
          </cell>
          <cell r="D369">
            <v>0.97826086956521752</v>
          </cell>
          <cell r="E369">
            <v>0.10333333333333335</v>
          </cell>
          <cell r="F369">
            <v>11.468405797101452</v>
          </cell>
          <cell r="G369">
            <v>35.407000000000004</v>
          </cell>
          <cell r="H369">
            <v>0.13666666666666669</v>
          </cell>
          <cell r="I369">
            <v>4</v>
          </cell>
          <cell r="J369">
            <v>56.87</v>
          </cell>
          <cell r="K369">
            <v>0</v>
          </cell>
        </row>
        <row r="370">
          <cell r="A370" t="str">
            <v>Laranja, baía, suco</v>
          </cell>
          <cell r="B370">
            <v>36.649482608695607</v>
          </cell>
          <cell r="C370">
            <v>153.34143523478244</v>
          </cell>
          <cell r="D370">
            <v>0.65217391304347827</v>
          </cell>
          <cell r="E370">
            <v>0</v>
          </cell>
          <cell r="F370">
            <v>8.6978260869565194</v>
          </cell>
          <cell r="G370">
            <v>5.9266666666666667</v>
          </cell>
          <cell r="H370">
            <v>6.3333333333333339E-2</v>
          </cell>
          <cell r="I370">
            <v>4</v>
          </cell>
          <cell r="J370">
            <v>94.483333333333334</v>
          </cell>
          <cell r="K370">
            <v>0</v>
          </cell>
        </row>
        <row r="371">
          <cell r="A371" t="str">
            <v>Laranja, da terra, crua</v>
          </cell>
          <cell r="B371">
            <v>51.471128639280764</v>
          </cell>
          <cell r="C371">
            <v>215.35520222675072</v>
          </cell>
          <cell r="D371">
            <v>1.0770833333333334</v>
          </cell>
          <cell r="E371">
            <v>0.18566666666666665</v>
          </cell>
          <cell r="F371">
            <v>12.860583333333317</v>
          </cell>
          <cell r="G371">
            <v>51.082333333333338</v>
          </cell>
          <cell r="H371">
            <v>0.14666666666666664</v>
          </cell>
          <cell r="I371">
            <v>0</v>
          </cell>
          <cell r="J371">
            <v>34.679666666666662</v>
          </cell>
          <cell r="K371">
            <v>0.83</v>
          </cell>
        </row>
        <row r="372">
          <cell r="A372" t="str">
            <v>Laranja, da terra, suco</v>
          </cell>
          <cell r="B372">
            <v>40.956007310867328</v>
          </cell>
          <cell r="C372">
            <v>171.35993458866892</v>
          </cell>
          <cell r="D372">
            <v>0.66666666666666674</v>
          </cell>
          <cell r="E372">
            <v>0.14200000000000002</v>
          </cell>
          <cell r="F372">
            <v>9.5733333333333359</v>
          </cell>
          <cell r="G372">
            <v>13.388333333333334</v>
          </cell>
          <cell r="H372">
            <v>8.6000000000000007E-2</v>
          </cell>
          <cell r="I372">
            <v>5</v>
          </cell>
          <cell r="J372">
            <v>44.32</v>
          </cell>
          <cell r="K372">
            <v>0</v>
          </cell>
        </row>
        <row r="373">
          <cell r="A373" t="str">
            <v>Laranja, lima, crua</v>
          </cell>
          <cell r="B373">
            <v>45.701038780629624</v>
          </cell>
          <cell r="C373">
            <v>191.21314625815435</v>
          </cell>
          <cell r="D373">
            <v>1.0562499999999999</v>
          </cell>
          <cell r="E373">
            <v>7.5333333333333322E-2</v>
          </cell>
          <cell r="F373">
            <v>11.53375</v>
          </cell>
          <cell r="G373">
            <v>31.466666666666669</v>
          </cell>
          <cell r="H373">
            <v>0.12</v>
          </cell>
          <cell r="I373">
            <v>0</v>
          </cell>
          <cell r="J373">
            <v>43.455666666666673</v>
          </cell>
          <cell r="K373">
            <v>1.111</v>
          </cell>
        </row>
        <row r="374">
          <cell r="A374" t="str">
            <v>Laranja, lima, suco</v>
          </cell>
          <cell r="B374">
            <v>39.336093944132394</v>
          </cell>
          <cell r="C374">
            <v>164.58221706224995</v>
          </cell>
          <cell r="D374">
            <v>0.71458333333333335</v>
          </cell>
          <cell r="E374">
            <v>0.11933333333333333</v>
          </cell>
          <cell r="F374">
            <v>9.1674166666666803</v>
          </cell>
          <cell r="G374">
            <v>7.7363333333333335</v>
          </cell>
          <cell r="H374">
            <v>0</v>
          </cell>
          <cell r="I374">
            <v>0</v>
          </cell>
          <cell r="J374">
            <v>41.3033</v>
          </cell>
          <cell r="K374">
            <v>0</v>
          </cell>
        </row>
        <row r="375">
          <cell r="A375" t="str">
            <v>Laranja, mamão, pêra e maçã, suco natural (néctar), c/ açúcar refinado</v>
          </cell>
          <cell r="B375">
            <v>68</v>
          </cell>
          <cell r="C375">
            <v>284.512</v>
          </cell>
          <cell r="D375">
            <v>0.57999999999999996</v>
          </cell>
          <cell r="E375">
            <v>0.14000000000000001</v>
          </cell>
          <cell r="F375">
            <v>16.3</v>
          </cell>
          <cell r="G375">
            <v>7.96</v>
          </cell>
          <cell r="H375">
            <v>0.06</v>
          </cell>
          <cell r="I375">
            <v>15.2</v>
          </cell>
          <cell r="J375">
            <v>51.7</v>
          </cell>
          <cell r="K375">
            <v>1.32</v>
          </cell>
        </row>
        <row r="376">
          <cell r="A376" t="str">
            <v>Laranja, mamão, pêra e maçã, suco natural (néctar), s/ açúcar</v>
          </cell>
          <cell r="B376">
            <v>39</v>
          </cell>
          <cell r="C376">
            <v>163.17600000000002</v>
          </cell>
          <cell r="D376">
            <v>0.61</v>
          </cell>
          <cell r="E376">
            <v>0.16</v>
          </cell>
          <cell r="F376">
            <v>9.16</v>
          </cell>
          <cell r="G376">
            <v>8.34</v>
          </cell>
          <cell r="H376">
            <v>0.06</v>
          </cell>
          <cell r="I376">
            <v>16.5</v>
          </cell>
          <cell r="J376">
            <v>56.1</v>
          </cell>
          <cell r="K376">
            <v>0.39</v>
          </cell>
        </row>
        <row r="377">
          <cell r="A377" t="str">
            <v>Laranja, pêra, crua</v>
          </cell>
          <cell r="B377">
            <v>36.773765217391322</v>
          </cell>
          <cell r="C377">
            <v>153.86143366956529</v>
          </cell>
          <cell r="D377">
            <v>1.0434782608695652</v>
          </cell>
          <cell r="E377">
            <v>0.12666666666666668</v>
          </cell>
          <cell r="F377">
            <v>8.9465217391304375</v>
          </cell>
          <cell r="G377">
            <v>21.885999999999999</v>
          </cell>
          <cell r="H377">
            <v>0.09</v>
          </cell>
          <cell r="I377">
            <v>2</v>
          </cell>
          <cell r="J377">
            <v>53.733333333333327</v>
          </cell>
          <cell r="K377">
            <v>0</v>
          </cell>
        </row>
        <row r="378">
          <cell r="A378" t="str">
            <v>Laranja, pêra, suco</v>
          </cell>
          <cell r="B378">
            <v>32.709753623188377</v>
          </cell>
          <cell r="C378">
            <v>136.85760915942018</v>
          </cell>
          <cell r="D378">
            <v>0.73913043478260876</v>
          </cell>
          <cell r="E378">
            <v>7.3333333333333334E-2</v>
          </cell>
          <cell r="F378">
            <v>7.554202898550721</v>
          </cell>
          <cell r="G378">
            <v>7.3666666666666663</v>
          </cell>
          <cell r="H378">
            <v>0</v>
          </cell>
          <cell r="I378">
            <v>0</v>
          </cell>
          <cell r="J378">
            <v>73.336666666666659</v>
          </cell>
          <cell r="K378">
            <v>0</v>
          </cell>
        </row>
        <row r="379">
          <cell r="A379" t="str">
            <v>Laranja, Seleta, in natura, Citrus aurantium L.</v>
          </cell>
          <cell r="B379">
            <v>52</v>
          </cell>
          <cell r="C379">
            <v>217.56800000000001</v>
          </cell>
          <cell r="D379">
            <v>0.83</v>
          </cell>
          <cell r="E379">
            <v>0.36</v>
          </cell>
          <cell r="F379">
            <v>12.8</v>
          </cell>
          <cell r="G379">
            <v>34.799999999999997</v>
          </cell>
          <cell r="H379">
            <v>0.14000000000000001</v>
          </cell>
          <cell r="I379">
            <v>2.96</v>
          </cell>
          <cell r="J379">
            <v>55</v>
          </cell>
          <cell r="K379">
            <v>1</v>
          </cell>
        </row>
        <row r="380">
          <cell r="A380" t="str">
            <v>Laranja, valência, crua</v>
          </cell>
          <cell r="B380">
            <v>46.109628783385006</v>
          </cell>
          <cell r="C380">
            <v>192.92268682968287</v>
          </cell>
          <cell r="D380">
            <v>0.76666666666666661</v>
          </cell>
          <cell r="E380">
            <v>0.159</v>
          </cell>
          <cell r="F380">
            <v>11.723000000000013</v>
          </cell>
          <cell r="G380">
            <v>33.735999999999997</v>
          </cell>
          <cell r="H380">
            <v>9.1000000000000011E-2</v>
          </cell>
          <cell r="I380">
            <v>0</v>
          </cell>
          <cell r="J380">
            <v>47.845666666666659</v>
          </cell>
          <cell r="K380">
            <v>0.629</v>
          </cell>
        </row>
        <row r="381">
          <cell r="A381" t="str">
            <v>Laranja, valência, suco</v>
          </cell>
          <cell r="B381">
            <v>36.196350587685913</v>
          </cell>
          <cell r="C381">
            <v>151.44553085887787</v>
          </cell>
          <cell r="D381">
            <v>0.48333333333333328</v>
          </cell>
          <cell r="E381">
            <v>0.12433333333333334</v>
          </cell>
          <cell r="F381">
            <v>8.5540000000000038</v>
          </cell>
          <cell r="G381">
            <v>9.0763333333333325</v>
          </cell>
          <cell r="H381">
            <v>0</v>
          </cell>
          <cell r="I381">
            <v>0</v>
          </cell>
          <cell r="J381">
            <v>0</v>
          </cell>
          <cell r="K381">
            <v>0</v>
          </cell>
        </row>
        <row r="382">
          <cell r="A382" t="str">
            <v>Lasanha, massa fresca, cozida</v>
          </cell>
          <cell r="B382">
            <v>163.76366666666667</v>
          </cell>
          <cell r="C382">
            <v>685.18718133333334</v>
          </cell>
          <cell r="D382">
            <v>5.8125</v>
          </cell>
          <cell r="E382">
            <v>1.1583333333333332</v>
          </cell>
          <cell r="F382">
            <v>32.522166666666671</v>
          </cell>
          <cell r="G382">
            <v>9.9716666666666658</v>
          </cell>
          <cell r="H382">
            <v>1.1886666666666665</v>
          </cell>
          <cell r="I382">
            <v>0</v>
          </cell>
          <cell r="J382">
            <v>0</v>
          </cell>
          <cell r="K382">
            <v>206.76933333333332</v>
          </cell>
        </row>
        <row r="383">
          <cell r="A383" t="str">
            <v>Lasanha, massa fresca, crua</v>
          </cell>
          <cell r="B383">
            <v>220.3056666666667</v>
          </cell>
          <cell r="C383">
            <v>921.75890933333346</v>
          </cell>
          <cell r="D383">
            <v>7.0083333333333329</v>
          </cell>
          <cell r="E383">
            <v>1.3376666666666666</v>
          </cell>
          <cell r="F383">
            <v>45.058333333333337</v>
          </cell>
          <cell r="G383">
            <v>16.545666666666666</v>
          </cell>
          <cell r="H383">
            <v>1.8723333333333334</v>
          </cell>
          <cell r="I383">
            <v>0</v>
          </cell>
          <cell r="J383">
            <v>0</v>
          </cell>
          <cell r="K383">
            <v>666.71033333333332</v>
          </cell>
        </row>
        <row r="384">
          <cell r="A384" t="str">
            <v>Leite achocolatado diet</v>
          </cell>
          <cell r="B384">
            <v>73.290000000000006</v>
          </cell>
          <cell r="C384">
            <v>306.64536000000004</v>
          </cell>
          <cell r="D384">
            <v>3.48</v>
          </cell>
          <cell r="E384">
            <v>3.51</v>
          </cell>
          <cell r="F384">
            <v>7.09</v>
          </cell>
          <cell r="G384">
            <v>147.69</v>
          </cell>
          <cell r="H384">
            <v>0.17</v>
          </cell>
          <cell r="I384">
            <v>26.86</v>
          </cell>
          <cell r="J384">
            <v>2.36</v>
          </cell>
          <cell r="K384">
            <v>71.790000000000006</v>
          </cell>
        </row>
        <row r="385">
          <cell r="A385" t="str">
            <v>LEITE COM ACHOCOLATADO</v>
          </cell>
          <cell r="B385">
            <v>209.14808999999997</v>
          </cell>
          <cell r="C385">
            <v>875.07560855999998</v>
          </cell>
          <cell r="D385">
            <v>8.2565000000000008</v>
          </cell>
          <cell r="E385">
            <v>8.3960000000000008</v>
          </cell>
          <cell r="F385">
            <v>25.430500000000002</v>
          </cell>
          <cell r="G385">
            <v>273.74250000000001</v>
          </cell>
          <cell r="H385">
            <v>0.96100000000000008</v>
          </cell>
          <cell r="I385">
            <v>227.69450000000001</v>
          </cell>
          <cell r="J385">
            <v>0</v>
          </cell>
          <cell r="K385">
            <v>106.65</v>
          </cell>
        </row>
        <row r="386">
          <cell r="A386" t="str">
            <v>LEITE COM CAFÉ</v>
          </cell>
          <cell r="B386">
            <v>207.08194859999998</v>
          </cell>
          <cell r="C386">
            <v>866.4308729423999</v>
          </cell>
          <cell r="D386">
            <v>7.6812000000000005</v>
          </cell>
          <cell r="E386">
            <v>8.083000000000002</v>
          </cell>
          <cell r="F386">
            <v>26.723700000000001</v>
          </cell>
          <cell r="G386">
            <v>268.33999999999997</v>
          </cell>
          <cell r="H386">
            <v>0.18209999999999998</v>
          </cell>
          <cell r="I386">
            <v>108.31700000000001</v>
          </cell>
          <cell r="J386">
            <v>0</v>
          </cell>
          <cell r="K386">
            <v>97.02000000000001</v>
          </cell>
        </row>
        <row r="387">
          <cell r="A387" t="str">
            <v>Leite de soja em pó</v>
          </cell>
          <cell r="B387">
            <v>408.33</v>
          </cell>
          <cell r="C387">
            <v>1708.45272</v>
          </cell>
          <cell r="D387">
            <v>32.85</v>
          </cell>
          <cell r="E387">
            <v>13.22</v>
          </cell>
          <cell r="F387">
            <v>42.13</v>
          </cell>
          <cell r="G387">
            <v>182.41</v>
          </cell>
          <cell r="H387">
            <v>8.94</v>
          </cell>
          <cell r="I387">
            <v>0.61</v>
          </cell>
          <cell r="J387">
            <v>2.64</v>
          </cell>
          <cell r="K387">
            <v>1263.1300000000001</v>
          </cell>
        </row>
        <row r="388">
          <cell r="A388" t="str">
            <v>Leite, condensado</v>
          </cell>
          <cell r="B388">
            <v>312.57259999999997</v>
          </cell>
          <cell r="C388">
            <v>1307.8037583999999</v>
          </cell>
          <cell r="D388">
            <v>7.67</v>
          </cell>
          <cell r="E388">
            <v>6.74</v>
          </cell>
          <cell r="F388">
            <v>56.996666666666663</v>
          </cell>
          <cell r="G388">
            <v>246.26666666666665</v>
          </cell>
          <cell r="H388">
            <v>0.12666666666666668</v>
          </cell>
          <cell r="I388">
            <v>52.95333333333334</v>
          </cell>
          <cell r="J388">
            <v>2.1433333333333331</v>
          </cell>
          <cell r="K388">
            <v>94</v>
          </cell>
        </row>
        <row r="389">
          <cell r="A389" t="str">
            <v>Leite, de cabra</v>
          </cell>
          <cell r="B389">
            <v>66.415741886543287</v>
          </cell>
          <cell r="C389">
            <v>277.88346405329713</v>
          </cell>
          <cell r="D389">
            <v>3.0709067217508954</v>
          </cell>
          <cell r="E389">
            <v>3.7543333333333333</v>
          </cell>
          <cell r="F389">
            <v>5.2460933333333326</v>
          </cell>
          <cell r="G389">
            <v>112.24733333333332</v>
          </cell>
          <cell r="H389">
            <v>0.10299999999999999</v>
          </cell>
          <cell r="I389">
            <v>34.74</v>
          </cell>
          <cell r="J389">
            <v>0</v>
          </cell>
          <cell r="K389">
            <v>74</v>
          </cell>
        </row>
        <row r="390">
          <cell r="A390" t="str">
            <v>Leite, de coco</v>
          </cell>
          <cell r="B390">
            <v>166.16030161554647</v>
          </cell>
          <cell r="C390">
            <v>695.21470195944642</v>
          </cell>
          <cell r="D390">
            <v>1.0140667031606039</v>
          </cell>
          <cell r="E390">
            <v>18.364333333333335</v>
          </cell>
          <cell r="F390">
            <v>2.1945999635060494</v>
          </cell>
          <cell r="G390">
            <v>5.8503333333333325</v>
          </cell>
          <cell r="H390">
            <v>0.45566666666666666</v>
          </cell>
          <cell r="I390">
            <v>0</v>
          </cell>
          <cell r="J390">
            <v>0</v>
          </cell>
          <cell r="K390">
            <v>44</v>
          </cell>
        </row>
        <row r="391">
          <cell r="A391" t="str">
            <v>Leite, de vaca, achocolatado</v>
          </cell>
          <cell r="B391">
            <v>82.820996271993607</v>
          </cell>
          <cell r="C391">
            <v>346.52304840202129</v>
          </cell>
          <cell r="D391">
            <v>2.0990200376510622</v>
          </cell>
          <cell r="E391">
            <v>2.169</v>
          </cell>
          <cell r="F391">
            <v>14.158313333333325</v>
          </cell>
          <cell r="G391">
            <v>69.790999999999997</v>
          </cell>
          <cell r="H391">
            <v>0.45766666666666667</v>
          </cell>
          <cell r="I391">
            <v>38.943333333333335</v>
          </cell>
          <cell r="J391">
            <v>3.2616666666666667</v>
          </cell>
          <cell r="K391">
            <v>72</v>
          </cell>
        </row>
        <row r="392">
          <cell r="A392" t="str">
            <v>Leite, de vaca, desnatado, pó</v>
          </cell>
          <cell r="B392">
            <v>361.60799999999995</v>
          </cell>
          <cell r="C392">
            <v>1512.9678719999999</v>
          </cell>
          <cell r="D392">
            <v>34.69</v>
          </cell>
          <cell r="E392">
            <v>0.93333333333333324</v>
          </cell>
          <cell r="F392">
            <v>53.043333333333337</v>
          </cell>
          <cell r="G392">
            <v>1363.17</v>
          </cell>
          <cell r="H392">
            <v>0.92666666666666675</v>
          </cell>
          <cell r="I392">
            <v>299.45666666666665</v>
          </cell>
          <cell r="J392">
            <v>0</v>
          </cell>
          <cell r="K392">
            <v>432</v>
          </cell>
        </row>
        <row r="393">
          <cell r="A393" t="str">
            <v>Leite, de vaca, desnatado, UHT</v>
          </cell>
          <cell r="B393">
            <v>37</v>
          </cell>
          <cell r="C393">
            <v>154.80799999999999</v>
          </cell>
          <cell r="D393">
            <v>3.12</v>
          </cell>
          <cell r="E393">
            <v>0.4</v>
          </cell>
          <cell r="F393">
            <v>5.14</v>
          </cell>
          <cell r="G393">
            <v>133.80666666666667</v>
          </cell>
          <cell r="H393">
            <v>0.08</v>
          </cell>
          <cell r="I393">
            <v>10.9</v>
          </cell>
          <cell r="J393">
            <v>0</v>
          </cell>
          <cell r="K393">
            <v>51</v>
          </cell>
        </row>
        <row r="394">
          <cell r="A394" t="str">
            <v>Leite, de vaca, integral</v>
          </cell>
          <cell r="B394">
            <v>65</v>
          </cell>
          <cell r="C394">
            <v>271.96000000000004</v>
          </cell>
          <cell r="D394">
            <v>2.93</v>
          </cell>
          <cell r="E394">
            <v>3.24</v>
          </cell>
          <cell r="F394">
            <v>5.92</v>
          </cell>
          <cell r="G394">
            <v>108</v>
          </cell>
          <cell r="H394">
            <v>0.08</v>
          </cell>
          <cell r="I394">
            <v>49.7</v>
          </cell>
          <cell r="J394">
            <v>0</v>
          </cell>
          <cell r="K394">
            <v>63.8</v>
          </cell>
        </row>
        <row r="395">
          <cell r="A395" t="str">
            <v>Leite, de vaca, integral, pó</v>
          </cell>
          <cell r="B395">
            <v>496.6502999999999</v>
          </cell>
          <cell r="C395">
            <v>2077.9848551999999</v>
          </cell>
          <cell r="D395">
            <v>25.42</v>
          </cell>
          <cell r="E395">
            <v>26.903333333333336</v>
          </cell>
          <cell r="F395">
            <v>39.18</v>
          </cell>
          <cell r="G395">
            <v>890.2733333333332</v>
          </cell>
          <cell r="H395">
            <v>0.52333333333333332</v>
          </cell>
          <cell r="I395">
            <v>361.05666666666667</v>
          </cell>
          <cell r="J395">
            <v>0</v>
          </cell>
          <cell r="K395">
            <v>323</v>
          </cell>
        </row>
        <row r="396">
          <cell r="A396" t="str">
            <v>Leite, fermentado</v>
          </cell>
          <cell r="B396">
            <v>69.621474000000021</v>
          </cell>
          <cell r="C396">
            <v>291.2962472160001</v>
          </cell>
          <cell r="D396">
            <v>1.89486</v>
          </cell>
          <cell r="E396">
            <v>9.9000000000000019E-2</v>
          </cell>
          <cell r="F396">
            <v>15.67447333333333</v>
          </cell>
          <cell r="G396">
            <v>71.528000000000006</v>
          </cell>
          <cell r="H396">
            <v>0</v>
          </cell>
          <cell r="I396">
            <v>0</v>
          </cell>
          <cell r="J396">
            <v>0.49</v>
          </cell>
          <cell r="K396">
            <v>33</v>
          </cell>
        </row>
        <row r="397">
          <cell r="A397" t="str">
            <v>Lentilha, crua</v>
          </cell>
          <cell r="B397">
            <v>339.14124020355331</v>
          </cell>
          <cell r="C397">
            <v>1418.9669490116671</v>
          </cell>
          <cell r="D397">
            <v>23.152173913043477</v>
          </cell>
          <cell r="E397">
            <v>0.77</v>
          </cell>
          <cell r="F397">
            <v>62.004492753623182</v>
          </cell>
          <cell r="G397">
            <v>53.523333333333333</v>
          </cell>
          <cell r="H397">
            <v>7.046666666666666</v>
          </cell>
          <cell r="I397">
            <v>0</v>
          </cell>
          <cell r="J397">
            <v>0</v>
          </cell>
          <cell r="K397">
            <v>0</v>
          </cell>
        </row>
        <row r="398">
          <cell r="A398" t="str">
            <v>Limão, cravo, suco</v>
          </cell>
          <cell r="B398">
            <v>14.103733399311682</v>
          </cell>
          <cell r="C398">
            <v>59.010020542720085</v>
          </cell>
          <cell r="D398">
            <v>0.32500000000000001</v>
          </cell>
          <cell r="E398">
            <v>0</v>
          </cell>
          <cell r="F398">
            <v>5.246666666666659</v>
          </cell>
          <cell r="G398">
            <v>10.183666666666666</v>
          </cell>
          <cell r="H398">
            <v>7.9000000000000001E-2</v>
          </cell>
          <cell r="I398">
            <v>0</v>
          </cell>
          <cell r="J398">
            <v>32.78</v>
          </cell>
          <cell r="K398">
            <v>0</v>
          </cell>
        </row>
        <row r="399">
          <cell r="A399" t="str">
            <v>Limão, galego, suco</v>
          </cell>
          <cell r="B399">
            <v>22.22504347826089</v>
          </cell>
          <cell r="C399">
            <v>92.989581913043565</v>
          </cell>
          <cell r="D399">
            <v>0.56521739130434789</v>
          </cell>
          <cell r="E399">
            <v>6.6666666666666666E-2</v>
          </cell>
          <cell r="F399">
            <v>7.321449275362319</v>
          </cell>
          <cell r="G399">
            <v>5.2633333333333336</v>
          </cell>
          <cell r="H399">
            <v>5.3333333333333337E-2</v>
          </cell>
          <cell r="I399">
            <v>2</v>
          </cell>
          <cell r="J399">
            <v>34.49666666666667</v>
          </cell>
          <cell r="K399">
            <v>0</v>
          </cell>
        </row>
        <row r="400">
          <cell r="A400" t="str">
            <v>Limão, tahiti, cru</v>
          </cell>
          <cell r="B400">
            <v>31.818153430163903</v>
          </cell>
          <cell r="C400">
            <v>133.12715395180578</v>
          </cell>
          <cell r="D400">
            <v>0.93958333333333321</v>
          </cell>
          <cell r="E400">
            <v>0.14000000000000001</v>
          </cell>
          <cell r="F400">
            <v>11.084416666666677</v>
          </cell>
          <cell r="G400">
            <v>50.983666666666664</v>
          </cell>
          <cell r="H400">
            <v>0.179666666666667</v>
          </cell>
          <cell r="I400">
            <v>0</v>
          </cell>
          <cell r="J400">
            <v>38.235999999999997</v>
          </cell>
          <cell r="K400">
            <v>1.2483333333333333</v>
          </cell>
        </row>
        <row r="401">
          <cell r="A401" t="str">
            <v>Linguiça (suína, bovina, mista, etc.) (crua)</v>
          </cell>
          <cell r="B401">
            <v>396</v>
          </cell>
          <cell r="C401">
            <v>1656.864</v>
          </cell>
          <cell r="D401">
            <v>13.8</v>
          </cell>
          <cell r="E401">
            <v>36.25</v>
          </cell>
          <cell r="F401">
            <v>2.7</v>
          </cell>
          <cell r="G401">
            <v>10</v>
          </cell>
          <cell r="H401">
            <v>1.1299999999999999</v>
          </cell>
          <cell r="I401">
            <v>0</v>
          </cell>
          <cell r="J401">
            <v>0</v>
          </cell>
          <cell r="K401">
            <v>805</v>
          </cell>
        </row>
        <row r="402">
          <cell r="A402" t="str">
            <v>Linguiça, calabresa, fininha, crua</v>
          </cell>
          <cell r="B402">
            <v>256</v>
          </cell>
          <cell r="C402">
            <v>1071.104</v>
          </cell>
          <cell r="D402">
            <v>18</v>
          </cell>
          <cell r="E402">
            <v>20</v>
          </cell>
          <cell r="F402">
            <v>1</v>
          </cell>
          <cell r="G402">
            <v>6.94</v>
          </cell>
          <cell r="H402">
            <v>1</v>
          </cell>
          <cell r="I402">
            <v>0</v>
          </cell>
          <cell r="J402">
            <v>0</v>
          </cell>
          <cell r="K402">
            <v>840</v>
          </cell>
        </row>
        <row r="403">
          <cell r="A403" t="str">
            <v>Lingüiça, frango, crua</v>
          </cell>
          <cell r="B403">
            <v>218.10881416666666</v>
          </cell>
          <cell r="C403">
            <v>912.56727847333332</v>
          </cell>
          <cell r="D403">
            <v>14.239583333333334</v>
          </cell>
          <cell r="E403">
            <v>17.439666666666668</v>
          </cell>
          <cell r="F403">
            <v>0</v>
          </cell>
          <cell r="G403">
            <v>10.837666666666665</v>
          </cell>
          <cell r="H403">
            <v>0.46566666666666667</v>
          </cell>
          <cell r="I403">
            <v>0</v>
          </cell>
          <cell r="J403">
            <v>0</v>
          </cell>
          <cell r="K403">
            <v>1126</v>
          </cell>
        </row>
        <row r="404">
          <cell r="A404" t="str">
            <v>Lingüiça, porco, crua</v>
          </cell>
          <cell r="B404">
            <v>227.20345083333331</v>
          </cell>
          <cell r="C404">
            <v>950.61923828666659</v>
          </cell>
          <cell r="D404">
            <v>16.064583333333331</v>
          </cell>
          <cell r="E404">
            <v>17.584</v>
          </cell>
          <cell r="F404">
            <v>0</v>
          </cell>
          <cell r="G404">
            <v>6.1336666666666666</v>
          </cell>
          <cell r="H404">
            <v>0.4443333333333333</v>
          </cell>
          <cell r="I404">
            <v>0</v>
          </cell>
          <cell r="J404">
            <v>0</v>
          </cell>
          <cell r="K404">
            <v>1176</v>
          </cell>
        </row>
        <row r="405">
          <cell r="A405" t="str">
            <v>Linhaça, semente</v>
          </cell>
          <cell r="B405">
            <v>495.09611384365076</v>
          </cell>
          <cell r="C405">
            <v>2071.4821403218348</v>
          </cell>
          <cell r="D405">
            <v>14.083867173512777</v>
          </cell>
          <cell r="E405">
            <v>32.252933333333338</v>
          </cell>
          <cell r="F405">
            <v>43.312199493153891</v>
          </cell>
          <cell r="G405">
            <v>211.49766666666665</v>
          </cell>
          <cell r="H405">
            <v>4.6970000000000001</v>
          </cell>
          <cell r="I405">
            <v>0</v>
          </cell>
          <cell r="J405">
            <v>0</v>
          </cell>
          <cell r="K405">
            <v>9</v>
          </cell>
        </row>
        <row r="406">
          <cell r="A406" t="str">
            <v>Maçã, Argentina, com casca, crua</v>
          </cell>
          <cell r="B406">
            <v>62.531818366289116</v>
          </cell>
          <cell r="C406">
            <v>261.63312804455364</v>
          </cell>
          <cell r="D406">
            <v>0.22500000000000001</v>
          </cell>
          <cell r="E406">
            <v>0.246</v>
          </cell>
          <cell r="F406">
            <v>16.587999999999997</v>
          </cell>
          <cell r="G406">
            <v>3.3923333333333332</v>
          </cell>
          <cell r="H406">
            <v>5.3333333333333337E-2</v>
          </cell>
          <cell r="I406">
            <v>4</v>
          </cell>
          <cell r="J406">
            <v>1.4866666666666666</v>
          </cell>
          <cell r="K406">
            <v>1.3180000000000001</v>
          </cell>
        </row>
        <row r="407">
          <cell r="A407" t="str">
            <v>Maçã, Fuji, com casca, crua</v>
          </cell>
          <cell r="B407">
            <v>55.51520000000005</v>
          </cell>
          <cell r="C407">
            <v>232.27559680000022</v>
          </cell>
          <cell r="D407">
            <v>0.28666666666666668</v>
          </cell>
          <cell r="E407">
            <v>0</v>
          </cell>
          <cell r="F407">
            <v>15.153333333333341</v>
          </cell>
          <cell r="G407">
            <v>1.9233333333333331</v>
          </cell>
          <cell r="H407">
            <v>9.3333333333333338E-2</v>
          </cell>
          <cell r="I407">
            <v>4</v>
          </cell>
          <cell r="J407">
            <v>2.4066666666666667</v>
          </cell>
          <cell r="K407">
            <v>0</v>
          </cell>
        </row>
        <row r="408">
          <cell r="A408" t="str">
            <v>MACARRÃO ALHO E ÓLEO</v>
          </cell>
          <cell r="B408">
            <v>584.03436875362343</v>
          </cell>
          <cell r="C408">
            <v>2443.60024686516</v>
          </cell>
          <cell r="D408">
            <v>15.602630579710141</v>
          </cell>
          <cell r="E408">
            <v>5.9668600000000005</v>
          </cell>
          <cell r="F408">
            <v>115.26435608695655</v>
          </cell>
          <cell r="G408">
            <v>31.910376666666668</v>
          </cell>
          <cell r="H408">
            <v>1.4214566666666666</v>
          </cell>
          <cell r="I408">
            <v>20.22</v>
          </cell>
          <cell r="J408">
            <v>0.83474333333333328</v>
          </cell>
          <cell r="K408">
            <v>102.08875333333334</v>
          </cell>
        </row>
        <row r="409">
          <cell r="A409" t="str">
            <v>MACARRÃO COM MOLHO BRANCO E FRANGO DESFIADO</v>
          </cell>
          <cell r="B409" t="e">
            <v>#REF!</v>
          </cell>
          <cell r="C409" t="e">
            <v>#REF!</v>
          </cell>
          <cell r="D409" t="e">
            <v>#REF!</v>
          </cell>
          <cell r="E409" t="e">
            <v>#REF!</v>
          </cell>
          <cell r="F409" t="e">
            <v>#REF!</v>
          </cell>
          <cell r="G409" t="e">
            <v>#REF!</v>
          </cell>
          <cell r="H409" t="e">
            <v>#REF!</v>
          </cell>
          <cell r="I409" t="e">
            <v>#REF!</v>
          </cell>
          <cell r="J409" t="e">
            <v>#REF!</v>
          </cell>
          <cell r="K409" t="e">
            <v>#REF!</v>
          </cell>
        </row>
        <row r="410">
          <cell r="A410" t="str">
            <v>MACARRÃO COM MOLHO DE TOMATE C/ FRANGO DESFIADO</v>
          </cell>
          <cell r="B410">
            <v>559.26</v>
          </cell>
          <cell r="C410">
            <v>791.20071944689857</v>
          </cell>
          <cell r="D410">
            <v>21.181190144927537</v>
          </cell>
          <cell r="E410">
            <v>5.9722</v>
          </cell>
          <cell r="F410">
            <v>12.053593188405799</v>
          </cell>
          <cell r="G410">
            <v>18.197083333333332</v>
          </cell>
          <cell r="H410">
            <v>1.0454333333333334</v>
          </cell>
          <cell r="I410">
            <v>37.799999999999997</v>
          </cell>
          <cell r="J410">
            <v>5.1901666666666673</v>
          </cell>
          <cell r="K410">
            <v>235.03810000000001</v>
          </cell>
        </row>
        <row r="411">
          <cell r="A411" t="str">
            <v>Macarrão, trigo, cru</v>
          </cell>
          <cell r="B411">
            <v>371.12261304347828</v>
          </cell>
          <cell r="C411">
            <v>1552.7770129739131</v>
          </cell>
          <cell r="D411">
            <v>9.9956521739130437</v>
          </cell>
          <cell r="E411">
            <v>1.3033333333333335</v>
          </cell>
          <cell r="F411">
            <v>77.944347826086954</v>
          </cell>
          <cell r="G411">
            <v>17.3</v>
          </cell>
          <cell r="H411">
            <v>0.88</v>
          </cell>
          <cell r="I411">
            <v>0</v>
          </cell>
          <cell r="J411">
            <v>0</v>
          </cell>
          <cell r="K411">
            <v>7.17</v>
          </cell>
        </row>
        <row r="412">
          <cell r="A412" t="str">
            <v>Macarrão, trigo, cru, com ovos</v>
          </cell>
          <cell r="B412">
            <v>370.5671133333334</v>
          </cell>
          <cell r="C412">
            <v>1550.452802186667</v>
          </cell>
          <cell r="D412">
            <v>10.320799999999998</v>
          </cell>
          <cell r="E412">
            <v>1.97</v>
          </cell>
          <cell r="F412">
            <v>76.622533333333351</v>
          </cell>
          <cell r="G412">
            <v>19.453333333333333</v>
          </cell>
          <cell r="H412">
            <v>0.91666666666666663</v>
          </cell>
          <cell r="I412">
            <v>0</v>
          </cell>
          <cell r="J412">
            <v>0</v>
          </cell>
          <cell r="K412">
            <v>14.74</v>
          </cell>
        </row>
        <row r="413">
          <cell r="A413" t="str">
            <v>Macaúba, crua</v>
          </cell>
          <cell r="B413">
            <v>404.28187666666668</v>
          </cell>
          <cell r="C413">
            <v>1691.5153719733335</v>
          </cell>
          <cell r="D413">
            <v>2.0828999999999995</v>
          </cell>
          <cell r="E413">
            <v>40.656666666666666</v>
          </cell>
          <cell r="F413">
            <v>13.945433333333337</v>
          </cell>
          <cell r="G413">
            <v>66.532333333333341</v>
          </cell>
          <cell r="H413">
            <v>0.80800000000000016</v>
          </cell>
          <cell r="I413">
            <v>0</v>
          </cell>
          <cell r="J413">
            <v>13.4435</v>
          </cell>
          <cell r="K413">
            <v>0.65433333333333332</v>
          </cell>
        </row>
        <row r="414">
          <cell r="A414" t="str">
            <v>Maionese, tradicional com ovos</v>
          </cell>
          <cell r="B414">
            <v>302.15267768782371</v>
          </cell>
          <cell r="C414">
            <v>1264.2068034458543</v>
          </cell>
          <cell r="D414">
            <v>0.58125000000000004</v>
          </cell>
          <cell r="E414">
            <v>30.497666666666664</v>
          </cell>
          <cell r="F414">
            <v>7.8997499999999992</v>
          </cell>
          <cell r="G414">
            <v>3.4783333333333335</v>
          </cell>
          <cell r="H414">
            <v>9.7000000000000017E-2</v>
          </cell>
          <cell r="I414">
            <v>8</v>
          </cell>
          <cell r="J414">
            <v>0</v>
          </cell>
          <cell r="K414">
            <v>787</v>
          </cell>
        </row>
        <row r="415">
          <cell r="A415" t="str">
            <v>Mamão verde, doce em calda, drenado</v>
          </cell>
          <cell r="B415">
            <v>209.3762544589043</v>
          </cell>
          <cell r="C415">
            <v>876.03024865605562</v>
          </cell>
          <cell r="D415">
            <v>0.31666666666666665</v>
          </cell>
          <cell r="E415">
            <v>9.8000000000000018E-2</v>
          </cell>
          <cell r="F415">
            <v>57.63666666666667</v>
          </cell>
          <cell r="G415">
            <v>12.435</v>
          </cell>
          <cell r="H415">
            <v>0.154</v>
          </cell>
          <cell r="I415">
            <v>0</v>
          </cell>
          <cell r="J415">
            <v>0</v>
          </cell>
          <cell r="K415">
            <v>4.74</v>
          </cell>
        </row>
        <row r="416">
          <cell r="A416" t="str">
            <v>Mamão, doce em calda, drenado</v>
          </cell>
          <cell r="B416">
            <v>195.62747482178608</v>
          </cell>
          <cell r="C416">
            <v>818.50535465435303</v>
          </cell>
          <cell r="D416">
            <v>0.19375000000000001</v>
          </cell>
          <cell r="E416">
            <v>6.7333333333333342E-2</v>
          </cell>
          <cell r="F416">
            <v>54.003583333333331</v>
          </cell>
          <cell r="G416">
            <v>20.012666666666664</v>
          </cell>
          <cell r="H416">
            <v>0.10766666666666667</v>
          </cell>
          <cell r="I416">
            <v>0</v>
          </cell>
          <cell r="J416">
            <v>3.9</v>
          </cell>
          <cell r="K416">
            <v>2.9143333333333334</v>
          </cell>
        </row>
        <row r="417">
          <cell r="A417" t="str">
            <v>Mamão, Formosa, cru</v>
          </cell>
          <cell r="B417">
            <v>45.340747826086911</v>
          </cell>
          <cell r="C417">
            <v>189.70568890434765</v>
          </cell>
          <cell r="D417">
            <v>0.81521739130434778</v>
          </cell>
          <cell r="E417">
            <v>0.12</v>
          </cell>
          <cell r="F417">
            <v>11.554782608695643</v>
          </cell>
          <cell r="G417">
            <v>24.873333333333335</v>
          </cell>
          <cell r="H417">
            <v>0.23333333333333331</v>
          </cell>
          <cell r="I417">
            <v>78</v>
          </cell>
          <cell r="J417">
            <v>78.526666666666657</v>
          </cell>
          <cell r="K417">
            <v>3.2566666666666664</v>
          </cell>
        </row>
        <row r="418">
          <cell r="A418" t="str">
            <v>Mamão, Papaia, cru</v>
          </cell>
          <cell r="B418">
            <v>40.156768942296566</v>
          </cell>
          <cell r="C418">
            <v>168.01592125456884</v>
          </cell>
          <cell r="D418">
            <v>0.45624999999999999</v>
          </cell>
          <cell r="E418">
            <v>0.12433333333333334</v>
          </cell>
          <cell r="F418">
            <v>10.439750000000016</v>
          </cell>
          <cell r="G418">
            <v>22.418333333333337</v>
          </cell>
          <cell r="H418">
            <v>0.19333333333333336</v>
          </cell>
          <cell r="I418">
            <v>77</v>
          </cell>
          <cell r="J418">
            <v>82.206666666666663</v>
          </cell>
          <cell r="K418">
            <v>1.6303333333333334</v>
          </cell>
        </row>
        <row r="419">
          <cell r="A419" t="str">
            <v xml:space="preserve">Mamão, suco natural (néctar), c/ açúcar refinado </v>
          </cell>
          <cell r="B419">
            <v>42</v>
          </cell>
          <cell r="C419">
            <v>175.72800000000001</v>
          </cell>
          <cell r="D419">
            <v>0.3</v>
          </cell>
          <cell r="E419">
            <v>0.13</v>
          </cell>
          <cell r="F419">
            <v>10.4</v>
          </cell>
          <cell r="G419">
            <v>9.33</v>
          </cell>
          <cell r="H419">
            <v>0.12</v>
          </cell>
          <cell r="I419">
            <v>70.099999999999994</v>
          </cell>
          <cell r="J419">
            <v>40.200000000000003</v>
          </cell>
          <cell r="K419">
            <v>1.83</v>
          </cell>
        </row>
        <row r="420">
          <cell r="A420" t="str">
            <v>Mamão, suco natural (néctar), s/ açúcar</v>
          </cell>
          <cell r="B420">
            <v>24</v>
          </cell>
          <cell r="C420">
            <v>100.416</v>
          </cell>
          <cell r="D420">
            <v>0.3</v>
          </cell>
          <cell r="E420">
            <v>0.14000000000000001</v>
          </cell>
          <cell r="F420">
            <v>5.65</v>
          </cell>
          <cell r="G420">
            <v>9.64</v>
          </cell>
          <cell r="H420">
            <v>0.12</v>
          </cell>
          <cell r="I420">
            <v>73.8</v>
          </cell>
          <cell r="J420">
            <v>42.3</v>
          </cell>
          <cell r="K420">
            <v>1.29</v>
          </cell>
        </row>
        <row r="421">
          <cell r="A421" t="str">
            <v>Mandioca, crua</v>
          </cell>
          <cell r="B421">
            <v>151.41695652173911</v>
          </cell>
          <cell r="C421">
            <v>633.52854608695645</v>
          </cell>
          <cell r="D421">
            <v>1.1304347826086958</v>
          </cell>
          <cell r="E421">
            <v>0.3</v>
          </cell>
          <cell r="F421">
            <v>36.169565217391309</v>
          </cell>
          <cell r="G421">
            <v>15.19</v>
          </cell>
          <cell r="H421">
            <v>0.27</v>
          </cell>
          <cell r="I421">
            <v>3</v>
          </cell>
          <cell r="J421">
            <v>16.526666666666667</v>
          </cell>
          <cell r="K421">
            <v>2.15</v>
          </cell>
        </row>
        <row r="422">
          <cell r="A422" t="str">
            <v>Mandioca, farofa, temperada</v>
          </cell>
          <cell r="B422">
            <v>405.69394166666666</v>
          </cell>
          <cell r="C422">
            <v>1697.4234519333334</v>
          </cell>
          <cell r="D422">
            <v>2.0625</v>
          </cell>
          <cell r="E422">
            <v>9.1199999999999992</v>
          </cell>
          <cell r="F422">
            <v>80.30416666666666</v>
          </cell>
          <cell r="G422">
            <v>65.692333333333337</v>
          </cell>
          <cell r="H422">
            <v>1.3563333333333334</v>
          </cell>
          <cell r="I422">
            <v>0</v>
          </cell>
          <cell r="J422">
            <v>0</v>
          </cell>
          <cell r="K422">
            <v>574.50800000000015</v>
          </cell>
        </row>
        <row r="423">
          <cell r="A423" t="str">
            <v>Manga, Haden, crua</v>
          </cell>
          <cell r="B423">
            <v>63.50031833879153</v>
          </cell>
          <cell r="C423">
            <v>265.68533192950377</v>
          </cell>
          <cell r="D423">
            <v>0.40833333333333338</v>
          </cell>
          <cell r="E423">
            <v>0.25600000000000001</v>
          </cell>
          <cell r="F423">
            <v>16.662666666666667</v>
          </cell>
          <cell r="G423">
            <v>11.659666666666666</v>
          </cell>
          <cell r="H423">
            <v>9.6000000000000016E-2</v>
          </cell>
          <cell r="I423">
            <v>0</v>
          </cell>
          <cell r="J423">
            <v>17.413</v>
          </cell>
          <cell r="K423">
            <v>0.55133333333333334</v>
          </cell>
        </row>
        <row r="424">
          <cell r="A424" t="str">
            <v>Manga, Palmer, crua</v>
          </cell>
          <cell r="B424">
            <v>72.486738091687329</v>
          </cell>
          <cell r="C424">
            <v>303.2845121756198</v>
          </cell>
          <cell r="D424">
            <v>0.41041666666666665</v>
          </cell>
          <cell r="E424">
            <v>0.17200000000000001</v>
          </cell>
          <cell r="F424">
            <v>19.352249999999991</v>
          </cell>
          <cell r="G424">
            <v>11.638333333333334</v>
          </cell>
          <cell r="H424">
            <v>9.1333333333333322E-2</v>
          </cell>
          <cell r="I424">
            <v>0</v>
          </cell>
          <cell r="J424">
            <v>65.523333333333326</v>
          </cell>
          <cell r="K424">
            <v>1.8636666666666668</v>
          </cell>
        </row>
        <row r="425">
          <cell r="A425" t="str">
            <v>Manga, polpa, congelada</v>
          </cell>
          <cell r="B425">
            <v>48.305880000000002</v>
          </cell>
          <cell r="C425">
            <v>202.11180192</v>
          </cell>
          <cell r="D425">
            <v>0.38124999999999998</v>
          </cell>
          <cell r="E425">
            <v>0.23399999999999999</v>
          </cell>
          <cell r="F425">
            <v>12.518416666666665</v>
          </cell>
          <cell r="G425">
            <v>7.1209999999999996</v>
          </cell>
          <cell r="H425">
            <v>8.9333333333333334E-2</v>
          </cell>
          <cell r="I425">
            <v>0</v>
          </cell>
          <cell r="J425">
            <v>24.902333333333331</v>
          </cell>
          <cell r="K425">
            <v>6.7333333333333334</v>
          </cell>
        </row>
        <row r="426">
          <cell r="A426" t="str">
            <v xml:space="preserve">Manga, suco natural (néctar), c/ açúcar refinado </v>
          </cell>
          <cell r="B426">
            <v>40</v>
          </cell>
          <cell r="C426">
            <v>167.36</v>
          </cell>
          <cell r="D426">
            <v>0.17</v>
          </cell>
          <cell r="E426">
            <v>0.1</v>
          </cell>
          <cell r="F426">
            <v>9.74</v>
          </cell>
          <cell r="G426">
            <v>2.92</v>
          </cell>
          <cell r="H426">
            <v>0.05</v>
          </cell>
          <cell r="I426">
            <v>89.7</v>
          </cell>
          <cell r="J426">
            <v>9.09</v>
          </cell>
          <cell r="K426">
            <v>0.89</v>
          </cell>
        </row>
        <row r="427">
          <cell r="A427" t="str">
            <v>Manga, suco natural (néctar), s/ açúcar</v>
          </cell>
          <cell r="B427">
            <v>21</v>
          </cell>
          <cell r="C427">
            <v>87.864000000000004</v>
          </cell>
          <cell r="D427">
            <v>0.17</v>
          </cell>
          <cell r="E427">
            <v>0.1</v>
          </cell>
          <cell r="F427">
            <v>5.04</v>
          </cell>
          <cell r="G427">
            <v>2.88</v>
          </cell>
          <cell r="H427">
            <v>0.04</v>
          </cell>
          <cell r="I427">
            <v>94.4</v>
          </cell>
          <cell r="J427">
            <v>9.57</v>
          </cell>
          <cell r="K427">
            <v>0.3</v>
          </cell>
        </row>
        <row r="428">
          <cell r="A428" t="str">
            <v>Manga, Tommy Atkins, crua</v>
          </cell>
          <cell r="B428">
            <v>50.692182608695632</v>
          </cell>
          <cell r="C428">
            <v>212.09609203478254</v>
          </cell>
          <cell r="D428">
            <v>0.85507246376811608</v>
          </cell>
          <cell r="E428">
            <v>0.22</v>
          </cell>
          <cell r="F428">
            <v>12.771594202898537</v>
          </cell>
          <cell r="G428">
            <v>7.6366666666666667</v>
          </cell>
          <cell r="H428">
            <v>0.08</v>
          </cell>
          <cell r="I428">
            <v>100</v>
          </cell>
          <cell r="J428">
            <v>7.9366666666666674</v>
          </cell>
          <cell r="K428">
            <v>0</v>
          </cell>
        </row>
        <row r="429">
          <cell r="A429" t="str">
            <v>Mangaba</v>
          </cell>
          <cell r="B429">
            <v>43</v>
          </cell>
          <cell r="C429">
            <v>179.91200000000001</v>
          </cell>
          <cell r="D429">
            <v>0.7</v>
          </cell>
          <cell r="E429">
            <v>0.3</v>
          </cell>
          <cell r="F429">
            <v>10.5</v>
          </cell>
          <cell r="G429">
            <v>41</v>
          </cell>
          <cell r="H429">
            <v>2.8</v>
          </cell>
          <cell r="I429">
            <v>30</v>
          </cell>
          <cell r="J429">
            <v>33</v>
          </cell>
          <cell r="K429">
            <v>0</v>
          </cell>
        </row>
        <row r="430">
          <cell r="A430" t="str">
            <v>Manjericão, cru</v>
          </cell>
          <cell r="B430">
            <v>21.14767681159422</v>
          </cell>
          <cell r="C430">
            <v>88.481879779710226</v>
          </cell>
          <cell r="D430">
            <v>1.985507246376812</v>
          </cell>
          <cell r="E430">
            <v>0.39333333333333337</v>
          </cell>
          <cell r="F430">
            <v>3.6444927536231915</v>
          </cell>
          <cell r="G430">
            <v>210.91666666666666</v>
          </cell>
          <cell r="H430">
            <v>0.97333333333333327</v>
          </cell>
          <cell r="I430">
            <v>1035</v>
          </cell>
          <cell r="J430">
            <v>2.3366666666666664</v>
          </cell>
          <cell r="K430">
            <v>3.8866666666666667</v>
          </cell>
        </row>
        <row r="431">
          <cell r="A431" t="str">
            <v>Manteiga, com sal</v>
          </cell>
          <cell r="B431">
            <v>725.96892684599879</v>
          </cell>
          <cell r="C431">
            <v>3037.4539899236593</v>
          </cell>
          <cell r="D431">
            <v>0.4147000074386597</v>
          </cell>
          <cell r="E431">
            <v>82.361000000000004</v>
          </cell>
          <cell r="F431">
            <v>6.3299992561332896E-2</v>
          </cell>
          <cell r="G431">
            <v>9.423</v>
          </cell>
          <cell r="H431">
            <v>0.15400000000000003</v>
          </cell>
          <cell r="I431">
            <v>754</v>
          </cell>
          <cell r="J431">
            <v>0</v>
          </cell>
          <cell r="K431">
            <v>578.69466666666676</v>
          </cell>
        </row>
        <row r="432">
          <cell r="A432" t="str">
            <v>Manteiga, sem sal</v>
          </cell>
          <cell r="B432">
            <v>757.5404607259967</v>
          </cell>
          <cell r="C432">
            <v>3169.5492876775702</v>
          </cell>
          <cell r="D432">
            <v>0.3955600070953369</v>
          </cell>
          <cell r="E432">
            <v>86.039333333333332</v>
          </cell>
          <cell r="F432">
            <v>0</v>
          </cell>
          <cell r="G432">
            <v>3.6080000000000001</v>
          </cell>
          <cell r="H432">
            <v>0</v>
          </cell>
          <cell r="I432">
            <v>754</v>
          </cell>
          <cell r="J432">
            <v>0</v>
          </cell>
          <cell r="K432">
            <v>3.8486666666666669</v>
          </cell>
        </row>
        <row r="433">
          <cell r="A433" t="str">
            <v>Maracujá, cru</v>
          </cell>
          <cell r="B433">
            <v>68.439508695652137</v>
          </cell>
          <cell r="C433">
            <v>286.35090438260858</v>
          </cell>
          <cell r="D433">
            <v>1.9891304347826089</v>
          </cell>
          <cell r="E433">
            <v>2.1033333333333331</v>
          </cell>
          <cell r="F433">
            <v>12.264202898550717</v>
          </cell>
          <cell r="G433">
            <v>5.3933333333333335</v>
          </cell>
          <cell r="H433">
            <v>0.56000000000000005</v>
          </cell>
          <cell r="I433">
            <v>70</v>
          </cell>
          <cell r="J433">
            <v>19.84</v>
          </cell>
          <cell r="K433">
            <v>1.58</v>
          </cell>
        </row>
        <row r="434">
          <cell r="A434" t="str">
            <v>Maracujá, polpa, congelada</v>
          </cell>
          <cell r="B434">
            <v>38.759699999999988</v>
          </cell>
          <cell r="C434">
            <v>162.17058479999994</v>
          </cell>
          <cell r="D434">
            <v>0.8125</v>
          </cell>
          <cell r="E434">
            <v>0.17666666666666667</v>
          </cell>
          <cell r="F434">
            <v>9.597499999999993</v>
          </cell>
          <cell r="G434">
            <v>4.6096666666666666</v>
          </cell>
          <cell r="H434">
            <v>0.29233333333333333</v>
          </cell>
          <cell r="I434">
            <v>78</v>
          </cell>
          <cell r="J434">
            <v>7.2570000000000006</v>
          </cell>
          <cell r="K434">
            <v>8.0960000000000001</v>
          </cell>
        </row>
        <row r="435">
          <cell r="A435" t="str">
            <v>Maracujá, polpa, congelada</v>
          </cell>
          <cell r="B435">
            <v>43</v>
          </cell>
          <cell r="C435">
            <v>179.91200000000001</v>
          </cell>
          <cell r="D435">
            <v>0.82</v>
          </cell>
          <cell r="E435">
            <v>0.18</v>
          </cell>
          <cell r="F435">
            <v>9.6</v>
          </cell>
          <cell r="G435">
            <v>4.6100000000000003</v>
          </cell>
          <cell r="H435">
            <v>0.3</v>
          </cell>
          <cell r="I435">
            <v>78</v>
          </cell>
          <cell r="J435">
            <v>7.26</v>
          </cell>
          <cell r="K435">
            <v>8.1</v>
          </cell>
        </row>
        <row r="436">
          <cell r="A436" t="str">
            <v>Maracujá, suco concentrado, envasado</v>
          </cell>
          <cell r="B436">
            <v>41.967319999999987</v>
          </cell>
          <cell r="C436">
            <v>175.59126687999995</v>
          </cell>
          <cell r="D436">
            <v>0.76666666666666661</v>
          </cell>
          <cell r="E436">
            <v>0.19333333333333336</v>
          </cell>
          <cell r="F436">
            <v>9.6359999999999921</v>
          </cell>
          <cell r="G436">
            <v>4.1583333333333341</v>
          </cell>
          <cell r="H436">
            <v>0.34499999999999997</v>
          </cell>
          <cell r="I436">
            <v>0</v>
          </cell>
          <cell r="J436">
            <v>13.679333333333332</v>
          </cell>
          <cell r="K436">
            <v>21.692333333333334</v>
          </cell>
        </row>
        <row r="437">
          <cell r="A437" t="str">
            <v>Margarina com óleo hidrogenado, com sal (65% de lipídeos)</v>
          </cell>
          <cell r="B437">
            <v>596</v>
          </cell>
          <cell r="C437">
            <v>2493.6640000000002</v>
          </cell>
          <cell r="D437">
            <v>0</v>
          </cell>
          <cell r="E437">
            <v>674</v>
          </cell>
          <cell r="F437">
            <v>0</v>
          </cell>
          <cell r="G437">
            <v>6</v>
          </cell>
          <cell r="H437">
            <v>0.1</v>
          </cell>
          <cell r="I437">
            <v>0</v>
          </cell>
          <cell r="J437">
            <v>0</v>
          </cell>
          <cell r="K437">
            <v>894</v>
          </cell>
        </row>
        <row r="438">
          <cell r="A438" t="str">
            <v>Margarina, com óleo hidrogenado, sem sal (80% de lipídeos)</v>
          </cell>
          <cell r="B438">
            <v>723</v>
          </cell>
          <cell r="C438">
            <v>3025.0320000000002</v>
          </cell>
          <cell r="D438">
            <v>0</v>
          </cell>
          <cell r="E438">
            <v>81.7</v>
          </cell>
          <cell r="F438">
            <v>0</v>
          </cell>
          <cell r="G438">
            <v>3</v>
          </cell>
          <cell r="H438">
            <v>0.1</v>
          </cell>
          <cell r="I438">
            <v>0</v>
          </cell>
          <cell r="J438">
            <v>0</v>
          </cell>
          <cell r="K438">
            <v>78</v>
          </cell>
        </row>
        <row r="439">
          <cell r="A439" t="str">
            <v>Margarina, com óleo interesterificado, com sal (65%de lipídeos)</v>
          </cell>
          <cell r="B439">
            <v>594.4516933333332</v>
          </cell>
          <cell r="C439">
            <v>2487.1858849066662</v>
          </cell>
          <cell r="D439">
            <v>0</v>
          </cell>
          <cell r="E439">
            <v>67.245666666666651</v>
          </cell>
          <cell r="F439">
            <v>0</v>
          </cell>
          <cell r="G439">
            <v>4.543333333333333</v>
          </cell>
          <cell r="H439">
            <v>0</v>
          </cell>
          <cell r="I439">
            <v>385.38666666666671</v>
          </cell>
          <cell r="J439">
            <v>0</v>
          </cell>
          <cell r="K439">
            <v>560.79766666666671</v>
          </cell>
        </row>
        <row r="440">
          <cell r="A440" t="str">
            <v>Margarina, com óleo interesterificado, sem sal (65% de lipídeos)</v>
          </cell>
          <cell r="B440">
            <v>593.13749023818968</v>
          </cell>
          <cell r="C440">
            <v>2481.6872591565857</v>
          </cell>
          <cell r="D440">
            <v>0</v>
          </cell>
          <cell r="E440">
            <v>67.096999999999994</v>
          </cell>
          <cell r="F440">
            <v>0</v>
          </cell>
          <cell r="G440">
            <v>4.9636666666666667</v>
          </cell>
          <cell r="H440">
            <v>7.6666666666666675E-2</v>
          </cell>
          <cell r="I440">
            <v>245.1</v>
          </cell>
          <cell r="J440">
            <v>0</v>
          </cell>
          <cell r="K440">
            <v>33.194333333333333</v>
          </cell>
        </row>
        <row r="441">
          <cell r="A441" t="str">
            <v>Maria mole</v>
          </cell>
          <cell r="B441">
            <v>301.23588753699971</v>
          </cell>
          <cell r="C441">
            <v>1260.3709534548068</v>
          </cell>
          <cell r="D441">
            <v>3.8128501310348506</v>
          </cell>
          <cell r="E441">
            <v>0.19</v>
          </cell>
          <cell r="F441">
            <v>73.55348320229848</v>
          </cell>
          <cell r="G441">
            <v>13.357666666666667</v>
          </cell>
          <cell r="H441">
            <v>0.39466666666666672</v>
          </cell>
          <cell r="I441">
            <v>0</v>
          </cell>
          <cell r="J441">
            <v>0</v>
          </cell>
          <cell r="K441">
            <v>15</v>
          </cell>
        </row>
        <row r="442">
          <cell r="A442" t="str">
            <v>Maria mole, coco queimado</v>
          </cell>
          <cell r="B442">
            <v>306.63189699701849</v>
          </cell>
          <cell r="C442">
            <v>1282.9478570355254</v>
          </cell>
          <cell r="D442">
            <v>3.9349501352310177</v>
          </cell>
          <cell r="E442">
            <v>8.9333333333333334E-2</v>
          </cell>
          <cell r="F442">
            <v>75.05938319810231</v>
          </cell>
          <cell r="G442">
            <v>19.456333333333333</v>
          </cell>
          <cell r="H442">
            <v>0.47133333333333333</v>
          </cell>
          <cell r="I442">
            <v>0</v>
          </cell>
          <cell r="J442">
            <v>0</v>
          </cell>
          <cell r="K442">
            <v>14</v>
          </cell>
        </row>
        <row r="443">
          <cell r="A443" t="str">
            <v>Marmelada</v>
          </cell>
          <cell r="B443">
            <v>257.24147319380444</v>
          </cell>
          <cell r="C443">
            <v>1076.2983238428778</v>
          </cell>
          <cell r="D443">
            <v>0.4</v>
          </cell>
          <cell r="E443">
            <v>0.13733333333333334</v>
          </cell>
          <cell r="F443">
            <v>70.763333333333335</v>
          </cell>
          <cell r="G443">
            <v>11.324666666666667</v>
          </cell>
          <cell r="H443">
            <v>0.72899999999999998</v>
          </cell>
          <cell r="I443">
            <v>1</v>
          </cell>
          <cell r="J443">
            <v>0</v>
          </cell>
          <cell r="K443">
            <v>11</v>
          </cell>
        </row>
        <row r="444">
          <cell r="A444" t="str">
            <v>Massa, fresca, crua</v>
          </cell>
          <cell r="B444">
            <v>278</v>
          </cell>
          <cell r="C444">
            <v>1163.152</v>
          </cell>
          <cell r="D444">
            <v>10.8</v>
          </cell>
          <cell r="E444">
            <v>3.93</v>
          </cell>
          <cell r="F444">
            <v>51.3</v>
          </cell>
          <cell r="G444">
            <v>117</v>
          </cell>
          <cell r="H444">
            <v>2.63</v>
          </cell>
          <cell r="I444">
            <v>0</v>
          </cell>
          <cell r="J444">
            <v>0</v>
          </cell>
          <cell r="K444">
            <v>1084</v>
          </cell>
        </row>
        <row r="445">
          <cell r="A445" t="str">
            <v>Maxixe, cru</v>
          </cell>
          <cell r="B445">
            <v>13.747236086956516</v>
          </cell>
          <cell r="C445">
            <v>57.518435787826064</v>
          </cell>
          <cell r="D445">
            <v>1.3913043478260869</v>
          </cell>
          <cell r="E445">
            <v>7.2999999999999995E-2</v>
          </cell>
          <cell r="F445">
            <v>2.7286956521739105</v>
          </cell>
          <cell r="G445">
            <v>20.867000000000001</v>
          </cell>
          <cell r="H445">
            <v>0.35</v>
          </cell>
          <cell r="I445">
            <v>0</v>
          </cell>
          <cell r="J445">
            <v>9.6329999999999991</v>
          </cell>
          <cell r="K445">
            <v>10.993</v>
          </cell>
        </row>
        <row r="446">
          <cell r="A446" t="str">
            <v>Mel, de abelha</v>
          </cell>
          <cell r="B446">
            <v>309.24266666666665</v>
          </cell>
          <cell r="C446">
            <v>1293.8713173333333</v>
          </cell>
          <cell r="D446">
            <v>0</v>
          </cell>
          <cell r="E446">
            <v>0</v>
          </cell>
          <cell r="F446">
            <v>84.033333333333331</v>
          </cell>
          <cell r="G446">
            <v>10.204333333333333</v>
          </cell>
          <cell r="H446">
            <v>0.25066666666666665</v>
          </cell>
          <cell r="I446">
            <v>0</v>
          </cell>
          <cell r="J446">
            <v>0.73666666666666669</v>
          </cell>
          <cell r="K446">
            <v>6</v>
          </cell>
        </row>
        <row r="447">
          <cell r="A447" t="str">
            <v>Melado</v>
          </cell>
          <cell r="B447">
            <v>296.50649123191829</v>
          </cell>
          <cell r="C447">
            <v>1240.5831593143462</v>
          </cell>
          <cell r="D447">
            <v>0</v>
          </cell>
          <cell r="E447">
            <v>0</v>
          </cell>
          <cell r="F447">
            <v>76.61666666666666</v>
          </cell>
          <cell r="G447">
            <v>102.06333333333333</v>
          </cell>
          <cell r="H447">
            <v>5.3916666666666666</v>
          </cell>
          <cell r="I447">
            <v>0</v>
          </cell>
          <cell r="J447">
            <v>0</v>
          </cell>
          <cell r="K447">
            <v>4</v>
          </cell>
        </row>
        <row r="448">
          <cell r="A448" t="str">
            <v>Melancia e acerola, suco natural (néctar), c/ açúcar refinado</v>
          </cell>
          <cell r="B448">
            <v>47</v>
          </cell>
          <cell r="C448">
            <v>196.648</v>
          </cell>
          <cell r="D448">
            <v>0.5</v>
          </cell>
          <cell r="E448">
            <v>0.1</v>
          </cell>
          <cell r="F448">
            <v>11.2</v>
          </cell>
          <cell r="G448">
            <v>10.8</v>
          </cell>
          <cell r="H448">
            <v>0.11</v>
          </cell>
          <cell r="I448">
            <v>84.7</v>
          </cell>
          <cell r="J448">
            <v>263</v>
          </cell>
          <cell r="K448">
            <v>0.93</v>
          </cell>
        </row>
        <row r="449">
          <cell r="A449" t="str">
            <v>Melancia e acerola, suco natural (nectar), s/ açúcar </v>
          </cell>
          <cell r="B449">
            <v>22</v>
          </cell>
          <cell r="C449">
            <v>92.048000000000002</v>
          </cell>
          <cell r="D449">
            <v>0.52</v>
          </cell>
          <cell r="E449">
            <v>0.11</v>
          </cell>
          <cell r="F449">
            <v>4.8600000000000003</v>
          </cell>
          <cell r="G449">
            <v>11.3</v>
          </cell>
          <cell r="H449">
            <v>0.1</v>
          </cell>
          <cell r="I449">
            <v>90.9</v>
          </cell>
          <cell r="J449">
            <v>283</v>
          </cell>
          <cell r="K449">
            <v>0.13</v>
          </cell>
        </row>
        <row r="450">
          <cell r="A450" t="str">
            <v>Melancia, crua</v>
          </cell>
          <cell r="B450">
            <v>32.60662608695646</v>
          </cell>
          <cell r="C450">
            <v>136.42612354782582</v>
          </cell>
          <cell r="D450">
            <v>0.88405797101449279</v>
          </cell>
          <cell r="E450">
            <v>0</v>
          </cell>
          <cell r="F450">
            <v>8.1392753623188376</v>
          </cell>
          <cell r="G450">
            <v>7.72</v>
          </cell>
          <cell r="H450">
            <v>0.22666666666666666</v>
          </cell>
          <cell r="I450">
            <v>36.6</v>
          </cell>
          <cell r="J450">
            <v>6.1466666666666674</v>
          </cell>
          <cell r="K450">
            <v>0</v>
          </cell>
        </row>
        <row r="451">
          <cell r="A451" t="str">
            <v>Melão, cru</v>
          </cell>
          <cell r="B451">
            <v>29.369391304347808</v>
          </cell>
          <cell r="C451">
            <v>122.88153321739124</v>
          </cell>
          <cell r="D451">
            <v>0.67753623188405809</v>
          </cell>
          <cell r="E451">
            <v>0</v>
          </cell>
          <cell r="F451">
            <v>7.5257971014492737</v>
          </cell>
          <cell r="G451">
            <v>2.8566666666666669</v>
          </cell>
          <cell r="H451">
            <v>0.23</v>
          </cell>
          <cell r="I451">
            <v>116</v>
          </cell>
          <cell r="J451">
            <v>8.68</v>
          </cell>
          <cell r="K451">
            <v>11.166666666666666</v>
          </cell>
        </row>
        <row r="452">
          <cell r="A452" t="str">
            <v>Melão, suco natural (néctar), c/ açúcar refinado</v>
          </cell>
          <cell r="B452">
            <v>33</v>
          </cell>
          <cell r="C452">
            <v>138.072</v>
          </cell>
          <cell r="D452">
            <v>0.33</v>
          </cell>
          <cell r="E452">
            <v>0.08</v>
          </cell>
          <cell r="F452">
            <v>7.93</v>
          </cell>
          <cell r="G452">
            <v>1.49</v>
          </cell>
          <cell r="H452">
            <v>0.11</v>
          </cell>
          <cell r="I452">
            <v>0.87</v>
          </cell>
          <cell r="J452">
            <v>3.63</v>
          </cell>
          <cell r="K452">
            <v>5.27</v>
          </cell>
        </row>
        <row r="453">
          <cell r="A453" t="str">
            <v>Melão, suco natural (néctar), s/ açúcar</v>
          </cell>
          <cell r="B453">
            <v>14</v>
          </cell>
          <cell r="C453">
            <v>58.576000000000001</v>
          </cell>
          <cell r="D453">
            <v>0.34</v>
          </cell>
          <cell r="E453">
            <v>0.09</v>
          </cell>
          <cell r="F453">
            <v>3.14</v>
          </cell>
          <cell r="G453">
            <v>1.39</v>
          </cell>
          <cell r="H453">
            <v>0.11</v>
          </cell>
          <cell r="I453">
            <v>0.92</v>
          </cell>
          <cell r="J453">
            <v>3.82</v>
          </cell>
          <cell r="K453">
            <v>4.91</v>
          </cell>
        </row>
        <row r="454">
          <cell r="A454" t="str">
            <v>Merluza, filé, cru</v>
          </cell>
          <cell r="B454">
            <v>89.130866666666648</v>
          </cell>
          <cell r="C454">
            <v>372.92354613333328</v>
          </cell>
          <cell r="D454">
            <v>16.606666666666666</v>
          </cell>
          <cell r="E454">
            <v>2.02</v>
          </cell>
          <cell r="F454">
            <v>0</v>
          </cell>
          <cell r="G454">
            <v>20.399999999999999</v>
          </cell>
          <cell r="H454">
            <v>0.18666666666666668</v>
          </cell>
          <cell r="I454">
            <v>0</v>
          </cell>
          <cell r="J454">
            <v>0</v>
          </cell>
          <cell r="K454">
            <v>79.50333333333333</v>
          </cell>
        </row>
        <row r="455">
          <cell r="A455" t="str">
            <v>Mexerica, Murcote, crua</v>
          </cell>
          <cell r="B455">
            <v>57.592778474648775</v>
          </cell>
          <cell r="C455">
            <v>240.96818513793048</v>
          </cell>
          <cell r="D455">
            <v>0.88333333333333341</v>
          </cell>
          <cell r="E455">
            <v>0.13400000000000001</v>
          </cell>
          <cell r="F455">
            <v>14.861999999999998</v>
          </cell>
          <cell r="G455">
            <v>33.07</v>
          </cell>
          <cell r="H455">
            <v>6.9333333333333344E-2</v>
          </cell>
          <cell r="I455">
            <v>0</v>
          </cell>
          <cell r="J455">
            <v>21.795666666666666</v>
          </cell>
          <cell r="K455">
            <v>1.1673333333333333</v>
          </cell>
        </row>
        <row r="456">
          <cell r="A456" t="str">
            <v>Mexerica, Rio, crua</v>
          </cell>
          <cell r="B456">
            <v>36.871350000000064</v>
          </cell>
          <cell r="C456">
            <v>154.26972840000028</v>
          </cell>
          <cell r="D456">
            <v>0.65</v>
          </cell>
          <cell r="E456">
            <v>0.12833333333333333</v>
          </cell>
          <cell r="F456">
            <v>9.337000000000014</v>
          </cell>
          <cell r="G456">
            <v>17.183666666666667</v>
          </cell>
          <cell r="H456">
            <v>8.9333333333333334E-2</v>
          </cell>
          <cell r="I456">
            <v>0</v>
          </cell>
          <cell r="J456">
            <v>111.97</v>
          </cell>
          <cell r="K456">
            <v>1.8239999999999998</v>
          </cell>
        </row>
        <row r="457">
          <cell r="A457" t="str">
            <v>Milho (em grão) cru</v>
          </cell>
          <cell r="B457">
            <v>160.13999999999999</v>
          </cell>
          <cell r="C457">
            <v>670.02575999999999</v>
          </cell>
          <cell r="D457">
            <v>3.32</v>
          </cell>
          <cell r="E457">
            <v>7.18</v>
          </cell>
          <cell r="F457">
            <v>25.11</v>
          </cell>
          <cell r="G457">
            <v>3.15</v>
          </cell>
          <cell r="H457">
            <v>0.45</v>
          </cell>
          <cell r="I457">
            <v>35</v>
          </cell>
          <cell r="J457">
            <v>6.2</v>
          </cell>
          <cell r="K457">
            <v>244.96</v>
          </cell>
        </row>
        <row r="458">
          <cell r="A458" t="str">
            <v>Milho, amido, cru</v>
          </cell>
          <cell r="B458">
            <v>361.36682387826096</v>
          </cell>
          <cell r="C458">
            <v>1511.958791106644</v>
          </cell>
          <cell r="D458">
            <v>0.59782608695652173</v>
          </cell>
          <cell r="E458">
            <v>0</v>
          </cell>
          <cell r="F458">
            <v>87.148843913043493</v>
          </cell>
          <cell r="G458">
            <v>1.0576666666666668</v>
          </cell>
          <cell r="H458">
            <v>0.12766666666666668</v>
          </cell>
          <cell r="I458">
            <v>0</v>
          </cell>
          <cell r="J458">
            <v>0</v>
          </cell>
          <cell r="K458">
            <v>8.0830000000000002</v>
          </cell>
        </row>
        <row r="459">
          <cell r="A459" t="str">
            <v>Milho, fubá, cru</v>
          </cell>
          <cell r="B459">
            <v>353.48226811594202</v>
          </cell>
          <cell r="C459">
            <v>1478.9698097971016</v>
          </cell>
          <cell r="D459">
            <v>7.2137681159420293</v>
          </cell>
          <cell r="E459">
            <v>1.9033333333333333</v>
          </cell>
          <cell r="F459">
            <v>78.872898550724628</v>
          </cell>
          <cell r="G459">
            <v>2.6666666666666665</v>
          </cell>
          <cell r="H459">
            <v>0.85</v>
          </cell>
          <cell r="I459">
            <v>0</v>
          </cell>
          <cell r="J459">
            <v>0</v>
          </cell>
          <cell r="K459">
            <v>0</v>
          </cell>
        </row>
        <row r="460">
          <cell r="A460" t="str">
            <v>Milho, pipoca, grãos cru</v>
          </cell>
          <cell r="B460">
            <v>355</v>
          </cell>
          <cell r="C460">
            <v>1485.3200000000002</v>
          </cell>
          <cell r="D460">
            <v>10.1</v>
          </cell>
          <cell r="E460">
            <v>3.48</v>
          </cell>
          <cell r="F460">
            <v>76.400000000000006</v>
          </cell>
          <cell r="G460">
            <v>7.1</v>
          </cell>
          <cell r="H460">
            <v>2.62</v>
          </cell>
          <cell r="I460">
            <v>15.8</v>
          </cell>
          <cell r="J460">
            <v>0</v>
          </cell>
          <cell r="K460">
            <v>33.799999999999997</v>
          </cell>
        </row>
        <row r="461">
          <cell r="A461" t="str">
            <v>Milho, verde, cru</v>
          </cell>
          <cell r="B461">
            <v>138.16656499999999</v>
          </cell>
          <cell r="C461">
            <v>578.08890796000003</v>
          </cell>
          <cell r="D461">
            <v>6.5895833333333336</v>
          </cell>
          <cell r="E461">
            <v>0.60899999999999999</v>
          </cell>
          <cell r="F461">
            <v>28.555749999999996</v>
          </cell>
          <cell r="G461">
            <v>1.6123333333333332</v>
          </cell>
          <cell r="H461">
            <v>0.41099999999999998</v>
          </cell>
          <cell r="I461">
            <v>41</v>
          </cell>
          <cell r="J461">
            <v>0</v>
          </cell>
          <cell r="K461">
            <v>1.1156666666666666</v>
          </cell>
        </row>
        <row r="462">
          <cell r="A462" t="str">
            <v>Milho, verde, enlatado, drenado</v>
          </cell>
          <cell r="B462">
            <v>97.564894202898515</v>
          </cell>
          <cell r="C462">
            <v>408.21151734492742</v>
          </cell>
          <cell r="D462">
            <v>3.2282608695652177</v>
          </cell>
          <cell r="E462">
            <v>2.3533333333333331</v>
          </cell>
          <cell r="F462">
            <v>17.135072463768108</v>
          </cell>
          <cell r="G462">
            <v>2.1673333333333336</v>
          </cell>
          <cell r="H462">
            <v>0.58566666666666667</v>
          </cell>
          <cell r="I462">
            <v>46</v>
          </cell>
          <cell r="J462">
            <v>1.7433333333333334</v>
          </cell>
          <cell r="K462">
            <v>260.34989999999999</v>
          </cell>
        </row>
        <row r="463">
          <cell r="A463" t="str">
            <v>Mingau tradicional, pó</v>
          </cell>
          <cell r="B463">
            <v>373.42146666666667</v>
          </cell>
          <cell r="C463">
            <v>1562.3954165333334</v>
          </cell>
          <cell r="D463">
            <v>0.58333333333333337</v>
          </cell>
          <cell r="E463">
            <v>0.37</v>
          </cell>
          <cell r="F463">
            <v>89.336666666666673</v>
          </cell>
          <cell r="G463">
            <v>522.04666666666674</v>
          </cell>
          <cell r="H463">
            <v>41.991333333333337</v>
          </cell>
          <cell r="I463">
            <v>1533.2433333333331</v>
          </cell>
          <cell r="J463">
            <v>0</v>
          </cell>
          <cell r="K463">
            <v>14.855333333333334</v>
          </cell>
        </row>
        <row r="464">
          <cell r="A464" t="str">
            <v>Mini pizza semi pronta (crua)</v>
          </cell>
          <cell r="B464">
            <v>252.49</v>
          </cell>
          <cell r="C464">
            <v>1056.4181600000002</v>
          </cell>
          <cell r="D464">
            <v>10.17</v>
          </cell>
          <cell r="E464">
            <v>8.2200000000000006</v>
          </cell>
          <cell r="F464">
            <v>33.729999999999997</v>
          </cell>
          <cell r="G464">
            <v>166.42</v>
          </cell>
          <cell r="H464">
            <v>2.2200000000000002</v>
          </cell>
          <cell r="I464">
            <v>27.21</v>
          </cell>
          <cell r="J464">
            <v>1.93</v>
          </cell>
          <cell r="K464">
            <v>444.42</v>
          </cell>
        </row>
        <row r="465">
          <cell r="A465" t="str">
            <v>Moela de galinha ou frango</v>
          </cell>
          <cell r="B465">
            <v>31.47</v>
          </cell>
          <cell r="C465">
            <v>131.67048</v>
          </cell>
          <cell r="D465">
            <v>1.61</v>
          </cell>
          <cell r="E465">
            <v>1.06</v>
          </cell>
          <cell r="F465">
            <v>3.64</v>
          </cell>
          <cell r="G465">
            <v>17</v>
          </cell>
          <cell r="H465">
            <v>3.19</v>
          </cell>
          <cell r="I465">
            <v>0</v>
          </cell>
          <cell r="J465">
            <v>0</v>
          </cell>
          <cell r="K465">
            <v>56</v>
          </cell>
        </row>
        <row r="466">
          <cell r="A466" t="str">
            <v>MOQUECA DE PEIXE</v>
          </cell>
          <cell r="B466">
            <v>123.63970511113234</v>
          </cell>
          <cell r="C466">
            <v>517.30942218497773</v>
          </cell>
          <cell r="D466">
            <v>17.106409347826084</v>
          </cell>
          <cell r="E466">
            <v>5.1896533333333332</v>
          </cell>
          <cell r="F466">
            <v>3.0177973188405804</v>
          </cell>
          <cell r="G466">
            <v>28.993186666666666</v>
          </cell>
          <cell r="H466">
            <v>1.0222466666666667</v>
          </cell>
          <cell r="I466">
            <v>34.92</v>
          </cell>
          <cell r="J466">
            <v>14.980620000000002</v>
          </cell>
          <cell r="K466">
            <v>129.25354000000002</v>
          </cell>
        </row>
        <row r="467">
          <cell r="A467" t="str">
            <v>Molho, mostarda</v>
          </cell>
          <cell r="B467">
            <v>61</v>
          </cell>
          <cell r="C467">
            <v>255.22400000000002</v>
          </cell>
          <cell r="D467">
            <v>3.74</v>
          </cell>
          <cell r="E467">
            <v>3.74</v>
          </cell>
          <cell r="F467">
            <v>5.83</v>
          </cell>
          <cell r="G467">
            <v>63</v>
          </cell>
          <cell r="H467">
            <v>1.61</v>
          </cell>
          <cell r="I467">
            <v>0</v>
          </cell>
          <cell r="J467">
            <v>0.3</v>
          </cell>
          <cell r="K467">
            <v>1104</v>
          </cell>
        </row>
        <row r="468">
          <cell r="A468" t="str">
            <v>Molho, p/ salada, c/ salsa, suco de limão, azeite de oliva, c/ sal</v>
          </cell>
          <cell r="B468">
            <v>328</v>
          </cell>
          <cell r="C468">
            <v>1372.3520000000001</v>
          </cell>
          <cell r="D468">
            <v>1.6</v>
          </cell>
          <cell r="E468">
            <v>33.200000000000003</v>
          </cell>
          <cell r="F468">
            <v>6.33</v>
          </cell>
          <cell r="G468">
            <v>95.1</v>
          </cell>
          <cell r="H468">
            <v>1.63</v>
          </cell>
          <cell r="I468">
            <v>414</v>
          </cell>
          <cell r="J468">
            <v>35.1</v>
          </cell>
          <cell r="K468">
            <v>528</v>
          </cell>
        </row>
        <row r="469">
          <cell r="A469" t="str">
            <v>Molho, p/ salada, c/ salsa, vinagre de maçã, azeite de oliva, c/ sal</v>
          </cell>
          <cell r="B469">
            <v>320</v>
          </cell>
          <cell r="C469">
            <v>1338.88</v>
          </cell>
          <cell r="D469">
            <v>1.29</v>
          </cell>
          <cell r="E469">
            <v>33.1</v>
          </cell>
          <cell r="F469">
            <v>4.66</v>
          </cell>
          <cell r="G469">
            <v>80.599999999999994</v>
          </cell>
          <cell r="H469">
            <v>1.64</v>
          </cell>
          <cell r="I469">
            <v>412</v>
          </cell>
          <cell r="J469">
            <v>22.5</v>
          </cell>
          <cell r="K469">
            <v>529</v>
          </cell>
        </row>
        <row r="470">
          <cell r="A470" t="str">
            <v>Molho, soja, shoyu</v>
          </cell>
          <cell r="B470">
            <v>283</v>
          </cell>
          <cell r="C470">
            <v>1184.0720000000001</v>
          </cell>
          <cell r="D470">
            <v>22.5</v>
          </cell>
          <cell r="E470">
            <v>8.5</v>
          </cell>
          <cell r="F470">
            <v>29.5</v>
          </cell>
          <cell r="G470">
            <v>14.6</v>
          </cell>
          <cell r="H470">
            <v>0.5</v>
          </cell>
          <cell r="I470">
            <v>0</v>
          </cell>
          <cell r="J470">
            <v>0</v>
          </cell>
          <cell r="K470">
            <v>5025</v>
          </cell>
        </row>
        <row r="471">
          <cell r="A471" t="str">
            <v>Morango, cru</v>
          </cell>
          <cell r="B471">
            <v>30.147917391304354</v>
          </cell>
          <cell r="C471">
            <v>126.13888636521742</v>
          </cell>
          <cell r="D471">
            <v>0.89492753623188392</v>
          </cell>
          <cell r="E471">
            <v>0.31</v>
          </cell>
          <cell r="F471">
            <v>6.8184057971014589</v>
          </cell>
          <cell r="G471">
            <v>10.9</v>
          </cell>
          <cell r="H471">
            <v>0.32</v>
          </cell>
          <cell r="I471">
            <v>3</v>
          </cell>
          <cell r="J471">
            <v>63.596666666666664</v>
          </cell>
          <cell r="K471">
            <v>0</v>
          </cell>
        </row>
        <row r="472">
          <cell r="A472" t="str">
            <v>Morango, polpa congelada</v>
          </cell>
          <cell r="B472">
            <v>30.147917391304354</v>
          </cell>
          <cell r="C472">
            <v>126.13888636521742</v>
          </cell>
          <cell r="D472">
            <v>0.89492753623188392</v>
          </cell>
          <cell r="E472">
            <v>0.31</v>
          </cell>
          <cell r="F472">
            <v>6.8184057971014589</v>
          </cell>
          <cell r="G472">
            <v>10.9</v>
          </cell>
          <cell r="H472">
            <v>0.32</v>
          </cell>
          <cell r="I472">
            <v>3</v>
          </cell>
          <cell r="J472">
            <v>63.596666666666664</v>
          </cell>
          <cell r="K472">
            <v>0</v>
          </cell>
        </row>
        <row r="473">
          <cell r="A473" t="str">
            <v xml:space="preserve">Morango, suco natural (néctar), c/ açúcar refinado </v>
          </cell>
          <cell r="B473">
            <v>35</v>
          </cell>
          <cell r="C473">
            <v>146.44</v>
          </cell>
          <cell r="D473">
            <v>0.43</v>
          </cell>
          <cell r="E473">
            <v>0.2</v>
          </cell>
          <cell r="F473">
            <v>8.2200000000000006</v>
          </cell>
          <cell r="G473">
            <v>7.85</v>
          </cell>
          <cell r="H473">
            <v>0.15</v>
          </cell>
          <cell r="I473">
            <v>4.47</v>
          </cell>
          <cell r="J473">
            <v>34.9</v>
          </cell>
          <cell r="K473">
            <v>6.1</v>
          </cell>
        </row>
        <row r="474">
          <cell r="A474" t="str">
            <v xml:space="preserve">Morango, suco natural (néctar), s/ açúcar </v>
          </cell>
          <cell r="B474">
            <v>17</v>
          </cell>
          <cell r="C474">
            <v>71.128</v>
          </cell>
          <cell r="D474">
            <v>0.46</v>
          </cell>
          <cell r="E474">
            <v>0.22</v>
          </cell>
          <cell r="F474">
            <v>3.58</v>
          </cell>
          <cell r="G474">
            <v>8.41</v>
          </cell>
          <cell r="H474">
            <v>0.16</v>
          </cell>
          <cell r="I474">
            <v>4.8899999999999997</v>
          </cell>
          <cell r="J474">
            <v>38.200000000000003</v>
          </cell>
          <cell r="K474">
            <v>6.01</v>
          </cell>
        </row>
        <row r="475">
          <cell r="A475" t="str">
            <v>Mortadela</v>
          </cell>
          <cell r="B475">
            <v>268.8199890167316</v>
          </cell>
          <cell r="C475">
            <v>1124.7428340460051</v>
          </cell>
          <cell r="D475">
            <v>11.952083333333334</v>
          </cell>
          <cell r="E475">
            <v>21.649333333333335</v>
          </cell>
          <cell r="F475">
            <v>5.8159166666666602</v>
          </cell>
          <cell r="G475">
            <v>66.546999999999997</v>
          </cell>
          <cell r="H475">
            <v>1.4696666666666667</v>
          </cell>
          <cell r="I475">
            <v>24.553333333333331</v>
          </cell>
          <cell r="J475">
            <v>0</v>
          </cell>
          <cell r="K475">
            <v>1212</v>
          </cell>
        </row>
        <row r="476">
          <cell r="A476" t="str">
            <v>Mostarda, folha, crua</v>
          </cell>
          <cell r="B476">
            <v>18.107389052172486</v>
          </cell>
          <cell r="C476">
            <v>75.761315794289686</v>
          </cell>
          <cell r="D476">
            <v>2.1104166666666671</v>
          </cell>
          <cell r="E476">
            <v>0.16766666666666666</v>
          </cell>
          <cell r="F476">
            <v>3.2365833333333267</v>
          </cell>
          <cell r="G476">
            <v>68.178333333333342</v>
          </cell>
          <cell r="H476">
            <v>1.097</v>
          </cell>
          <cell r="I476">
            <v>907</v>
          </cell>
          <cell r="J476">
            <v>38.553333333333335</v>
          </cell>
          <cell r="K476">
            <v>2.8793333333333337</v>
          </cell>
        </row>
        <row r="477">
          <cell r="A477" t="str">
            <v>Nabo, cru</v>
          </cell>
          <cell r="B477">
            <v>18.18662463768122</v>
          </cell>
          <cell r="C477">
            <v>76.092837484058222</v>
          </cell>
          <cell r="D477">
            <v>1.2028985507246377</v>
          </cell>
          <cell r="E477">
            <v>5.3333333333333337E-2</v>
          </cell>
          <cell r="F477">
            <v>4.1471014492753762</v>
          </cell>
          <cell r="G477">
            <v>42.393333333333338</v>
          </cell>
          <cell r="H477">
            <v>0.22333333333333336</v>
          </cell>
          <cell r="I477">
            <v>0</v>
          </cell>
          <cell r="J477">
            <v>9.5500000000000007</v>
          </cell>
          <cell r="K477">
            <v>2.46</v>
          </cell>
        </row>
        <row r="478">
          <cell r="A478" t="str">
            <v>Nata</v>
          </cell>
          <cell r="B478">
            <v>195</v>
          </cell>
          <cell r="C478">
            <v>815.88</v>
          </cell>
          <cell r="D478">
            <v>2.7</v>
          </cell>
          <cell r="E478">
            <v>19.309999999999999</v>
          </cell>
          <cell r="F478">
            <v>3.66</v>
          </cell>
          <cell r="G478">
            <v>96</v>
          </cell>
          <cell r="H478">
            <v>0.04</v>
          </cell>
          <cell r="I478">
            <v>178</v>
          </cell>
          <cell r="J478">
            <v>0.8</v>
          </cell>
          <cell r="K478">
            <v>40</v>
          </cell>
        </row>
        <row r="479">
          <cell r="A479" t="str">
            <v>Nectarina</v>
          </cell>
          <cell r="B479">
            <v>44</v>
          </cell>
          <cell r="C479">
            <v>184.096</v>
          </cell>
          <cell r="D479">
            <v>1.06</v>
          </cell>
          <cell r="E479">
            <v>0.32</v>
          </cell>
          <cell r="F479">
            <v>10.55</v>
          </cell>
          <cell r="G479">
            <v>6</v>
          </cell>
          <cell r="H479">
            <v>0.28000000000000003</v>
          </cell>
          <cell r="I479">
            <v>73.599999999999994</v>
          </cell>
          <cell r="J479">
            <v>5.4</v>
          </cell>
          <cell r="K479">
            <v>0</v>
          </cell>
        </row>
        <row r="480">
          <cell r="A480" t="str">
            <v>Nêspera, crua</v>
          </cell>
          <cell r="B480">
            <v>42.539198868195214</v>
          </cell>
          <cell r="C480">
            <v>177.98400806452878</v>
          </cell>
          <cell r="D480">
            <v>0.30833333333333335</v>
          </cell>
          <cell r="E480">
            <v>0</v>
          </cell>
          <cell r="F480">
            <v>11.528666666666659</v>
          </cell>
          <cell r="G480">
            <v>19.686666666666667</v>
          </cell>
          <cell r="H480">
            <v>0.14666666666666667</v>
          </cell>
          <cell r="I480">
            <v>0</v>
          </cell>
          <cell r="J480">
            <v>3.1566666666666667</v>
          </cell>
          <cell r="K480">
            <v>0</v>
          </cell>
        </row>
        <row r="481">
          <cell r="A481" t="str">
            <v>Noz, crua</v>
          </cell>
          <cell r="B481">
            <v>620.0600197905668</v>
          </cell>
          <cell r="C481">
            <v>2594.3311228037314</v>
          </cell>
          <cell r="D481">
            <v>13.970800502777101</v>
          </cell>
          <cell r="E481">
            <v>59.359666666666669</v>
          </cell>
          <cell r="F481">
            <v>18.363866163889568</v>
          </cell>
          <cell r="G481">
            <v>105.30633333333333</v>
          </cell>
          <cell r="H481">
            <v>2.0350000000000001</v>
          </cell>
          <cell r="I481">
            <v>12.4</v>
          </cell>
          <cell r="J481">
            <v>0</v>
          </cell>
          <cell r="K481">
            <v>5</v>
          </cell>
        </row>
        <row r="482">
          <cell r="A482" t="str">
            <v>Nuggets de frango</v>
          </cell>
          <cell r="B482">
            <v>273.02</v>
          </cell>
          <cell r="C482">
            <v>1142.3156799999999</v>
          </cell>
          <cell r="D482">
            <v>16.239999999999998</v>
          </cell>
          <cell r="E482">
            <v>15.63</v>
          </cell>
          <cell r="F482">
            <v>15.91</v>
          </cell>
          <cell r="G482">
            <v>9.85</v>
          </cell>
          <cell r="H482">
            <v>1.36</v>
          </cell>
          <cell r="I482">
            <v>4.22</v>
          </cell>
          <cell r="J482">
            <v>0</v>
          </cell>
          <cell r="K482">
            <v>704.38</v>
          </cell>
        </row>
        <row r="483">
          <cell r="A483" t="str">
            <v>Óleo, algodão, Gossypium ssp</v>
          </cell>
          <cell r="B483">
            <v>900</v>
          </cell>
          <cell r="C483">
            <v>3765.6000000000004</v>
          </cell>
          <cell r="D483">
            <v>0</v>
          </cell>
          <cell r="E483">
            <v>100</v>
          </cell>
          <cell r="F483">
            <v>0</v>
          </cell>
          <cell r="G483">
            <v>0</v>
          </cell>
          <cell r="H483">
            <v>0</v>
          </cell>
          <cell r="I483">
            <v>0</v>
          </cell>
          <cell r="J483">
            <v>0</v>
          </cell>
          <cell r="K483">
            <v>0</v>
          </cell>
        </row>
        <row r="484">
          <cell r="A484" t="str">
            <v>Óleo, de babaçu</v>
          </cell>
          <cell r="B484">
            <v>884</v>
          </cell>
          <cell r="C484">
            <v>3698.6559999999999</v>
          </cell>
          <cell r="D484">
            <v>0</v>
          </cell>
          <cell r="E484">
            <v>100</v>
          </cell>
          <cell r="F484">
            <v>0</v>
          </cell>
          <cell r="G484">
            <v>0</v>
          </cell>
          <cell r="H484">
            <v>0</v>
          </cell>
          <cell r="I484">
            <v>0</v>
          </cell>
          <cell r="J484">
            <v>0</v>
          </cell>
          <cell r="K484">
            <v>0</v>
          </cell>
        </row>
        <row r="485">
          <cell r="A485" t="str">
            <v>Óleo, de canola</v>
          </cell>
          <cell r="B485">
            <v>884</v>
          </cell>
          <cell r="C485">
            <v>3698.6559999999999</v>
          </cell>
          <cell r="D485">
            <v>0</v>
          </cell>
          <cell r="E485">
            <v>100</v>
          </cell>
          <cell r="F485">
            <v>0</v>
          </cell>
          <cell r="G485">
            <v>0</v>
          </cell>
          <cell r="H485">
            <v>0</v>
          </cell>
          <cell r="I485">
            <v>0</v>
          </cell>
          <cell r="J485">
            <v>0</v>
          </cell>
          <cell r="K485">
            <v>0</v>
          </cell>
        </row>
        <row r="486">
          <cell r="A486" t="str">
            <v>Óleo, de girassol</v>
          </cell>
          <cell r="B486">
            <v>884</v>
          </cell>
          <cell r="C486">
            <v>3698.6559999999999</v>
          </cell>
          <cell r="D486">
            <v>0</v>
          </cell>
          <cell r="E486">
            <v>100</v>
          </cell>
          <cell r="F486">
            <v>0</v>
          </cell>
          <cell r="G486">
            <v>0</v>
          </cell>
          <cell r="H486">
            <v>0</v>
          </cell>
          <cell r="I486">
            <v>0</v>
          </cell>
          <cell r="J486">
            <v>0</v>
          </cell>
          <cell r="K486">
            <v>0</v>
          </cell>
        </row>
        <row r="487">
          <cell r="A487" t="str">
            <v>Óleo, de milho</v>
          </cell>
          <cell r="B487">
            <v>884</v>
          </cell>
          <cell r="C487">
            <v>3698.6559999999999</v>
          </cell>
          <cell r="D487">
            <v>0</v>
          </cell>
          <cell r="E487">
            <v>100</v>
          </cell>
          <cell r="F487">
            <v>0</v>
          </cell>
          <cell r="G487">
            <v>0</v>
          </cell>
          <cell r="H487">
            <v>0</v>
          </cell>
          <cell r="I487">
            <v>0</v>
          </cell>
          <cell r="J487">
            <v>0</v>
          </cell>
          <cell r="K487">
            <v>0</v>
          </cell>
        </row>
        <row r="488">
          <cell r="A488" t="str">
            <v>Óleo, de pequi</v>
          </cell>
          <cell r="B488">
            <v>884</v>
          </cell>
          <cell r="C488">
            <v>3698.6559999999999</v>
          </cell>
          <cell r="D488">
            <v>0</v>
          </cell>
          <cell r="E488">
            <v>100</v>
          </cell>
          <cell r="F488">
            <v>0</v>
          </cell>
          <cell r="G488">
            <v>0</v>
          </cell>
          <cell r="H488">
            <v>0</v>
          </cell>
          <cell r="I488">
            <v>0</v>
          </cell>
          <cell r="J488">
            <v>0</v>
          </cell>
          <cell r="K488">
            <v>0</v>
          </cell>
        </row>
        <row r="489">
          <cell r="A489" t="str">
            <v>Óleo, de soja</v>
          </cell>
          <cell r="B489">
            <v>884</v>
          </cell>
          <cell r="C489">
            <v>3698.6559999999999</v>
          </cell>
          <cell r="D489">
            <v>0</v>
          </cell>
          <cell r="E489">
            <v>100</v>
          </cell>
          <cell r="F489">
            <v>0</v>
          </cell>
          <cell r="G489">
            <v>0</v>
          </cell>
          <cell r="H489">
            <v>0</v>
          </cell>
          <cell r="I489">
            <v>0</v>
          </cell>
          <cell r="J489">
            <v>0</v>
          </cell>
          <cell r="K489">
            <v>0</v>
          </cell>
        </row>
        <row r="490">
          <cell r="A490" t="str">
            <v>OMELETE DE FORNO COM CENOURA E QUEIJO</v>
          </cell>
          <cell r="B490" t="e">
            <v>#REF!</v>
          </cell>
          <cell r="C490" t="e">
            <v>#REF!</v>
          </cell>
          <cell r="D490" t="e">
            <v>#REF!</v>
          </cell>
          <cell r="E490" t="e">
            <v>#REF!</v>
          </cell>
          <cell r="F490" t="e">
            <v>#REF!</v>
          </cell>
          <cell r="G490" t="e">
            <v>#REF!</v>
          </cell>
          <cell r="H490" t="e">
            <v>#REF!</v>
          </cell>
          <cell r="I490" t="e">
            <v>#REF!</v>
          </cell>
          <cell r="J490" t="e">
            <v>#REF!</v>
          </cell>
          <cell r="K490" t="e">
            <v>#REF!</v>
          </cell>
        </row>
        <row r="491">
          <cell r="A491" t="str">
            <v>OMELETE COM LEGUMES</v>
          </cell>
          <cell r="B491" t="e">
            <v>#REF!</v>
          </cell>
          <cell r="C491" t="e">
            <v>#REF!</v>
          </cell>
          <cell r="D491" t="e">
            <v>#REF!</v>
          </cell>
          <cell r="E491" t="e">
            <v>#REF!</v>
          </cell>
          <cell r="F491" t="e">
            <v>#REF!</v>
          </cell>
          <cell r="G491" t="e">
            <v>#REF!</v>
          </cell>
          <cell r="H491" t="e">
            <v>#REF!</v>
          </cell>
          <cell r="I491" t="e">
            <v>#REF!</v>
          </cell>
          <cell r="J491" t="e">
            <v>#REF!</v>
          </cell>
          <cell r="K491" t="e">
            <v>#REF!</v>
          </cell>
        </row>
        <row r="492">
          <cell r="A492" t="str">
            <v>Orégano</v>
          </cell>
          <cell r="B492">
            <v>306</v>
          </cell>
          <cell r="C492">
            <v>1280.3040000000001</v>
          </cell>
          <cell r="D492">
            <v>11</v>
          </cell>
          <cell r="E492">
            <v>10.25</v>
          </cell>
          <cell r="F492">
            <v>64.430000000000007</v>
          </cell>
          <cell r="G492">
            <v>1576</v>
          </cell>
          <cell r="H492">
            <v>44</v>
          </cell>
          <cell r="I492">
            <v>345.17</v>
          </cell>
          <cell r="J492">
            <v>50</v>
          </cell>
          <cell r="K492">
            <v>15</v>
          </cell>
        </row>
        <row r="493">
          <cell r="A493" t="str">
            <v>Ovo, de codorna, inteiro, cru</v>
          </cell>
          <cell r="B493">
            <v>176.89389999999997</v>
          </cell>
          <cell r="C493">
            <v>740.12407759999996</v>
          </cell>
          <cell r="D493">
            <v>13.6875</v>
          </cell>
          <cell r="E493">
            <v>12.68</v>
          </cell>
          <cell r="F493">
            <v>0.77249999999999863</v>
          </cell>
          <cell r="G493">
            <v>78.729333333333329</v>
          </cell>
          <cell r="H493">
            <v>3.3486666666666665</v>
          </cell>
          <cell r="I493">
            <v>305.17333333333335</v>
          </cell>
          <cell r="J493">
            <v>0</v>
          </cell>
          <cell r="K493">
            <v>129</v>
          </cell>
        </row>
        <row r="494">
          <cell r="A494" t="str">
            <v>Ovo, de galinha, inteiro, cru</v>
          </cell>
          <cell r="B494">
            <v>143.11173333333335</v>
          </cell>
          <cell r="C494">
            <v>598.77949226666669</v>
          </cell>
          <cell r="D494">
            <v>13.03</v>
          </cell>
          <cell r="E494">
            <v>8.9</v>
          </cell>
          <cell r="F494">
            <v>1.6366666666666725</v>
          </cell>
          <cell r="G494">
            <v>42.023333333333333</v>
          </cell>
          <cell r="H494">
            <v>1.5633333333333335</v>
          </cell>
          <cell r="I494">
            <v>78.826666666666654</v>
          </cell>
          <cell r="J494">
            <v>0</v>
          </cell>
          <cell r="K494">
            <v>168</v>
          </cell>
        </row>
        <row r="495">
          <cell r="A495" t="str">
            <v>Ovo, galinha, clara, desidratada, pasteurizada</v>
          </cell>
          <cell r="B495">
            <v>346</v>
          </cell>
          <cell r="C495">
            <v>1447.664</v>
          </cell>
          <cell r="D495">
            <v>78</v>
          </cell>
          <cell r="E495">
            <v>0.35</v>
          </cell>
          <cell r="F495">
            <v>7.66</v>
          </cell>
          <cell r="G495">
            <v>38.9</v>
          </cell>
          <cell r="H495">
            <v>0.49</v>
          </cell>
          <cell r="I495">
            <v>0</v>
          </cell>
          <cell r="J495">
            <v>0</v>
          </cell>
          <cell r="K495">
            <v>1125</v>
          </cell>
        </row>
        <row r="496">
          <cell r="A496" t="str">
            <v>Ovo, galinha, gema, desidratada, pasteurizada</v>
          </cell>
          <cell r="B496">
            <v>638</v>
          </cell>
          <cell r="C496">
            <v>2669.3920000000003</v>
          </cell>
          <cell r="D496">
            <v>30</v>
          </cell>
          <cell r="E496">
            <v>54</v>
          </cell>
          <cell r="F496">
            <v>8</v>
          </cell>
          <cell r="G496">
            <v>287</v>
          </cell>
          <cell r="H496">
            <v>9.4700000000000006</v>
          </cell>
          <cell r="I496">
            <v>436</v>
          </cell>
          <cell r="J496">
            <v>0</v>
          </cell>
          <cell r="K496">
            <v>148</v>
          </cell>
        </row>
        <row r="497">
          <cell r="A497" t="str">
            <v>Ovo, galinha, integral, desidratada, pasteurizada</v>
          </cell>
          <cell r="B497">
            <v>554</v>
          </cell>
          <cell r="C497">
            <v>2317.9360000000001</v>
          </cell>
          <cell r="D497">
            <v>44</v>
          </cell>
          <cell r="E497">
            <v>38</v>
          </cell>
          <cell r="F497">
            <v>9</v>
          </cell>
          <cell r="G497">
            <v>166</v>
          </cell>
          <cell r="H497">
            <v>6.16</v>
          </cell>
          <cell r="I497">
            <v>0</v>
          </cell>
          <cell r="J497">
            <v>0</v>
          </cell>
          <cell r="K497">
            <v>661</v>
          </cell>
        </row>
        <row r="498">
          <cell r="A498" t="str">
            <v>OVOS MEXIDOS</v>
          </cell>
          <cell r="B498">
            <v>98.08</v>
          </cell>
          <cell r="C498">
            <v>410.34942613333334</v>
          </cell>
          <cell r="D498">
            <v>6.5149999999999997</v>
          </cell>
          <cell r="E498">
            <v>7.45</v>
          </cell>
          <cell r="F498">
            <v>0.81833333333333624</v>
          </cell>
          <cell r="G498">
            <v>21.011666666666667</v>
          </cell>
          <cell r="H498">
            <v>0.78166666666666673</v>
          </cell>
          <cell r="I498">
            <v>39.413333333333327</v>
          </cell>
          <cell r="J498">
            <v>0</v>
          </cell>
          <cell r="K498">
            <v>95.716000000000008</v>
          </cell>
        </row>
        <row r="499">
          <cell r="A499" t="str">
            <v>Paçoca, amendoim</v>
          </cell>
          <cell r="B499">
            <v>486.92708646452428</v>
          </cell>
          <cell r="C499">
            <v>2037.3029297675696</v>
          </cell>
          <cell r="D499">
            <v>15.995833333333334</v>
          </cell>
          <cell r="E499">
            <v>26.075333333333333</v>
          </cell>
          <cell r="F499">
            <v>52.376166666666663</v>
          </cell>
          <cell r="G499">
            <v>22.481333333333335</v>
          </cell>
          <cell r="H499">
            <v>1.1346666666666667</v>
          </cell>
          <cell r="I499">
            <v>2</v>
          </cell>
          <cell r="J499">
            <v>0</v>
          </cell>
          <cell r="K499">
            <v>167</v>
          </cell>
        </row>
        <row r="500">
          <cell r="A500" t="str">
            <v>Palma</v>
          </cell>
          <cell r="B500">
            <v>41.95</v>
          </cell>
          <cell r="C500">
            <v>175.51880000000003</v>
          </cell>
          <cell r="D500">
            <v>1.35</v>
          </cell>
          <cell r="E500">
            <v>3.1</v>
          </cell>
          <cell r="F500">
            <v>3.28</v>
          </cell>
          <cell r="G500">
            <v>164</v>
          </cell>
          <cell r="H500">
            <v>0.5</v>
          </cell>
          <cell r="I500">
            <v>0</v>
          </cell>
          <cell r="J500">
            <v>5.3</v>
          </cell>
          <cell r="K500">
            <v>20</v>
          </cell>
        </row>
        <row r="501">
          <cell r="A501" t="str">
            <v xml:space="preserve">Palmito in natura cru </v>
          </cell>
          <cell r="B501">
            <v>28</v>
          </cell>
          <cell r="C501">
            <v>117.152</v>
          </cell>
          <cell r="D501">
            <v>2.52</v>
          </cell>
          <cell r="E501">
            <v>0.62</v>
          </cell>
          <cell r="F501">
            <v>4.62</v>
          </cell>
          <cell r="G501">
            <v>58</v>
          </cell>
          <cell r="H501">
            <v>3.13</v>
          </cell>
          <cell r="I501">
            <v>0</v>
          </cell>
          <cell r="J501">
            <v>7.9</v>
          </cell>
          <cell r="K501">
            <v>426</v>
          </cell>
        </row>
        <row r="502">
          <cell r="A502" t="str">
            <v>Palmito, juçara, em conserva</v>
          </cell>
          <cell r="B502">
            <v>23.199716434081346</v>
          </cell>
          <cell r="C502">
            <v>97.067613560196349</v>
          </cell>
          <cell r="D502">
            <v>1.7916666666666667</v>
          </cell>
          <cell r="E502">
            <v>0.40333333333333332</v>
          </cell>
          <cell r="F502">
            <v>4.328333333333326</v>
          </cell>
          <cell r="G502">
            <v>58.288999999999994</v>
          </cell>
          <cell r="H502">
            <v>0.30333333333333329</v>
          </cell>
          <cell r="I502">
            <v>0</v>
          </cell>
          <cell r="J502">
            <v>1.98</v>
          </cell>
          <cell r="K502">
            <v>513.82033333333322</v>
          </cell>
        </row>
        <row r="503">
          <cell r="A503" t="str">
            <v>Palmito, pupunha, em conserva</v>
          </cell>
          <cell r="B503">
            <v>29.431963333333321</v>
          </cell>
          <cell r="C503">
            <v>123.14333458666663</v>
          </cell>
          <cell r="D503">
            <v>2.4583333333333335</v>
          </cell>
          <cell r="E503">
            <v>0.45</v>
          </cell>
          <cell r="F503">
            <v>5.5089999999999968</v>
          </cell>
          <cell r="G503">
            <v>32.438999999999993</v>
          </cell>
          <cell r="H503">
            <v>0.17766666666666667</v>
          </cell>
          <cell r="I503">
            <v>0</v>
          </cell>
          <cell r="J503">
            <v>8.6633333333333322</v>
          </cell>
          <cell r="K503">
            <v>562.68533333333323</v>
          </cell>
        </row>
        <row r="504">
          <cell r="A504" t="str">
            <v>Pamonha</v>
          </cell>
          <cell r="B504">
            <v>171</v>
          </cell>
          <cell r="C504">
            <v>715.46400000000006</v>
          </cell>
          <cell r="D504">
            <v>2.6</v>
          </cell>
          <cell r="E504">
            <v>4.8</v>
          </cell>
          <cell r="F504">
            <v>30.7</v>
          </cell>
          <cell r="G504">
            <v>4</v>
          </cell>
          <cell r="H504">
            <v>0.4</v>
          </cell>
          <cell r="I504">
            <v>0</v>
          </cell>
          <cell r="J504">
            <v>0</v>
          </cell>
          <cell r="K504">
            <v>132</v>
          </cell>
        </row>
        <row r="505">
          <cell r="A505" t="str">
            <v>Pamonha, barra para cozimento, pré-cozida</v>
          </cell>
          <cell r="B505">
            <v>171</v>
          </cell>
          <cell r="C505">
            <v>715.46400000000006</v>
          </cell>
          <cell r="D505">
            <v>2.6</v>
          </cell>
          <cell r="E505">
            <v>4.8</v>
          </cell>
          <cell r="F505">
            <v>30.7</v>
          </cell>
          <cell r="G505">
            <v>4</v>
          </cell>
          <cell r="H505">
            <v>0.4</v>
          </cell>
          <cell r="I505">
            <v>0</v>
          </cell>
          <cell r="J505">
            <v>0</v>
          </cell>
          <cell r="K505">
            <v>132</v>
          </cell>
        </row>
        <row r="506">
          <cell r="A506" t="str">
            <v xml:space="preserve">Pão de hambúrguer </v>
          </cell>
          <cell r="B506">
            <v>279</v>
          </cell>
          <cell r="C506">
            <v>1167.336</v>
          </cell>
          <cell r="D506">
            <v>9.5</v>
          </cell>
          <cell r="E506">
            <v>4.33</v>
          </cell>
          <cell r="F506">
            <v>49.45</v>
          </cell>
          <cell r="G506">
            <v>138</v>
          </cell>
          <cell r="H506">
            <v>3.32</v>
          </cell>
          <cell r="I506">
            <v>0</v>
          </cell>
          <cell r="J506">
            <v>0</v>
          </cell>
          <cell r="K506">
            <v>479</v>
          </cell>
        </row>
        <row r="507">
          <cell r="A507" t="str">
            <v>Pão de queijo pronto para o consumo</v>
          </cell>
          <cell r="B507">
            <v>363</v>
          </cell>
          <cell r="C507">
            <v>1518.7920000000001</v>
          </cell>
          <cell r="D507">
            <v>5.0999999999999996</v>
          </cell>
          <cell r="E507">
            <v>24.6</v>
          </cell>
          <cell r="F507">
            <v>34.200000000000003</v>
          </cell>
          <cell r="G507">
            <v>102</v>
          </cell>
          <cell r="H507">
            <v>0.3</v>
          </cell>
          <cell r="I507">
            <v>61</v>
          </cell>
          <cell r="J507">
            <v>0</v>
          </cell>
          <cell r="K507">
            <v>773</v>
          </cell>
        </row>
        <row r="508">
          <cell r="A508" t="str">
            <v>Pão doce</v>
          </cell>
          <cell r="B508">
            <v>355.23</v>
          </cell>
          <cell r="C508">
            <v>1486.28232</v>
          </cell>
          <cell r="D508">
            <v>5.15</v>
          </cell>
          <cell r="E508">
            <v>13.08</v>
          </cell>
          <cell r="F508">
            <v>55.83</v>
          </cell>
          <cell r="G508">
            <v>32.49</v>
          </cell>
          <cell r="H508">
            <v>2.09</v>
          </cell>
          <cell r="I508">
            <v>95.85</v>
          </cell>
          <cell r="J508">
            <v>0.05</v>
          </cell>
          <cell r="K508">
            <v>207.79</v>
          </cell>
        </row>
        <row r="509">
          <cell r="A509" t="str">
            <v>Pão, aveia, forma</v>
          </cell>
          <cell r="B509">
            <v>343.08536666666669</v>
          </cell>
          <cell r="C509">
            <v>1435.4691741333336</v>
          </cell>
          <cell r="D509">
            <v>12.35</v>
          </cell>
          <cell r="E509">
            <v>5.6933333333333342</v>
          </cell>
          <cell r="F509">
            <v>59.566666666666663</v>
          </cell>
          <cell r="G509">
            <v>108.69099999999999</v>
          </cell>
          <cell r="H509">
            <v>4.7319999999999993</v>
          </cell>
          <cell r="I509">
            <v>0</v>
          </cell>
          <cell r="J509">
            <v>0</v>
          </cell>
          <cell r="K509">
            <v>605.76299999999992</v>
          </cell>
        </row>
        <row r="510">
          <cell r="A510" t="str">
            <v>Pão, de queijo, assado</v>
          </cell>
          <cell r="B510">
            <v>363</v>
          </cell>
          <cell r="C510">
            <v>1518.7920000000001</v>
          </cell>
          <cell r="D510">
            <v>5.0999999999999996</v>
          </cell>
          <cell r="E510">
            <v>24.6</v>
          </cell>
          <cell r="F510">
            <v>34.200000000000003</v>
          </cell>
          <cell r="G510">
            <v>102</v>
          </cell>
          <cell r="H510">
            <v>0.3</v>
          </cell>
          <cell r="I510">
            <v>0</v>
          </cell>
          <cell r="J510">
            <v>0</v>
          </cell>
          <cell r="K510">
            <v>773</v>
          </cell>
        </row>
        <row r="511">
          <cell r="A511" t="str">
            <v>Pão, de soja</v>
          </cell>
          <cell r="B511">
            <v>308.72632333333331</v>
          </cell>
          <cell r="C511">
            <v>1291.7109368266667</v>
          </cell>
          <cell r="D511">
            <v>11.343</v>
          </cell>
          <cell r="E511">
            <v>3.58</v>
          </cell>
          <cell r="F511">
            <v>56.510333333333335</v>
          </cell>
          <cell r="G511">
            <v>90.237333333333325</v>
          </cell>
          <cell r="H511">
            <v>3.3303333333333334</v>
          </cell>
          <cell r="I511">
            <v>0</v>
          </cell>
          <cell r="J511">
            <v>0</v>
          </cell>
          <cell r="K511">
            <v>662.54133333333334</v>
          </cell>
        </row>
        <row r="512">
          <cell r="A512" t="str">
            <v>Pão, glúten, forma</v>
          </cell>
          <cell r="B512">
            <v>252.99402999999998</v>
          </cell>
          <cell r="C512">
            <v>1058.5270215200001</v>
          </cell>
          <cell r="D512">
            <v>11.950999600092567</v>
          </cell>
          <cell r="E512">
            <v>2.7266666666666666</v>
          </cell>
          <cell r="F512">
            <v>44.118999999999993</v>
          </cell>
          <cell r="G512">
            <v>155.721</v>
          </cell>
          <cell r="H512">
            <v>5.7103333333333337</v>
          </cell>
          <cell r="I512">
            <v>0</v>
          </cell>
          <cell r="J512">
            <v>0</v>
          </cell>
          <cell r="K512">
            <v>22.045333333333335</v>
          </cell>
        </row>
        <row r="513">
          <cell r="A513" t="str">
            <v>Pão, milho, forma</v>
          </cell>
          <cell r="B513">
            <v>292.01348999999999</v>
          </cell>
          <cell r="C513">
            <v>1221.78444216</v>
          </cell>
          <cell r="D513">
            <v>8.3030000000000008</v>
          </cell>
          <cell r="E513">
            <v>3.11</v>
          </cell>
          <cell r="F513">
            <v>56.396999999999998</v>
          </cell>
          <cell r="G513">
            <v>77.848666666666659</v>
          </cell>
          <cell r="H513">
            <v>3.0443333333333329</v>
          </cell>
          <cell r="I513">
            <v>0</v>
          </cell>
          <cell r="J513">
            <v>0</v>
          </cell>
          <cell r="K513">
            <v>506.64399999999995</v>
          </cell>
        </row>
        <row r="514">
          <cell r="A514" t="str">
            <v>Pão, trigo, forma, integral</v>
          </cell>
          <cell r="B514">
            <v>253.19361833333332</v>
          </cell>
          <cell r="C514">
            <v>1059.3620991066666</v>
          </cell>
          <cell r="D514">
            <v>9.4251666666666658</v>
          </cell>
          <cell r="E514">
            <v>3.6533333333333338</v>
          </cell>
          <cell r="F514">
            <v>49.941499999999998</v>
          </cell>
          <cell r="G514">
            <v>131.75966666666667</v>
          </cell>
          <cell r="H514">
            <v>2.9853333333333332</v>
          </cell>
          <cell r="I514">
            <v>0</v>
          </cell>
          <cell r="J514">
            <v>0</v>
          </cell>
          <cell r="K514">
            <v>506.1033333333333</v>
          </cell>
        </row>
        <row r="515">
          <cell r="A515" t="str">
            <v>Pão, trigo, francês</v>
          </cell>
          <cell r="B515">
            <v>299.8101504347826</v>
          </cell>
          <cell r="C515">
            <v>1254.4056694191304</v>
          </cell>
          <cell r="D515">
            <v>7.9535652173913043</v>
          </cell>
          <cell r="E515">
            <v>3.1033333333333335</v>
          </cell>
          <cell r="F515">
            <v>58.646434782608694</v>
          </cell>
          <cell r="G515">
            <v>15.753333333333336</v>
          </cell>
          <cell r="H515">
            <v>1</v>
          </cell>
          <cell r="I515">
            <v>2.9866666666666668</v>
          </cell>
          <cell r="J515">
            <v>0</v>
          </cell>
          <cell r="K515">
            <v>647.6733333333334</v>
          </cell>
        </row>
        <row r="516">
          <cell r="A516" t="str">
            <v>Pão, trigo, sovado</v>
          </cell>
          <cell r="B516">
            <v>310.96494000000001</v>
          </cell>
          <cell r="C516">
            <v>1301.0773089600002</v>
          </cell>
          <cell r="D516">
            <v>8.3979999999999997</v>
          </cell>
          <cell r="E516">
            <v>2.84</v>
          </cell>
          <cell r="F516">
            <v>61.451999999999998</v>
          </cell>
          <cell r="G516">
            <v>51.617999999999995</v>
          </cell>
          <cell r="H516">
            <v>2.2686666666666664</v>
          </cell>
          <cell r="I516">
            <v>0</v>
          </cell>
          <cell r="J516">
            <v>0</v>
          </cell>
          <cell r="K516">
            <v>430.79199999999997</v>
          </cell>
        </row>
        <row r="517">
          <cell r="A517" t="str">
            <v>Pão, trigo/centeio, preto, forma</v>
          </cell>
          <cell r="B517">
            <v>250</v>
          </cell>
          <cell r="C517">
            <v>1046</v>
          </cell>
          <cell r="D517">
            <v>10.1</v>
          </cell>
          <cell r="E517">
            <v>2.71</v>
          </cell>
          <cell r="F517">
            <v>49.1</v>
          </cell>
          <cell r="G517">
            <v>130</v>
          </cell>
          <cell r="H517">
            <v>2.93</v>
          </cell>
          <cell r="I517">
            <v>0</v>
          </cell>
          <cell r="J517">
            <v>0</v>
          </cell>
          <cell r="K517">
            <v>497</v>
          </cell>
        </row>
        <row r="518">
          <cell r="A518" t="str">
            <v>PÃO COM CARNE SUÍNA DESFIADA</v>
          </cell>
          <cell r="B518">
            <v>352.69014560869562</v>
          </cell>
          <cell r="C518">
            <v>1475.6555692267827</v>
          </cell>
          <cell r="D518">
            <v>22.501246376811594</v>
          </cell>
          <cell r="E518">
            <v>14.425000000000001</v>
          </cell>
          <cell r="F518">
            <v>31.409953623188404</v>
          </cell>
          <cell r="G518">
            <v>40.739366666666669</v>
          </cell>
          <cell r="H518">
            <v>1.9873333333333332</v>
          </cell>
          <cell r="I518">
            <v>20.22</v>
          </cell>
          <cell r="J518">
            <v>1.0214000000000001</v>
          </cell>
          <cell r="K518">
            <v>387.19850000000002</v>
          </cell>
        </row>
        <row r="519">
          <cell r="A519" t="str">
            <v>PÃO CASEIRO COM REQUEIJÃO</v>
          </cell>
          <cell r="B519">
            <v>259.69</v>
          </cell>
          <cell r="C519">
            <v>1079.9478440885334</v>
          </cell>
          <cell r="D519">
            <v>8.0508186666666663</v>
          </cell>
          <cell r="E519">
            <v>10.7964</v>
          </cell>
          <cell r="F519">
            <v>31.698981333333332</v>
          </cell>
          <cell r="G519">
            <v>129.59566666666666</v>
          </cell>
          <cell r="H519">
            <v>1.1803333333333332</v>
          </cell>
          <cell r="I519">
            <v>77.834666666666678</v>
          </cell>
          <cell r="J519">
            <v>0</v>
          </cell>
          <cell r="K519">
            <v>438.596</v>
          </cell>
        </row>
        <row r="520">
          <cell r="A520" t="str">
            <v>PÃO DE BATATA COM QUEIJO</v>
          </cell>
          <cell r="B520">
            <v>256.02</v>
          </cell>
          <cell r="C520">
            <v>1064.5923802418977</v>
          </cell>
          <cell r="D520">
            <v>10.993700121879577</v>
          </cell>
          <cell r="E520">
            <v>8.9749000000000017</v>
          </cell>
          <cell r="F520">
            <v>31.640799878120422</v>
          </cell>
          <cell r="G520">
            <v>288.32079999999996</v>
          </cell>
          <cell r="H520">
            <v>1.2261333333333333</v>
          </cell>
          <cell r="I520">
            <v>32.700000000000003</v>
          </cell>
          <cell r="J520">
            <v>0</v>
          </cell>
          <cell r="K520">
            <v>389.69600000000003</v>
          </cell>
        </row>
        <row r="521">
          <cell r="A521" t="str">
            <v>PÃO DE BATATA COM MARGARINA</v>
          </cell>
          <cell r="B521">
            <v>168.98</v>
          </cell>
          <cell r="C521">
            <v>700.28237217813341</v>
          </cell>
          <cell r="D521">
            <v>4.1989999999999998</v>
          </cell>
          <cell r="E521">
            <v>2.7649133333333329</v>
          </cell>
          <cell r="F521">
            <v>30.725999999999999</v>
          </cell>
          <cell r="G521">
            <v>25.899866666666664</v>
          </cell>
          <cell r="H521">
            <v>1.1343333333333332</v>
          </cell>
          <cell r="I521">
            <v>7.7077333333333344</v>
          </cell>
          <cell r="J521">
            <v>0</v>
          </cell>
          <cell r="K521">
            <v>226.61195333333333</v>
          </cell>
        </row>
        <row r="522">
          <cell r="A522" t="str">
            <v>PÃO DE BATATA COM OVOS MEXIDOS</v>
          </cell>
          <cell r="B522">
            <v>237.07621886956522</v>
          </cell>
          <cell r="C522">
            <v>991.9268997502611</v>
          </cell>
          <cell r="D522">
            <v>10.830376811594203</v>
          </cell>
          <cell r="E522">
            <v>6.8917999999999999</v>
          </cell>
          <cell r="F522">
            <v>31.749223188405796</v>
          </cell>
          <cell r="G522">
            <v>53.001600000000003</v>
          </cell>
          <cell r="H522">
            <v>2.0178666666666669</v>
          </cell>
          <cell r="I522">
            <v>94.493333333333325</v>
          </cell>
          <cell r="J522">
            <v>1.8685999999999998</v>
          </cell>
          <cell r="K522">
            <v>379.36703333333332</v>
          </cell>
        </row>
        <row r="523">
          <cell r="A523" t="str">
            <v>PÃO DE FORMA COM QUEIJO</v>
          </cell>
          <cell r="B523">
            <v>256.02</v>
          </cell>
          <cell r="C523">
            <v>943.31723652189748</v>
          </cell>
          <cell r="D523">
            <v>12.77019992192586</v>
          </cell>
          <cell r="E523">
            <v>8.9182333333333332</v>
          </cell>
          <cell r="F523">
            <v>22.974299878120423</v>
          </cell>
          <cell r="G523">
            <v>340.3723</v>
          </cell>
          <cell r="H523">
            <v>2.9469666666666674</v>
          </cell>
          <cell r="I523">
            <v>32.700000000000003</v>
          </cell>
          <cell r="J523">
            <v>0</v>
          </cell>
          <cell r="K523">
            <v>185.32266666666669</v>
          </cell>
        </row>
        <row r="524">
          <cell r="A524" t="str">
            <v>PÃO DE MILHO COM OVOS MEXIDOS</v>
          </cell>
          <cell r="B524">
            <v>237.07621886956522</v>
          </cell>
          <cell r="C524">
            <v>991.9268997502611</v>
          </cell>
          <cell r="D524">
            <v>10.830376811594203</v>
          </cell>
          <cell r="E524">
            <v>6.8917999999999999</v>
          </cell>
          <cell r="F524">
            <v>31.749223188405796</v>
          </cell>
          <cell r="G524">
            <v>53.001600000000003</v>
          </cell>
          <cell r="H524">
            <v>2.0178666666666669</v>
          </cell>
          <cell r="I524">
            <v>94.493333333333325</v>
          </cell>
          <cell r="J524">
            <v>1.8685999999999998</v>
          </cell>
          <cell r="K524">
            <v>379.36703333333332</v>
          </cell>
        </row>
        <row r="525">
          <cell r="A525" t="str">
            <v>PÃO DE MILHO COM QUEIJO</v>
          </cell>
          <cell r="B525">
            <v>244.96999999999997</v>
          </cell>
          <cell r="C525">
            <v>1024.9459468418975</v>
          </cell>
          <cell r="D525">
            <v>10.946200121879578</v>
          </cell>
          <cell r="E525">
            <v>9.1099000000000014</v>
          </cell>
          <cell r="F525">
            <v>29.113299878120422</v>
          </cell>
          <cell r="G525">
            <v>301.43613333333332</v>
          </cell>
          <cell r="H525">
            <v>1.6139666666666663</v>
          </cell>
          <cell r="I525">
            <v>32.700000000000003</v>
          </cell>
          <cell r="J525">
            <v>0</v>
          </cell>
          <cell r="K525">
            <v>427.62199999999996</v>
          </cell>
        </row>
        <row r="526">
          <cell r="A526" t="str">
            <v>PÃO DE MILHO COM REQUEIJÃO</v>
          </cell>
          <cell r="B526">
            <v>250.22</v>
          </cell>
          <cell r="C526">
            <v>1040.3014106885335</v>
          </cell>
          <cell r="D526">
            <v>8.0033186666666669</v>
          </cell>
          <cell r="E526">
            <v>10.9314</v>
          </cell>
          <cell r="F526">
            <v>29.171481333333332</v>
          </cell>
          <cell r="G526">
            <v>142.71099999999998</v>
          </cell>
          <cell r="H526">
            <v>1.5681666666666665</v>
          </cell>
          <cell r="I526">
            <v>77.834666666666678</v>
          </cell>
          <cell r="J526">
            <v>0</v>
          </cell>
          <cell r="K526">
            <v>476.52199999999993</v>
          </cell>
        </row>
        <row r="527">
          <cell r="A527" t="str">
            <v>PÃO FRANCÊS COM MANTEIGA</v>
          </cell>
          <cell r="B527">
            <v>258.80041424429112</v>
          </cell>
          <cell r="C527">
            <v>1082.8209331981141</v>
          </cell>
          <cell r="D527">
            <v>4.0389876098114508</v>
          </cell>
          <cell r="E527">
            <v>13.905816666666666</v>
          </cell>
          <cell r="F527">
            <v>29.332712390188547</v>
          </cell>
          <cell r="G527">
            <v>9.2901166666666679</v>
          </cell>
          <cell r="H527">
            <v>0.52310000000000001</v>
          </cell>
          <cell r="I527">
            <v>114.59333333333333</v>
          </cell>
          <cell r="J527">
            <v>0</v>
          </cell>
          <cell r="K527">
            <v>410.64086666666674</v>
          </cell>
        </row>
        <row r="528">
          <cell r="A528" t="str">
            <v>PÃO HOT DOG COM CARNE MOÍDA</v>
          </cell>
          <cell r="B528">
            <v>377.83997060869564</v>
          </cell>
          <cell r="C528">
            <v>1580.8824370267828</v>
          </cell>
          <cell r="D528">
            <v>28.346746376811595</v>
          </cell>
          <cell r="E528">
            <v>14.425000000000001</v>
          </cell>
          <cell r="F528">
            <v>31.409953623188404</v>
          </cell>
          <cell r="G528">
            <v>40.797266666666665</v>
          </cell>
          <cell r="H528">
            <v>3.7897333333333338</v>
          </cell>
          <cell r="I528">
            <v>20.22</v>
          </cell>
          <cell r="J528">
            <v>1.0214000000000001</v>
          </cell>
          <cell r="K528">
            <v>350.29849999999999</v>
          </cell>
        </row>
        <row r="529">
          <cell r="A529" t="str">
            <v>PÃO HOT DOG COM MOLHO DE FRANGO DESFIADO</v>
          </cell>
          <cell r="B529">
            <v>300.70207427536229</v>
          </cell>
          <cell r="C529">
            <v>1258.1374787681157</v>
          </cell>
          <cell r="D529">
            <v>24.086913043478258</v>
          </cell>
          <cell r="E529">
            <v>7.1529999999999996</v>
          </cell>
          <cell r="F529">
            <v>33.457120289855077</v>
          </cell>
          <cell r="G529">
            <v>38.502800000000001</v>
          </cell>
          <cell r="H529">
            <v>1.6948666666666667</v>
          </cell>
          <cell r="I529">
            <v>22.02</v>
          </cell>
          <cell r="J529">
            <v>6.1429999999999998</v>
          </cell>
          <cell r="K529">
            <v>347.89569999999998</v>
          </cell>
        </row>
        <row r="530">
          <cell r="A530" t="str">
            <v>Pastel (queijo, carne, palmito, etc.)</v>
          </cell>
          <cell r="B530">
            <v>319.81</v>
          </cell>
          <cell r="C530">
            <v>1338.0850400000002</v>
          </cell>
          <cell r="D530">
            <v>10.38</v>
          </cell>
          <cell r="E530">
            <v>15.68</v>
          </cell>
          <cell r="F530">
            <v>33.51</v>
          </cell>
          <cell r="G530">
            <v>18.34</v>
          </cell>
          <cell r="H530">
            <v>2.48</v>
          </cell>
          <cell r="I530">
            <v>19.18</v>
          </cell>
          <cell r="J530">
            <v>1.19</v>
          </cell>
          <cell r="K530">
            <v>413.2</v>
          </cell>
        </row>
        <row r="531">
          <cell r="A531" t="str">
            <v>Pastel, massa crua</v>
          </cell>
          <cell r="B531">
            <v>310</v>
          </cell>
          <cell r="C531">
            <v>1297.04</v>
          </cell>
          <cell r="D531">
            <v>6.9</v>
          </cell>
          <cell r="E531">
            <v>5.5</v>
          </cell>
          <cell r="F531">
            <v>57.4</v>
          </cell>
          <cell r="G531">
            <v>13</v>
          </cell>
          <cell r="H531">
            <v>1.1000000000000001</v>
          </cell>
          <cell r="I531">
            <v>0</v>
          </cell>
          <cell r="J531">
            <v>0</v>
          </cell>
          <cell r="K531">
            <v>1344</v>
          </cell>
        </row>
        <row r="532">
          <cell r="A532" t="str">
            <v>Patê (fígado, calabresa, frango, presunto, etc.)</v>
          </cell>
          <cell r="B532">
            <v>326</v>
          </cell>
          <cell r="C532">
            <v>1363.9840000000002</v>
          </cell>
          <cell r="D532">
            <v>14.1</v>
          </cell>
          <cell r="E532">
            <v>28.5</v>
          </cell>
          <cell r="F532">
            <v>2.2000000000000002</v>
          </cell>
          <cell r="G532">
            <v>26</v>
          </cell>
          <cell r="H532">
            <v>6.4</v>
          </cell>
          <cell r="I532">
            <v>8300</v>
          </cell>
          <cell r="J532">
            <v>0</v>
          </cell>
          <cell r="K532">
            <v>860</v>
          </cell>
        </row>
        <row r="533">
          <cell r="A533" t="str">
            <v>Pé-de-moleque, amendoim</v>
          </cell>
          <cell r="B533">
            <v>503.19036583995569</v>
          </cell>
          <cell r="C533">
            <v>2105.3484906743747</v>
          </cell>
          <cell r="D533">
            <v>13.162240091959635</v>
          </cell>
          <cell r="E533">
            <v>28.048333333333336</v>
          </cell>
          <cell r="F533">
            <v>54.730426574707039</v>
          </cell>
          <cell r="G533">
            <v>27.108000000000001</v>
          </cell>
          <cell r="H533">
            <v>1.2566666666666666</v>
          </cell>
          <cell r="I533">
            <v>0</v>
          </cell>
          <cell r="J533">
            <v>0</v>
          </cell>
          <cell r="K533">
            <v>16</v>
          </cell>
        </row>
        <row r="534">
          <cell r="A534" t="str">
            <v>Peixe ao Molho Branco</v>
          </cell>
          <cell r="B534">
            <v>249.01637471299753</v>
          </cell>
          <cell r="C534">
            <v>1041.8845117991818</v>
          </cell>
          <cell r="D534">
            <v>22.405311956521736</v>
          </cell>
          <cell r="E534">
            <v>11.937139999999999</v>
          </cell>
          <cell r="F534">
            <v>13.82225471014493</v>
          </cell>
          <cell r="G534">
            <v>206.30107333333331</v>
          </cell>
          <cell r="H534">
            <v>1.1164000000000001</v>
          </cell>
          <cell r="I534">
            <v>86.283333333333331</v>
          </cell>
          <cell r="J534">
            <v>9.677266666666668</v>
          </cell>
          <cell r="K534">
            <v>194.29901999999998</v>
          </cell>
        </row>
        <row r="535">
          <cell r="A535" t="str">
            <v>Peixe, água doce, tilápia, filé, cru, Oreochromis niloticus</v>
          </cell>
          <cell r="B535">
            <v>94</v>
          </cell>
          <cell r="C535">
            <v>393.29599999999999</v>
          </cell>
          <cell r="D535">
            <v>18.2</v>
          </cell>
          <cell r="E535">
            <v>2.31</v>
          </cell>
          <cell r="F535">
            <v>0.01</v>
          </cell>
          <cell r="G535">
            <v>10</v>
          </cell>
          <cell r="H535">
            <v>0.56000000000000005</v>
          </cell>
          <cell r="I535">
            <v>0</v>
          </cell>
          <cell r="J535">
            <v>0</v>
          </cell>
          <cell r="K535">
            <v>52</v>
          </cell>
        </row>
        <row r="536">
          <cell r="A536" t="str">
            <v xml:space="preserve">Peixe, água salgada, sardinha, conserva, c/ molho de tomate </v>
          </cell>
          <cell r="B536">
            <v>140</v>
          </cell>
          <cell r="C536">
            <v>585.76</v>
          </cell>
          <cell r="D536">
            <v>18.8</v>
          </cell>
          <cell r="E536">
            <v>7.12</v>
          </cell>
          <cell r="F536">
            <v>0.05</v>
          </cell>
          <cell r="G536">
            <v>450</v>
          </cell>
          <cell r="H536">
            <v>3.6</v>
          </cell>
          <cell r="I536">
            <v>0</v>
          </cell>
          <cell r="J536">
            <v>0</v>
          </cell>
          <cell r="K536">
            <v>163</v>
          </cell>
        </row>
        <row r="537">
          <cell r="A537" t="str">
            <v>Pepino, cru</v>
          </cell>
          <cell r="B537">
            <v>9.5336913043478191</v>
          </cell>
          <cell r="C537">
            <v>39.888964417391279</v>
          </cell>
          <cell r="D537">
            <v>0.86956521739130432</v>
          </cell>
          <cell r="E537">
            <v>0</v>
          </cell>
          <cell r="F537">
            <v>2.0371014492753532</v>
          </cell>
          <cell r="G537">
            <v>9.6166666666666671</v>
          </cell>
          <cell r="H537">
            <v>0.1466666666666667</v>
          </cell>
          <cell r="I537">
            <v>4</v>
          </cell>
          <cell r="J537">
            <v>4.9866666666666672</v>
          </cell>
          <cell r="K537">
            <v>0</v>
          </cell>
        </row>
        <row r="538">
          <cell r="A538" t="str">
            <v>Pequi, cru</v>
          </cell>
          <cell r="B538">
            <v>204.96677</v>
          </cell>
          <cell r="C538">
            <v>857.58096568000008</v>
          </cell>
          <cell r="D538">
            <v>2.3354166666666667</v>
          </cell>
          <cell r="E538">
            <v>17.971</v>
          </cell>
          <cell r="F538">
            <v>12.972916666666666</v>
          </cell>
          <cell r="G538">
            <v>32.441000000000003</v>
          </cell>
          <cell r="H538">
            <v>0.27366666666666667</v>
          </cell>
          <cell r="I538">
            <v>0</v>
          </cell>
          <cell r="J538">
            <v>8.2833333333333332</v>
          </cell>
          <cell r="K538">
            <v>0</v>
          </cell>
        </row>
        <row r="539">
          <cell r="A539" t="str">
            <v>Pêra, Park, crua</v>
          </cell>
          <cell r="B539">
            <v>60.588590000000003</v>
          </cell>
          <cell r="C539">
            <v>253.50266056000004</v>
          </cell>
          <cell r="D539">
            <v>0.23541666666666672</v>
          </cell>
          <cell r="E539">
            <v>0.23033333333333331</v>
          </cell>
          <cell r="F539">
            <v>16.074916666666663</v>
          </cell>
          <cell r="G539">
            <v>8.711999999999998</v>
          </cell>
          <cell r="H539">
            <v>0.3213333333333333</v>
          </cell>
          <cell r="I539">
            <v>0</v>
          </cell>
          <cell r="J539">
            <v>2.36</v>
          </cell>
          <cell r="K539">
            <v>0.9816666666666668</v>
          </cell>
        </row>
        <row r="540">
          <cell r="A540" t="str">
            <v>Pêra, Williams, crua</v>
          </cell>
          <cell r="B540">
            <v>53.309047826086925</v>
          </cell>
          <cell r="C540">
            <v>223.04505610434771</v>
          </cell>
          <cell r="D540">
            <v>0.56521739130434789</v>
          </cell>
          <cell r="E540">
            <v>0.11</v>
          </cell>
          <cell r="F540">
            <v>14.02478260869564</v>
          </cell>
          <cell r="G540">
            <v>8.2766666666666655</v>
          </cell>
          <cell r="H540">
            <v>9.3333333333333338E-2</v>
          </cell>
          <cell r="I540">
            <v>0</v>
          </cell>
          <cell r="J540">
            <v>2.8333333333333335</v>
          </cell>
          <cell r="K540">
            <v>0</v>
          </cell>
        </row>
        <row r="541">
          <cell r="A541" t="str">
            <v>PERNIL SUÍNO ACEBOLADO</v>
          </cell>
          <cell r="B541">
            <v>252.49500063768116</v>
          </cell>
          <cell r="C541">
            <v>1056.4390826680578</v>
          </cell>
          <cell r="D541">
            <v>24.28851449275362</v>
          </cell>
          <cell r="E541">
            <v>16.325400000000002</v>
          </cell>
          <cell r="F541">
            <v>0.59318550724637675</v>
          </cell>
          <cell r="G541">
            <v>16.218400000000003</v>
          </cell>
          <cell r="H541">
            <v>1.0809333333333333</v>
          </cell>
          <cell r="I541">
            <v>0</v>
          </cell>
          <cell r="J541">
            <v>0.18666666666666668</v>
          </cell>
          <cell r="K541">
            <v>202.36346666666668</v>
          </cell>
        </row>
        <row r="542">
          <cell r="A542" t="str">
            <v>Peru, congelado, cru</v>
          </cell>
          <cell r="B542">
            <v>93.722433826128636</v>
          </cell>
          <cell r="C542">
            <v>392.13466312852222</v>
          </cell>
          <cell r="D542">
            <v>18.083333333333332</v>
          </cell>
          <cell r="E542">
            <v>1.83</v>
          </cell>
          <cell r="F542">
            <v>0</v>
          </cell>
          <cell r="G542">
            <v>9.881333333333334</v>
          </cell>
          <cell r="H542">
            <v>0.874</v>
          </cell>
          <cell r="I542">
            <v>0</v>
          </cell>
          <cell r="J542">
            <v>0</v>
          </cell>
          <cell r="K542">
            <v>711</v>
          </cell>
        </row>
        <row r="543">
          <cell r="A543" t="str">
            <v>Pescada, branca, crua</v>
          </cell>
          <cell r="B543">
            <v>110.87629999999999</v>
          </cell>
          <cell r="C543">
            <v>463.90643919999997</v>
          </cell>
          <cell r="D543">
            <v>16.263333333333332</v>
          </cell>
          <cell r="E543">
            <v>4.5933333333333337</v>
          </cell>
          <cell r="F543">
            <v>0</v>
          </cell>
          <cell r="G543">
            <v>15.74</v>
          </cell>
          <cell r="H543">
            <v>0.16333333333333333</v>
          </cell>
          <cell r="I543">
            <v>3</v>
          </cell>
          <cell r="J543">
            <v>0</v>
          </cell>
          <cell r="K543">
            <v>76.166666666666671</v>
          </cell>
        </row>
        <row r="544">
          <cell r="A544" t="str">
            <v>Pescada, filé, cru</v>
          </cell>
          <cell r="B544">
            <v>107.20556666666666</v>
          </cell>
          <cell r="C544">
            <v>448.5480909333333</v>
          </cell>
          <cell r="D544">
            <v>16.649999999999999</v>
          </cell>
          <cell r="E544">
            <v>4.0033333333333339</v>
          </cell>
          <cell r="F544">
            <v>0</v>
          </cell>
          <cell r="G544">
            <v>13.546666666666667</v>
          </cell>
          <cell r="H544">
            <v>0.17333333333333334</v>
          </cell>
          <cell r="I544">
            <v>47.86</v>
          </cell>
          <cell r="J544">
            <v>0</v>
          </cell>
          <cell r="K544">
            <v>77.49666666666667</v>
          </cell>
        </row>
        <row r="545">
          <cell r="A545" t="str">
            <v>Pescadinha, crua</v>
          </cell>
          <cell r="B545">
            <v>76.408908333333343</v>
          </cell>
          <cell r="C545">
            <v>319.69487246666671</v>
          </cell>
          <cell r="D545">
            <v>15.47916666666667</v>
          </cell>
          <cell r="E545">
            <v>1.1433333333333333</v>
          </cell>
          <cell r="F545">
            <v>0</v>
          </cell>
          <cell r="G545">
            <v>331.59733333333332</v>
          </cell>
          <cell r="H545">
            <v>0.54700000000000004</v>
          </cell>
          <cell r="I545">
            <v>0</v>
          </cell>
          <cell r="J545">
            <v>0</v>
          </cell>
          <cell r="K545">
            <v>120.33866666666665</v>
          </cell>
        </row>
        <row r="546">
          <cell r="A546" t="str">
            <v>Pêssego, Aurora, cru</v>
          </cell>
          <cell r="B546">
            <v>36.327599024534216</v>
          </cell>
          <cell r="C546">
            <v>151.99467431865116</v>
          </cell>
          <cell r="D546">
            <v>0.82499999999999996</v>
          </cell>
          <cell r="E546">
            <v>0</v>
          </cell>
          <cell r="F546">
            <v>9.3210000000000051</v>
          </cell>
          <cell r="G546">
            <v>3.2323333333333331</v>
          </cell>
          <cell r="H546">
            <v>0.22366666666666668</v>
          </cell>
          <cell r="I546">
            <v>0</v>
          </cell>
          <cell r="J546">
            <v>3.2533333333333334</v>
          </cell>
          <cell r="K546">
            <v>0</v>
          </cell>
        </row>
        <row r="547">
          <cell r="A547" t="str">
            <v>Pêssego, enlatado, em calda</v>
          </cell>
          <cell r="B547">
            <v>63.142434782608696</v>
          </cell>
          <cell r="C547">
            <v>264.18794713043479</v>
          </cell>
          <cell r="D547">
            <v>0.70652173913043481</v>
          </cell>
          <cell r="E547">
            <v>0</v>
          </cell>
          <cell r="F547">
            <v>16.880144927536232</v>
          </cell>
          <cell r="G547">
            <v>4.0966666666666667</v>
          </cell>
          <cell r="H547">
            <v>0.60333333333333339</v>
          </cell>
          <cell r="I547">
            <v>38</v>
          </cell>
          <cell r="J547">
            <v>0</v>
          </cell>
          <cell r="K547">
            <v>3.2010000000000001</v>
          </cell>
        </row>
        <row r="548">
          <cell r="A548" t="str">
            <v>PICADINHO DE FRANGO COM LEGUMES</v>
          </cell>
          <cell r="B548" t="e">
            <v>#REF!</v>
          </cell>
          <cell r="C548" t="e">
            <v>#REF!</v>
          </cell>
          <cell r="D548" t="e">
            <v>#REF!</v>
          </cell>
          <cell r="E548" t="e">
            <v>#REF!</v>
          </cell>
          <cell r="F548" t="e">
            <v>#REF!</v>
          </cell>
          <cell r="G548" t="e">
            <v>#REF!</v>
          </cell>
          <cell r="H548" t="e">
            <v>#REF!</v>
          </cell>
          <cell r="I548" t="e">
            <v>#REF!</v>
          </cell>
          <cell r="J548" t="e">
            <v>#REF!</v>
          </cell>
          <cell r="K548" t="e">
            <v>#REF!</v>
          </cell>
        </row>
        <row r="549">
          <cell r="A549" t="str">
            <v>Pimenta em pó</v>
          </cell>
          <cell r="B549">
            <v>255</v>
          </cell>
          <cell r="C549">
            <v>1066.92</v>
          </cell>
          <cell r="D549">
            <v>10.95</v>
          </cell>
          <cell r="E549">
            <v>3.26</v>
          </cell>
          <cell r="F549">
            <v>64.81</v>
          </cell>
          <cell r="G549">
            <v>437</v>
          </cell>
          <cell r="H549">
            <v>28.86</v>
          </cell>
          <cell r="I549">
            <v>15</v>
          </cell>
          <cell r="J549">
            <v>21</v>
          </cell>
          <cell r="K549">
            <v>44</v>
          </cell>
        </row>
        <row r="550">
          <cell r="A550" t="str">
            <v>Pimentão, amarelo, cru</v>
          </cell>
          <cell r="B550">
            <v>27.92745942028985</v>
          </cell>
          <cell r="C550">
            <v>116.84849021449274</v>
          </cell>
          <cell r="D550">
            <v>1.2246376811594204</v>
          </cell>
          <cell r="E550">
            <v>0.4366666666666667</v>
          </cell>
          <cell r="F550">
            <v>5.9620289855072475</v>
          </cell>
          <cell r="G550">
            <v>9.61</v>
          </cell>
          <cell r="H550">
            <v>0.41333333333333333</v>
          </cell>
          <cell r="I550">
            <v>33</v>
          </cell>
          <cell r="J550">
            <v>201.36</v>
          </cell>
          <cell r="K550">
            <v>0</v>
          </cell>
        </row>
        <row r="551">
          <cell r="A551" t="str">
            <v>Pimentão, verde, cru</v>
          </cell>
          <cell r="B551">
            <v>21.285881159420292</v>
          </cell>
          <cell r="C551">
            <v>89.060126771014509</v>
          </cell>
          <cell r="D551">
            <v>1.0507246376811594</v>
          </cell>
          <cell r="E551">
            <v>0.15</v>
          </cell>
          <cell r="F551">
            <v>4.8926086956521777</v>
          </cell>
          <cell r="G551">
            <v>8.7633333333333336</v>
          </cell>
          <cell r="H551">
            <v>0.41</v>
          </cell>
          <cell r="I551">
            <v>38</v>
          </cell>
          <cell r="J551">
            <v>100.21</v>
          </cell>
          <cell r="K551">
            <v>0</v>
          </cell>
        </row>
        <row r="552">
          <cell r="A552" t="str">
            <v>Pimentão, vermelho, cru</v>
          </cell>
          <cell r="B552">
            <v>23.281363768116009</v>
          </cell>
          <cell r="C552">
            <v>97.409226005797379</v>
          </cell>
          <cell r="D552">
            <v>1.0398550724637681</v>
          </cell>
          <cell r="E552">
            <v>0.1466666666666667</v>
          </cell>
          <cell r="F552">
            <v>5.4668115942029107</v>
          </cell>
          <cell r="G552">
            <v>6.37</v>
          </cell>
          <cell r="H552">
            <v>0.33333333333333331</v>
          </cell>
          <cell r="I552">
            <v>68</v>
          </cell>
          <cell r="J552">
            <v>158.21</v>
          </cell>
          <cell r="K552">
            <v>0</v>
          </cell>
        </row>
        <row r="553">
          <cell r="A553" t="str">
            <v>Pinha, crua</v>
          </cell>
          <cell r="B553">
            <v>88.473527666866801</v>
          </cell>
          <cell r="C553">
            <v>370.17323975817072</v>
          </cell>
          <cell r="D553">
            <v>1.4854166666666666</v>
          </cell>
          <cell r="E553">
            <v>0.31900000000000001</v>
          </cell>
          <cell r="F553">
            <v>22.447916666666668</v>
          </cell>
          <cell r="G553">
            <v>20.880333333333329</v>
          </cell>
          <cell r="H553">
            <v>0.21366666666666667</v>
          </cell>
          <cell r="I553">
            <v>0</v>
          </cell>
          <cell r="J553">
            <v>35.903333333333329</v>
          </cell>
          <cell r="K553">
            <v>1.3373333333333335</v>
          </cell>
        </row>
        <row r="554">
          <cell r="A554" t="str">
            <v>Pinhão</v>
          </cell>
          <cell r="B554">
            <v>174.35</v>
          </cell>
          <cell r="C554">
            <v>729.48040000000003</v>
          </cell>
          <cell r="D554">
            <v>2.98</v>
          </cell>
          <cell r="E554">
            <v>0.75</v>
          </cell>
          <cell r="F554">
            <v>43.92</v>
          </cell>
          <cell r="G554">
            <v>15.77</v>
          </cell>
          <cell r="H554">
            <v>0.76</v>
          </cell>
          <cell r="I554">
            <v>3</v>
          </cell>
          <cell r="J554">
            <v>27.69</v>
          </cell>
          <cell r="K554">
            <v>0.86</v>
          </cell>
        </row>
        <row r="555">
          <cell r="A555" t="str">
            <v>Pintado, assado</v>
          </cell>
          <cell r="B555">
            <v>191.55914112758637</v>
          </cell>
          <cell r="C555">
            <v>801.48344647782142</v>
          </cell>
          <cell r="D555">
            <v>36.450000000000003</v>
          </cell>
          <cell r="E555">
            <v>3.9820000000000007</v>
          </cell>
          <cell r="F555">
            <v>0</v>
          </cell>
          <cell r="G555">
            <v>113.54199999999999</v>
          </cell>
          <cell r="H555">
            <v>0.77700000000000014</v>
          </cell>
          <cell r="I555">
            <v>7</v>
          </cell>
          <cell r="J555">
            <v>0</v>
          </cell>
          <cell r="K555">
            <v>81</v>
          </cell>
        </row>
        <row r="556">
          <cell r="A556" t="str">
            <v>Pintado, cru</v>
          </cell>
          <cell r="B556">
            <v>91.083233333333325</v>
          </cell>
          <cell r="C556">
            <v>381.09224826666667</v>
          </cell>
          <cell r="D556">
            <v>18.556666666666668</v>
          </cell>
          <cell r="E556">
            <v>1.3133333333333335</v>
          </cell>
          <cell r="F556">
            <v>0</v>
          </cell>
          <cell r="G556">
            <v>12.003333333333336</v>
          </cell>
          <cell r="H556">
            <v>0.21666666666666667</v>
          </cell>
          <cell r="I556">
            <v>0</v>
          </cell>
          <cell r="J556">
            <v>0</v>
          </cell>
          <cell r="K556">
            <v>43</v>
          </cell>
        </row>
        <row r="557">
          <cell r="A557" t="str">
            <v>Pipoca doce ou salgada</v>
          </cell>
          <cell r="B557">
            <v>468.15</v>
          </cell>
          <cell r="C557">
            <v>1958.7395999999999</v>
          </cell>
          <cell r="D557">
            <v>6.59</v>
          </cell>
          <cell r="E557">
            <v>23.28</v>
          </cell>
          <cell r="F557">
            <v>62.51</v>
          </cell>
          <cell r="G557">
            <v>8.66</v>
          </cell>
          <cell r="H557">
            <v>1.37</v>
          </cell>
          <cell r="I557">
            <v>17.420000000000002</v>
          </cell>
          <cell r="J557">
            <v>0</v>
          </cell>
          <cell r="K557">
            <v>505.54</v>
          </cell>
        </row>
        <row r="558">
          <cell r="A558" t="str">
            <v>Pirulito</v>
          </cell>
          <cell r="B558">
            <v>394</v>
          </cell>
          <cell r="C558">
            <v>1648.4960000000001</v>
          </cell>
          <cell r="D558">
            <v>0</v>
          </cell>
          <cell r="E558">
            <v>0.2</v>
          </cell>
          <cell r="F558">
            <v>98</v>
          </cell>
          <cell r="G558">
            <v>3</v>
          </cell>
          <cell r="H558">
            <v>0.3</v>
          </cell>
          <cell r="I558">
            <v>0</v>
          </cell>
          <cell r="J558">
            <v>0</v>
          </cell>
          <cell r="K558">
            <v>38</v>
          </cell>
        </row>
        <row r="559">
          <cell r="A559" t="str">
            <v>Pitanga, crua</v>
          </cell>
          <cell r="B559">
            <v>41.415529999999968</v>
          </cell>
          <cell r="C559">
            <v>173.28257751999988</v>
          </cell>
          <cell r="D559">
            <v>0.92916666666666647</v>
          </cell>
          <cell r="E559">
            <v>0.16900000000000001</v>
          </cell>
          <cell r="F559">
            <v>10.24416666666666</v>
          </cell>
          <cell r="G559">
            <v>17.879000000000001</v>
          </cell>
          <cell r="H559">
            <v>0.39633333333333337</v>
          </cell>
          <cell r="I559">
            <v>164</v>
          </cell>
          <cell r="J559">
            <v>24.87</v>
          </cell>
          <cell r="K559">
            <v>1.704</v>
          </cell>
        </row>
        <row r="560">
          <cell r="A560" t="str">
            <v>Pitanga, polpa, congelada</v>
          </cell>
          <cell r="B560">
            <v>19.105459502359221</v>
          </cell>
          <cell r="C560">
            <v>79.937242557870988</v>
          </cell>
          <cell r="D560">
            <v>0.28541666666666665</v>
          </cell>
          <cell r="E560">
            <v>0.12133333333333333</v>
          </cell>
          <cell r="F560">
            <v>4.7585833333333305</v>
          </cell>
          <cell r="G560">
            <v>7.7949999999999999</v>
          </cell>
          <cell r="H560">
            <v>0.37233333333333335</v>
          </cell>
          <cell r="I560">
            <v>146</v>
          </cell>
          <cell r="J560">
            <v>0</v>
          </cell>
          <cell r="K560">
            <v>5.0290000000000008</v>
          </cell>
        </row>
        <row r="561">
          <cell r="A561" t="str">
            <v xml:space="preserve">Pitanga, polpa, congelada </v>
          </cell>
          <cell r="B561">
            <v>20</v>
          </cell>
          <cell r="C561">
            <v>83.68</v>
          </cell>
          <cell r="D561">
            <v>0.28999999999999998</v>
          </cell>
          <cell r="E561">
            <v>0.13</v>
          </cell>
          <cell r="F561">
            <v>4.76</v>
          </cell>
          <cell r="G561">
            <v>7.8</v>
          </cell>
          <cell r="H561">
            <v>0.38</v>
          </cell>
          <cell r="I561">
            <v>146</v>
          </cell>
          <cell r="J561">
            <v>0</v>
          </cell>
          <cell r="K561">
            <v>5.03</v>
          </cell>
        </row>
        <row r="562">
          <cell r="A562" t="str">
            <v>PIZZA</v>
          </cell>
          <cell r="B562">
            <v>176.3</v>
          </cell>
          <cell r="C562">
            <v>732.29809494747315</v>
          </cell>
          <cell r="D562">
            <v>8.860095492846721</v>
          </cell>
          <cell r="E562">
            <v>3.9393833333333332</v>
          </cell>
          <cell r="F562">
            <v>26.168517640532894</v>
          </cell>
          <cell r="G562">
            <v>174.20958333333334</v>
          </cell>
          <cell r="H562">
            <v>3.4531000000000009</v>
          </cell>
          <cell r="I562">
            <v>47.245170000000002</v>
          </cell>
          <cell r="J562">
            <v>4.5525000000000002</v>
          </cell>
          <cell r="K562">
            <v>193.62099999999998</v>
          </cell>
        </row>
        <row r="563">
          <cell r="A563" t="str">
            <v>POLENTA</v>
          </cell>
          <cell r="B563">
            <v>354.61356689855069</v>
          </cell>
          <cell r="C563">
            <v>1483.7031639035363</v>
          </cell>
          <cell r="D563">
            <v>7.2838768115942019</v>
          </cell>
          <cell r="E563">
            <v>1.9055333333333333</v>
          </cell>
          <cell r="F563">
            <v>79.111956521739117</v>
          </cell>
          <cell r="G563">
            <v>2.8022666666666662</v>
          </cell>
          <cell r="H563">
            <v>0.85799999999999998</v>
          </cell>
          <cell r="I563">
            <v>0</v>
          </cell>
          <cell r="J563">
            <v>0</v>
          </cell>
          <cell r="K563">
            <v>79.939600000000013</v>
          </cell>
        </row>
        <row r="564">
          <cell r="A564" t="str">
            <v>Polenta, pré-cozida</v>
          </cell>
          <cell r="B564">
            <v>103</v>
          </cell>
          <cell r="C564">
            <v>430.952</v>
          </cell>
          <cell r="D564">
            <v>2.2999999999999998</v>
          </cell>
          <cell r="E564">
            <v>0.3</v>
          </cell>
          <cell r="F564">
            <v>23.3</v>
          </cell>
          <cell r="G564">
            <v>1</v>
          </cell>
          <cell r="H564">
            <v>0</v>
          </cell>
          <cell r="I564">
            <v>0</v>
          </cell>
          <cell r="J564">
            <v>0</v>
          </cell>
          <cell r="K564">
            <v>442</v>
          </cell>
        </row>
        <row r="565">
          <cell r="A565" t="str">
            <v>Polvilho, doce</v>
          </cell>
          <cell r="B565">
            <v>351.2267333333333</v>
          </cell>
          <cell r="C565">
            <v>1469.5326522666667</v>
          </cell>
          <cell r="D565">
            <v>0.43</v>
          </cell>
          <cell r="E565">
            <v>0</v>
          </cell>
          <cell r="F565">
            <v>86.773333333333326</v>
          </cell>
          <cell r="G565">
            <v>27.413333333333338</v>
          </cell>
          <cell r="H565">
            <v>0.51</v>
          </cell>
          <cell r="I565">
            <v>0</v>
          </cell>
          <cell r="J565">
            <v>0</v>
          </cell>
          <cell r="K565">
            <v>1.5766666666666669</v>
          </cell>
        </row>
        <row r="566">
          <cell r="A566" t="str">
            <v>Porco, bisteca, crua</v>
          </cell>
          <cell r="B566">
            <v>164.11533659299215</v>
          </cell>
          <cell r="C566">
            <v>686.65856830507914</v>
          </cell>
          <cell r="D566">
            <v>21.5</v>
          </cell>
          <cell r="E566">
            <v>8.0166666666666657</v>
          </cell>
          <cell r="F566">
            <v>0</v>
          </cell>
          <cell r="G566">
            <v>6.11</v>
          </cell>
          <cell r="H566">
            <v>0.53333333333333333</v>
          </cell>
          <cell r="I566">
            <v>0</v>
          </cell>
          <cell r="J566">
            <v>0</v>
          </cell>
          <cell r="K566">
            <v>54</v>
          </cell>
        </row>
        <row r="567">
          <cell r="A567" t="str">
            <v>Porco, bisteca, frita</v>
          </cell>
          <cell r="B567">
            <v>311.1690453348557</v>
          </cell>
          <cell r="C567">
            <v>1301.9312856810363</v>
          </cell>
          <cell r="D567">
            <v>33.747916666666669</v>
          </cell>
          <cell r="E567">
            <v>18.521666666666665</v>
          </cell>
          <cell r="F567">
            <v>0</v>
          </cell>
          <cell r="G567">
            <v>69.145666666666671</v>
          </cell>
          <cell r="H567">
            <v>0.82100000000000006</v>
          </cell>
          <cell r="I567">
            <v>10</v>
          </cell>
          <cell r="J567">
            <v>0</v>
          </cell>
          <cell r="K567">
            <v>63</v>
          </cell>
        </row>
        <row r="568">
          <cell r="A568" t="str">
            <v>Porco, costela, crua</v>
          </cell>
          <cell r="B568">
            <v>255.60634206136066</v>
          </cell>
          <cell r="C568">
            <v>1069.4569351847331</v>
          </cell>
          <cell r="D568">
            <v>18</v>
          </cell>
          <cell r="E568">
            <v>19.816666666666666</v>
          </cell>
          <cell r="F568">
            <v>0</v>
          </cell>
          <cell r="G568">
            <v>14.527333333333333</v>
          </cell>
          <cell r="H568">
            <v>0.89966666666666661</v>
          </cell>
          <cell r="I568">
            <v>0</v>
          </cell>
          <cell r="J568">
            <v>0</v>
          </cell>
          <cell r="K568">
            <v>88</v>
          </cell>
        </row>
        <row r="569">
          <cell r="A569" t="str">
            <v>Porco, lombo, cru</v>
          </cell>
          <cell r="B569">
            <v>175.62519525011379</v>
          </cell>
          <cell r="C569">
            <v>734.81581692647615</v>
          </cell>
          <cell r="D569">
            <v>22.604166666666668</v>
          </cell>
          <cell r="E569">
            <v>8.77</v>
          </cell>
          <cell r="F569">
            <v>0</v>
          </cell>
          <cell r="G569">
            <v>4.1550000000000002</v>
          </cell>
          <cell r="H569">
            <v>0.47333333333333333</v>
          </cell>
          <cell r="I569">
            <v>0</v>
          </cell>
          <cell r="J569">
            <v>0</v>
          </cell>
          <cell r="K569">
            <v>53</v>
          </cell>
        </row>
        <row r="570">
          <cell r="A570" t="str">
            <v>Porco, orelha, salgada, crua</v>
          </cell>
          <cell r="B570">
            <v>258.49175833333334</v>
          </cell>
          <cell r="C570">
            <v>1081.5295168666667</v>
          </cell>
          <cell r="D570">
            <v>18.520833333333332</v>
          </cell>
          <cell r="E570">
            <v>19.89</v>
          </cell>
          <cell r="F570">
            <v>0</v>
          </cell>
          <cell r="G570">
            <v>5.4426666666666668</v>
          </cell>
          <cell r="H570">
            <v>1.4076666666666666</v>
          </cell>
          <cell r="I570">
            <v>0</v>
          </cell>
          <cell r="J570">
            <v>0</v>
          </cell>
          <cell r="K570">
            <v>616</v>
          </cell>
        </row>
        <row r="571">
          <cell r="A571" t="str">
            <v>Porco, pernil, cru</v>
          </cell>
          <cell r="B571">
            <v>186.05574999999999</v>
          </cell>
          <cell r="C571">
            <v>778.45725800000002</v>
          </cell>
          <cell r="D571">
            <v>20.125</v>
          </cell>
          <cell r="E571">
            <v>11.1</v>
          </cell>
          <cell r="F571">
            <v>0</v>
          </cell>
          <cell r="G571">
            <v>12.935666666666668</v>
          </cell>
          <cell r="H571">
            <v>0.88733333333333331</v>
          </cell>
          <cell r="I571">
            <v>0</v>
          </cell>
          <cell r="J571">
            <v>0</v>
          </cell>
          <cell r="K571">
            <v>102</v>
          </cell>
        </row>
        <row r="572">
          <cell r="A572" t="str">
            <v>Porco, rabo, salgado, cru</v>
          </cell>
          <cell r="B572">
            <v>377.41525749999994</v>
          </cell>
          <cell r="C572">
            <v>1579.1054373799998</v>
          </cell>
          <cell r="D572">
            <v>15.581250000000001</v>
          </cell>
          <cell r="E572">
            <v>34.466000000000001</v>
          </cell>
          <cell r="F572">
            <v>0</v>
          </cell>
          <cell r="G572">
            <v>21.629000000000001</v>
          </cell>
          <cell r="H572">
            <v>0.62333333333333341</v>
          </cell>
          <cell r="I572">
            <v>0</v>
          </cell>
          <cell r="J572">
            <v>0</v>
          </cell>
          <cell r="K572">
            <v>1158</v>
          </cell>
        </row>
        <row r="573">
          <cell r="A573" t="str">
            <v>Porquinho, cru</v>
          </cell>
          <cell r="B573">
            <v>93.024566666666658</v>
          </cell>
          <cell r="C573">
            <v>389.2147869333333</v>
          </cell>
          <cell r="D573">
            <v>20.49</v>
          </cell>
          <cell r="E573">
            <v>0.61333333333333329</v>
          </cell>
          <cell r="F573">
            <v>0</v>
          </cell>
          <cell r="G573">
            <v>25.883333333333329</v>
          </cell>
          <cell r="H573">
            <v>0.38666666666666666</v>
          </cell>
          <cell r="I573">
            <v>4.6533333333333333</v>
          </cell>
          <cell r="J573">
            <v>0</v>
          </cell>
          <cell r="K573">
            <v>67</v>
          </cell>
        </row>
        <row r="574">
          <cell r="A574" t="str">
            <v>Presunto, com capa de gordura</v>
          </cell>
          <cell r="B574">
            <v>127.84921266563737</v>
          </cell>
          <cell r="C574">
            <v>534.92110579302675</v>
          </cell>
          <cell r="D574">
            <v>14.370833333333334</v>
          </cell>
          <cell r="E574">
            <v>6.7713333333333336</v>
          </cell>
          <cell r="F574">
            <v>1.3975</v>
          </cell>
          <cell r="G574">
            <v>12.482333333333335</v>
          </cell>
          <cell r="H574">
            <v>0.67900000000000016</v>
          </cell>
          <cell r="I574">
            <v>0</v>
          </cell>
          <cell r="J574">
            <v>0</v>
          </cell>
          <cell r="K574">
            <v>1021</v>
          </cell>
        </row>
        <row r="575">
          <cell r="A575" t="str">
            <v>Presunto, sem capa de gordura</v>
          </cell>
          <cell r="B575">
            <v>93.743280720869706</v>
          </cell>
          <cell r="C575">
            <v>392.22188653611886</v>
          </cell>
          <cell r="D575">
            <v>14.291666666666666</v>
          </cell>
          <cell r="E575">
            <v>2.7066666666666666</v>
          </cell>
          <cell r="F575">
            <v>2.1456666666666697</v>
          </cell>
          <cell r="G575">
            <v>23.274333333333331</v>
          </cell>
          <cell r="H575">
            <v>0.82766666666666655</v>
          </cell>
          <cell r="I575">
            <v>0</v>
          </cell>
          <cell r="J575">
            <v>0</v>
          </cell>
          <cell r="K575">
            <v>1039</v>
          </cell>
        </row>
        <row r="576">
          <cell r="A576" t="str">
            <v>Pudim, mistura p/, diet (média diferentes sabores)</v>
          </cell>
          <cell r="B576">
            <v>364</v>
          </cell>
          <cell r="C576">
            <v>1522.9760000000001</v>
          </cell>
          <cell r="D576">
            <v>1.75</v>
          </cell>
          <cell r="E576">
            <v>0.89</v>
          </cell>
          <cell r="F576">
            <v>87.1</v>
          </cell>
          <cell r="G576">
            <v>49.8</v>
          </cell>
          <cell r="H576">
            <v>0.06</v>
          </cell>
          <cell r="I576">
            <v>0</v>
          </cell>
          <cell r="J576">
            <v>0</v>
          </cell>
          <cell r="K576">
            <v>1794</v>
          </cell>
        </row>
        <row r="577">
          <cell r="A577" t="str">
            <v>Pudim, pó, mistura p/, (média diferentes sabores)</v>
          </cell>
          <cell r="B577">
            <v>385</v>
          </cell>
          <cell r="C577">
            <v>1610.8400000000001</v>
          </cell>
          <cell r="D577">
            <v>2.65</v>
          </cell>
          <cell r="E577">
            <v>1.02</v>
          </cell>
          <cell r="F577">
            <v>91.9</v>
          </cell>
          <cell r="G577">
            <v>5.01</v>
          </cell>
          <cell r="H577">
            <v>0.09</v>
          </cell>
          <cell r="I577">
            <v>0</v>
          </cell>
          <cell r="J577">
            <v>0</v>
          </cell>
          <cell r="K577">
            <v>637</v>
          </cell>
        </row>
        <row r="578">
          <cell r="A578" t="str">
            <v>PURÊ DE ABÓBORA</v>
          </cell>
          <cell r="B578" t="e">
            <v>#REF!</v>
          </cell>
          <cell r="C578" t="e">
            <v>#REF!</v>
          </cell>
          <cell r="D578" t="e">
            <v>#REF!</v>
          </cell>
          <cell r="E578" t="e">
            <v>#REF!</v>
          </cell>
          <cell r="F578" t="e">
            <v>#REF!</v>
          </cell>
          <cell r="G578" t="e">
            <v>#REF!</v>
          </cell>
          <cell r="H578" t="e">
            <v>#REF!</v>
          </cell>
          <cell r="I578" t="e">
            <v>#REF!</v>
          </cell>
          <cell r="J578" t="e">
            <v>#REF!</v>
          </cell>
          <cell r="K578" t="e">
            <v>#REF!</v>
          </cell>
        </row>
        <row r="579">
          <cell r="A579" t="str">
            <v>PURÊ DE AIPIM</v>
          </cell>
          <cell r="B579" t="e">
            <v>#REF!</v>
          </cell>
          <cell r="C579" t="e">
            <v>#REF!</v>
          </cell>
          <cell r="D579" t="e">
            <v>#REF!</v>
          </cell>
          <cell r="E579" t="e">
            <v>#REF!</v>
          </cell>
          <cell r="F579" t="e">
            <v>#REF!</v>
          </cell>
          <cell r="G579" t="e">
            <v>#REF!</v>
          </cell>
          <cell r="H579" t="e">
            <v>#REF!</v>
          </cell>
          <cell r="I579" t="e">
            <v>#REF!</v>
          </cell>
          <cell r="J579" t="e">
            <v>#REF!</v>
          </cell>
          <cell r="K579" t="e">
            <v>#REF!</v>
          </cell>
        </row>
        <row r="580">
          <cell r="A580" t="str">
            <v>PURÊ DE BATATA</v>
          </cell>
          <cell r="B580">
            <v>119.44495227811467</v>
          </cell>
          <cell r="C580">
            <v>499.75768033163178</v>
          </cell>
          <cell r="D580">
            <v>2.3487412179863973</v>
          </cell>
          <cell r="E580">
            <v>7.9362466666666673</v>
          </cell>
          <cell r="F580">
            <v>10.281665448680267</v>
          </cell>
          <cell r="G580">
            <v>47.355606666666652</v>
          </cell>
          <cell r="H580">
            <v>0.24448666666666669</v>
          </cell>
          <cell r="I580">
            <v>78.372833333333332</v>
          </cell>
          <cell r="J580">
            <v>17.095833333333331</v>
          </cell>
          <cell r="K580">
            <v>142.38517333333334</v>
          </cell>
        </row>
        <row r="581">
          <cell r="A581" t="str">
            <v>PURÊ DE INHAME</v>
          </cell>
          <cell r="B581">
            <v>137.22623546652048</v>
          </cell>
          <cell r="C581">
            <v>574.15456919192172</v>
          </cell>
          <cell r="D581">
            <v>2.5021832469719048</v>
          </cell>
          <cell r="E581">
            <v>8.0535800000000002</v>
          </cell>
          <cell r="F581">
            <v>14.981056753028094</v>
          </cell>
          <cell r="G581">
            <v>51.891273333333316</v>
          </cell>
          <cell r="H581">
            <v>0.24448666666666669</v>
          </cell>
          <cell r="I581">
            <v>78.372833333333332</v>
          </cell>
          <cell r="J581">
            <v>3.0928333333333335</v>
          </cell>
          <cell r="K581">
            <v>142.38517333333334</v>
          </cell>
        </row>
        <row r="582">
          <cell r="A582" t="str">
            <v>Queijo colonial</v>
          </cell>
          <cell r="B582">
            <v>302</v>
          </cell>
          <cell r="C582">
            <v>1263.568</v>
          </cell>
          <cell r="D582">
            <v>25.96</v>
          </cell>
          <cell r="E582">
            <v>20.03</v>
          </cell>
          <cell r="F582">
            <v>3.83</v>
          </cell>
          <cell r="G582">
            <v>731</v>
          </cell>
          <cell r="H582">
            <v>0.25</v>
          </cell>
          <cell r="I582">
            <v>133</v>
          </cell>
          <cell r="J582">
            <v>0</v>
          </cell>
          <cell r="K582">
            <v>528</v>
          </cell>
        </row>
        <row r="583">
          <cell r="A583" t="str">
            <v>Queijo de coalho</v>
          </cell>
          <cell r="B583">
            <v>373</v>
          </cell>
          <cell r="C583">
            <v>1560.6320000000001</v>
          </cell>
          <cell r="D583">
            <v>24.48</v>
          </cell>
          <cell r="E583">
            <v>30.28</v>
          </cell>
          <cell r="F583">
            <v>0.68</v>
          </cell>
          <cell r="G583">
            <v>746</v>
          </cell>
          <cell r="H583">
            <v>0.72</v>
          </cell>
          <cell r="I583">
            <v>192</v>
          </cell>
          <cell r="J583">
            <v>0</v>
          </cell>
          <cell r="K583">
            <v>536</v>
          </cell>
        </row>
        <row r="584">
          <cell r="A584" t="str">
            <v>Queijo ralado</v>
          </cell>
          <cell r="B584">
            <v>431</v>
          </cell>
          <cell r="C584">
            <v>1803.3040000000001</v>
          </cell>
          <cell r="D584">
            <v>38.46</v>
          </cell>
          <cell r="E584">
            <v>28.61</v>
          </cell>
          <cell r="F584">
            <v>4.0599999999999996</v>
          </cell>
          <cell r="G584">
            <v>1109</v>
          </cell>
          <cell r="H584">
            <v>0.9</v>
          </cell>
          <cell r="I584">
            <v>117</v>
          </cell>
          <cell r="J584">
            <v>0</v>
          </cell>
          <cell r="K584">
            <v>1529</v>
          </cell>
        </row>
        <row r="585">
          <cell r="A585" t="str">
            <v>Queijo, minas, frescal</v>
          </cell>
          <cell r="B585">
            <v>264.27312799999993</v>
          </cell>
          <cell r="C585">
            <v>1105.7187675519997</v>
          </cell>
          <cell r="D585">
            <v>17.411020000000004</v>
          </cell>
          <cell r="E585">
            <v>20.180666666666667</v>
          </cell>
          <cell r="F585">
            <v>3.2403133333333329</v>
          </cell>
          <cell r="G585">
            <v>579.25333333333344</v>
          </cell>
          <cell r="H585">
            <v>0.93100000000000005</v>
          </cell>
          <cell r="I585">
            <v>160.50666666666666</v>
          </cell>
          <cell r="J585">
            <v>0</v>
          </cell>
          <cell r="K585">
            <v>31</v>
          </cell>
        </row>
        <row r="586">
          <cell r="A586" t="str">
            <v>Queijo, minas, meia cura</v>
          </cell>
          <cell r="B586">
            <v>320.72181773325985</v>
          </cell>
          <cell r="C586">
            <v>1341.9000853959592</v>
          </cell>
          <cell r="D586">
            <v>21.211373713811241</v>
          </cell>
          <cell r="E586">
            <v>24.61</v>
          </cell>
          <cell r="F586">
            <v>3.5729596195220865</v>
          </cell>
          <cell r="G586">
            <v>695.91733333333332</v>
          </cell>
          <cell r="H586">
            <v>0.219</v>
          </cell>
          <cell r="I586">
            <v>111.33333333333333</v>
          </cell>
          <cell r="J586">
            <v>0</v>
          </cell>
          <cell r="K586">
            <v>501</v>
          </cell>
        </row>
        <row r="587">
          <cell r="A587" t="str">
            <v>Queijo, mozarela</v>
          </cell>
          <cell r="B587">
            <v>329.8707184208871</v>
          </cell>
          <cell r="C587">
            <v>1380.1790858729917</v>
          </cell>
          <cell r="D587">
            <v>22.649000406265259</v>
          </cell>
          <cell r="E587">
            <v>25.183000000000003</v>
          </cell>
          <cell r="F587">
            <v>3.0493329270680736</v>
          </cell>
          <cell r="G587">
            <v>875.03933333333327</v>
          </cell>
          <cell r="H587">
            <v>0.30599999999999999</v>
          </cell>
          <cell r="I587">
            <v>109</v>
          </cell>
          <cell r="J587">
            <v>0</v>
          </cell>
          <cell r="K587">
            <v>581</v>
          </cell>
        </row>
        <row r="588">
          <cell r="A588" t="str">
            <v>Queijo, parmesão</v>
          </cell>
          <cell r="B588">
            <v>452.96375533333332</v>
          </cell>
          <cell r="C588">
            <v>1895.2003523146668</v>
          </cell>
          <cell r="D588">
            <v>35.553613333333331</v>
          </cell>
          <cell r="E588">
            <v>33.529333333333334</v>
          </cell>
          <cell r="F588">
            <v>1.6607199999999995</v>
          </cell>
          <cell r="G588">
            <v>991.96766666666679</v>
          </cell>
          <cell r="H588">
            <v>0.53233333333333333</v>
          </cell>
          <cell r="I588">
            <v>66.153333333333322</v>
          </cell>
          <cell r="J588">
            <v>0</v>
          </cell>
          <cell r="K588">
            <v>1844</v>
          </cell>
        </row>
        <row r="589">
          <cell r="A589" t="str">
            <v>Queijo, pasteurizado</v>
          </cell>
          <cell r="B589">
            <v>303.07980333333325</v>
          </cell>
          <cell r="C589">
            <v>1268.0858971466664</v>
          </cell>
          <cell r="D589">
            <v>9.3573333333333331</v>
          </cell>
          <cell r="E589">
            <v>27.435333333333332</v>
          </cell>
          <cell r="F589">
            <v>5.6763333333333303</v>
          </cell>
          <cell r="G589">
            <v>323.29933333333332</v>
          </cell>
          <cell r="H589">
            <v>0.26533333333333337</v>
          </cell>
          <cell r="I589">
            <v>57.313333333333333</v>
          </cell>
          <cell r="J589">
            <v>0</v>
          </cell>
          <cell r="K589">
            <v>78</v>
          </cell>
        </row>
        <row r="590">
          <cell r="A590" t="str">
            <v>Queijo, petit suisse, morango</v>
          </cell>
          <cell r="B590">
            <v>121</v>
          </cell>
          <cell r="C590">
            <v>506.26400000000001</v>
          </cell>
          <cell r="D590">
            <v>5.8</v>
          </cell>
          <cell r="E590">
            <v>2.8</v>
          </cell>
          <cell r="F590">
            <v>18.5</v>
          </cell>
          <cell r="G590">
            <v>731</v>
          </cell>
          <cell r="H590">
            <v>0.1</v>
          </cell>
          <cell r="I590">
            <v>273</v>
          </cell>
          <cell r="J590">
            <v>0</v>
          </cell>
          <cell r="K590">
            <v>412</v>
          </cell>
        </row>
        <row r="591">
          <cell r="A591" t="str">
            <v>Queijo, prato</v>
          </cell>
          <cell r="B591">
            <v>359.88046240505474</v>
          </cell>
          <cell r="C591">
            <v>1505.7398547027492</v>
          </cell>
          <cell r="D591">
            <v>22.661760406494142</v>
          </cell>
          <cell r="E591">
            <v>29.106333333333335</v>
          </cell>
          <cell r="F591">
            <v>1.8785729268391926</v>
          </cell>
          <cell r="G591">
            <v>939.99333333333334</v>
          </cell>
          <cell r="H591">
            <v>0.28000000000000003</v>
          </cell>
          <cell r="I591">
            <v>122.66666666666667</v>
          </cell>
          <cell r="J591">
            <v>0</v>
          </cell>
          <cell r="K591">
            <v>580</v>
          </cell>
        </row>
        <row r="592">
          <cell r="A592" t="str">
            <v>Queijo, requeijão, cremoso</v>
          </cell>
          <cell r="B592">
            <v>256.57814866666666</v>
          </cell>
          <cell r="C592">
            <v>1073.5229740213333</v>
          </cell>
          <cell r="D592">
            <v>9.6295466666666663</v>
          </cell>
          <cell r="E592">
            <v>23.441000000000003</v>
          </cell>
          <cell r="F592">
            <v>2.4324533333333336</v>
          </cell>
          <cell r="G592">
            <v>259.46666666666664</v>
          </cell>
          <cell r="H592">
            <v>0.115</v>
          </cell>
          <cell r="I592">
            <v>194.58666666666667</v>
          </cell>
          <cell r="J592">
            <v>0</v>
          </cell>
          <cell r="K592">
            <v>558</v>
          </cell>
        </row>
        <row r="593">
          <cell r="A593" t="str">
            <v>Queijo, ricota</v>
          </cell>
          <cell r="B593">
            <v>139.73177999999996</v>
          </cell>
          <cell r="C593">
            <v>584.6377675199999</v>
          </cell>
          <cell r="D593">
            <v>12.6005</v>
          </cell>
          <cell r="E593">
            <v>8.1086666666666662</v>
          </cell>
          <cell r="F593">
            <v>3.7861666666666673</v>
          </cell>
          <cell r="G593">
            <v>253.23599999999999</v>
          </cell>
          <cell r="H593">
            <v>0.13666666666666669</v>
          </cell>
          <cell r="I593">
            <v>52.846666666666664</v>
          </cell>
          <cell r="J593">
            <v>0</v>
          </cell>
          <cell r="K593">
            <v>283</v>
          </cell>
        </row>
        <row r="594">
          <cell r="A594" t="str">
            <v>Quiabo, cru</v>
          </cell>
          <cell r="B594">
            <v>29.939262150069077</v>
          </cell>
          <cell r="C594">
            <v>125.26587283588903</v>
          </cell>
          <cell r="D594">
            <v>1.91875</v>
          </cell>
          <cell r="E594">
            <v>0.29899999999999999</v>
          </cell>
          <cell r="F594">
            <v>6.3739166666666662</v>
          </cell>
          <cell r="G594">
            <v>112.15966666666667</v>
          </cell>
          <cell r="H594">
            <v>0.36899999999999999</v>
          </cell>
          <cell r="I594">
            <v>0</v>
          </cell>
          <cell r="J594">
            <v>5.5966666666666667</v>
          </cell>
          <cell r="K594">
            <v>0.89100000000000001</v>
          </cell>
        </row>
        <row r="595">
          <cell r="A595" t="str">
            <v>QUIBE ASSADO</v>
          </cell>
          <cell r="B595">
            <v>382.12255824927536</v>
          </cell>
          <cell r="C595">
            <v>1598.8007837149682</v>
          </cell>
          <cell r="D595">
            <v>29.724927362318841</v>
          </cell>
          <cell r="E595">
            <v>23.568100000000001</v>
          </cell>
          <cell r="F595">
            <v>12.447039304347825</v>
          </cell>
          <cell r="G595">
            <v>120.87226666666666</v>
          </cell>
          <cell r="H595">
            <v>3.0240000000000005</v>
          </cell>
          <cell r="I595">
            <v>77.834666666666678</v>
          </cell>
          <cell r="J595">
            <v>0</v>
          </cell>
          <cell r="K595">
            <v>360.58960000000002</v>
          </cell>
        </row>
        <row r="596">
          <cell r="A596" t="str">
            <v>Quindim</v>
          </cell>
          <cell r="B596">
            <v>411.34872157084942</v>
          </cell>
          <cell r="C596">
            <v>1721.083051052434</v>
          </cell>
          <cell r="D596">
            <v>4.7374999999999998</v>
          </cell>
          <cell r="E596">
            <v>24.425000000000001</v>
          </cell>
          <cell r="F596">
            <v>46.298833333333334</v>
          </cell>
          <cell r="G596">
            <v>37.178666666666672</v>
          </cell>
          <cell r="H596">
            <v>1.3816666666666666</v>
          </cell>
          <cell r="I596">
            <v>110706</v>
          </cell>
          <cell r="J596">
            <v>0</v>
          </cell>
          <cell r="K596">
            <v>27</v>
          </cell>
        </row>
        <row r="597">
          <cell r="A597" t="str">
            <v>Quinoa, crua</v>
          </cell>
          <cell r="B597">
            <v>354</v>
          </cell>
          <cell r="C597">
            <v>1481.136</v>
          </cell>
          <cell r="D597">
            <v>14.2</v>
          </cell>
          <cell r="E597">
            <v>6.07</v>
          </cell>
          <cell r="F597">
            <v>64.2</v>
          </cell>
          <cell r="G597">
            <v>47</v>
          </cell>
          <cell r="H597">
            <v>4.57</v>
          </cell>
          <cell r="I597">
            <v>0</v>
          </cell>
          <cell r="J597">
            <v>0</v>
          </cell>
          <cell r="K597">
            <v>5</v>
          </cell>
        </row>
        <row r="598">
          <cell r="A598" t="str">
            <v>Quirera não especificada</v>
          </cell>
          <cell r="B598">
            <v>62.95</v>
          </cell>
          <cell r="C598">
            <v>263.38280000000003</v>
          </cell>
          <cell r="D598">
            <v>1.24</v>
          </cell>
          <cell r="E598">
            <v>0.31</v>
          </cell>
          <cell r="F598">
            <v>13.5</v>
          </cell>
          <cell r="G598">
            <v>3.37</v>
          </cell>
          <cell r="H598">
            <v>0.74</v>
          </cell>
          <cell r="I598">
            <v>1.83</v>
          </cell>
          <cell r="J598">
            <v>0</v>
          </cell>
          <cell r="K598">
            <v>5.01</v>
          </cell>
        </row>
        <row r="599">
          <cell r="A599" t="str">
            <v>Rabanete, cru</v>
          </cell>
          <cell r="B599">
            <v>13.738126086956488</v>
          </cell>
          <cell r="C599">
            <v>57.48031954782595</v>
          </cell>
          <cell r="D599">
            <v>1.3913043478260869</v>
          </cell>
          <cell r="E599">
            <v>7.3333333333333348E-2</v>
          </cell>
          <cell r="F599">
            <v>2.7253623188405807</v>
          </cell>
          <cell r="G599">
            <v>20.866666666666667</v>
          </cell>
          <cell r="H599">
            <v>0.35</v>
          </cell>
          <cell r="I599">
            <v>1</v>
          </cell>
          <cell r="J599">
            <v>9.6333333333333329</v>
          </cell>
          <cell r="K599">
            <v>10.993333333333334</v>
          </cell>
        </row>
        <row r="600">
          <cell r="A600" t="str">
            <v>Rapadura</v>
          </cell>
          <cell r="B600">
            <v>351.95812210154531</v>
          </cell>
          <cell r="C600">
            <v>1472.5927828728657</v>
          </cell>
          <cell r="D600">
            <v>0.98958333333333326</v>
          </cell>
          <cell r="E600">
            <v>7.0666666666666669E-2</v>
          </cell>
          <cell r="F600">
            <v>90.792416666666668</v>
          </cell>
          <cell r="G600">
            <v>30.486333333333334</v>
          </cell>
          <cell r="H600">
            <v>4.4413333333333327</v>
          </cell>
          <cell r="I600">
            <v>0</v>
          </cell>
          <cell r="J600">
            <v>0</v>
          </cell>
          <cell r="K600">
            <v>22</v>
          </cell>
        </row>
        <row r="601">
          <cell r="A601" t="str">
            <v>Repolho, branco, cru</v>
          </cell>
          <cell r="B601">
            <v>17.118802898550712</v>
          </cell>
          <cell r="C601">
            <v>71.625071327536176</v>
          </cell>
          <cell r="D601">
            <v>0.87681159420289856</v>
          </cell>
          <cell r="E601">
            <v>0.14333333333333334</v>
          </cell>
          <cell r="F601">
            <v>3.8598550724637692</v>
          </cell>
          <cell r="G601">
            <v>34.546666666666674</v>
          </cell>
          <cell r="H601">
            <v>0.15</v>
          </cell>
          <cell r="I601">
            <v>13.3</v>
          </cell>
          <cell r="J601">
            <v>18.716666666666665</v>
          </cell>
          <cell r="K601">
            <v>3.6433333333333331</v>
          </cell>
        </row>
        <row r="602">
          <cell r="A602" t="str">
            <v>Repolho, roxo, cru</v>
          </cell>
          <cell r="B602">
            <v>30.907502954324087</v>
          </cell>
          <cell r="C602">
            <v>129.31699236089199</v>
          </cell>
          <cell r="D602">
            <v>1.908333333333333</v>
          </cell>
          <cell r="E602">
            <v>6.3666666666666663E-2</v>
          </cell>
          <cell r="F602">
            <v>7.2040000000000006</v>
          </cell>
          <cell r="G602">
            <v>43.670333333333339</v>
          </cell>
          <cell r="H602">
            <v>0.51633333333333342</v>
          </cell>
          <cell r="I602">
            <v>4</v>
          </cell>
          <cell r="J602">
            <v>43.2</v>
          </cell>
          <cell r="K602">
            <v>2.3376666666666668</v>
          </cell>
        </row>
        <row r="603">
          <cell r="A603" t="str">
            <v>REPOLHO REFOGADO</v>
          </cell>
          <cell r="B603">
            <v>6.27</v>
          </cell>
          <cell r="C603">
            <v>137.18055550469563</v>
          </cell>
          <cell r="D603">
            <v>0.33315217391304347</v>
          </cell>
          <cell r="E603">
            <v>3.0451999999999999</v>
          </cell>
          <cell r="F603">
            <v>1.3970144927536237</v>
          </cell>
          <cell r="G603">
            <v>10.499600000000003</v>
          </cell>
          <cell r="H603">
            <v>5.2999999999999999E-2</v>
          </cell>
          <cell r="I603">
            <v>3.99</v>
          </cell>
          <cell r="J603">
            <v>5.6150000000000002</v>
          </cell>
          <cell r="K603">
            <v>48.010600000000004</v>
          </cell>
        </row>
        <row r="604">
          <cell r="A604" t="str">
            <v>Romã, crua</v>
          </cell>
          <cell r="B604">
            <v>55.739000000000011</v>
          </cell>
          <cell r="C604">
            <v>233.21197600000005</v>
          </cell>
          <cell r="D604">
            <v>0.40416666666666667</v>
          </cell>
          <cell r="E604">
            <v>0</v>
          </cell>
          <cell r="F604">
            <v>15.105833333333335</v>
          </cell>
          <cell r="G604">
            <v>4.7540000000000004</v>
          </cell>
          <cell r="H604">
            <v>0.25700000000000001</v>
          </cell>
          <cell r="I604">
            <v>0</v>
          </cell>
          <cell r="J604">
            <v>8.1233333333333348</v>
          </cell>
          <cell r="K604">
            <v>0.59133333333333327</v>
          </cell>
        </row>
        <row r="605">
          <cell r="A605" t="str">
            <v>Rosquinha doce de chocolate</v>
          </cell>
          <cell r="B605">
            <v>393.33</v>
          </cell>
          <cell r="C605">
            <v>1653.33</v>
          </cell>
          <cell r="D605">
            <v>7</v>
          </cell>
          <cell r="E605">
            <v>10</v>
          </cell>
          <cell r="F605">
            <v>70</v>
          </cell>
          <cell r="G605"/>
          <cell r="H605"/>
          <cell r="I605"/>
          <cell r="J605"/>
          <cell r="K605">
            <v>173.33</v>
          </cell>
        </row>
        <row r="606">
          <cell r="A606" t="str">
            <v>Rosquinha doce de coco</v>
          </cell>
          <cell r="B606">
            <v>433.33</v>
          </cell>
          <cell r="C606">
            <v>1820</v>
          </cell>
          <cell r="D606">
            <v>7.33</v>
          </cell>
          <cell r="E606">
            <v>11</v>
          </cell>
          <cell r="F606">
            <v>76.66</v>
          </cell>
          <cell r="G606"/>
          <cell r="H606"/>
          <cell r="I606"/>
          <cell r="J606"/>
          <cell r="K606">
            <v>340</v>
          </cell>
        </row>
        <row r="607">
          <cell r="A607" t="str">
            <v>Rosquinha doce de leite</v>
          </cell>
          <cell r="B607">
            <v>433.33</v>
          </cell>
          <cell r="C607">
            <v>1820</v>
          </cell>
          <cell r="D607">
            <v>7.66</v>
          </cell>
          <cell r="E607">
            <v>11</v>
          </cell>
          <cell r="F607">
            <v>76.66</v>
          </cell>
          <cell r="G607"/>
          <cell r="H607"/>
          <cell r="I607"/>
          <cell r="J607"/>
          <cell r="K607">
            <v>340</v>
          </cell>
        </row>
        <row r="608">
          <cell r="A608" t="str">
            <v>Rosquinha salgada</v>
          </cell>
          <cell r="B608">
            <v>536.66</v>
          </cell>
          <cell r="C608">
            <v>2139</v>
          </cell>
          <cell r="D608">
            <v>13</v>
          </cell>
          <cell r="E608">
            <v>6.33</v>
          </cell>
          <cell r="F608">
            <v>93.33</v>
          </cell>
          <cell r="G608"/>
          <cell r="H608"/>
          <cell r="I608"/>
          <cell r="J608"/>
          <cell r="K608">
            <v>420</v>
          </cell>
        </row>
        <row r="609">
          <cell r="A609" t="str">
            <v>Rúcula, crua</v>
          </cell>
          <cell r="B609">
            <v>13.133256607294062</v>
          </cell>
          <cell r="C609">
            <v>54.949545644918352</v>
          </cell>
          <cell r="D609">
            <v>1.7666666666666664</v>
          </cell>
          <cell r="E609">
            <v>0.10733333333333334</v>
          </cell>
          <cell r="F609">
            <v>2.2196666666666607</v>
          </cell>
          <cell r="G609">
            <v>116.56333333333333</v>
          </cell>
          <cell r="H609">
            <v>0.93900000000000006</v>
          </cell>
          <cell r="I609">
            <v>69167</v>
          </cell>
          <cell r="J609">
            <v>46.293333333333329</v>
          </cell>
          <cell r="K609">
            <v>9.4179999999999993</v>
          </cell>
        </row>
        <row r="610">
          <cell r="A610" t="str">
            <v xml:space="preserve">Sagu, mistura p/, preparada, (média diferentes sabores) </v>
          </cell>
          <cell r="B610">
            <v>123</v>
          </cell>
          <cell r="C610">
            <v>514.63200000000006</v>
          </cell>
          <cell r="D610">
            <v>0</v>
          </cell>
          <cell r="E610">
            <v>0</v>
          </cell>
          <cell r="F610">
            <v>30.6</v>
          </cell>
          <cell r="G610">
            <v>6.88</v>
          </cell>
          <cell r="H610">
            <v>0.55000000000000004</v>
          </cell>
          <cell r="I610">
            <v>0</v>
          </cell>
          <cell r="J610">
            <v>0</v>
          </cell>
          <cell r="K610">
            <v>0.35</v>
          </cell>
        </row>
        <row r="611">
          <cell r="A611" t="str">
            <v>Sal</v>
          </cell>
          <cell r="B611"/>
          <cell r="C611"/>
          <cell r="D611"/>
          <cell r="E611"/>
          <cell r="F611"/>
          <cell r="G611"/>
          <cell r="H611"/>
          <cell r="I611"/>
          <cell r="J611"/>
          <cell r="K611">
            <v>39943</v>
          </cell>
        </row>
        <row r="612">
          <cell r="A612" t="str">
            <v>Sal, dietético</v>
          </cell>
          <cell r="B612">
            <v>0</v>
          </cell>
          <cell r="C612">
            <v>0</v>
          </cell>
          <cell r="D612">
            <v>0</v>
          </cell>
          <cell r="E612">
            <v>0</v>
          </cell>
          <cell r="F612">
            <v>0</v>
          </cell>
          <cell r="G612">
            <v>0</v>
          </cell>
          <cell r="H612">
            <v>0</v>
          </cell>
          <cell r="I612">
            <v>0</v>
          </cell>
          <cell r="J612">
            <v>0</v>
          </cell>
          <cell r="K612">
            <v>23432</v>
          </cell>
        </row>
        <row r="613">
          <cell r="A613" t="str">
            <v>Sal, grosso</v>
          </cell>
          <cell r="B613">
            <v>0</v>
          </cell>
          <cell r="C613">
            <v>0</v>
          </cell>
          <cell r="D613">
            <v>0</v>
          </cell>
          <cell r="E613">
            <v>0</v>
          </cell>
          <cell r="F613">
            <v>0</v>
          </cell>
          <cell r="G613">
            <v>0</v>
          </cell>
          <cell r="H613">
            <v>0</v>
          </cell>
          <cell r="I613">
            <v>0</v>
          </cell>
          <cell r="J613">
            <v>0</v>
          </cell>
          <cell r="K613">
            <v>39943</v>
          </cell>
        </row>
        <row r="614">
          <cell r="A614" t="str">
            <v>Salame</v>
          </cell>
          <cell r="B614">
            <v>397.8425065349341</v>
          </cell>
          <cell r="C614">
            <v>1664.5730473421643</v>
          </cell>
          <cell r="D614">
            <v>25.810416666666665</v>
          </cell>
          <cell r="E614">
            <v>30.641333333333336</v>
          </cell>
          <cell r="F614">
            <v>2.9062500000000098</v>
          </cell>
          <cell r="G614">
            <v>87.018333333333331</v>
          </cell>
          <cell r="H614">
            <v>1.2530000000000001</v>
          </cell>
          <cell r="I614">
            <v>0</v>
          </cell>
          <cell r="J614">
            <v>0</v>
          </cell>
          <cell r="K614">
            <v>1574</v>
          </cell>
        </row>
        <row r="615">
          <cell r="A615" t="str">
            <v>Salmão, sem pele, fresco, cru</v>
          </cell>
          <cell r="B615">
            <v>169.78157991055645</v>
          </cell>
          <cell r="C615">
            <v>710.36613034576817</v>
          </cell>
          <cell r="D615">
            <v>19.252083333333335</v>
          </cell>
          <cell r="E615">
            <v>9.7089999999999979</v>
          </cell>
          <cell r="F615">
            <v>0</v>
          </cell>
          <cell r="G615">
            <v>8.7479999999999993</v>
          </cell>
          <cell r="H615">
            <v>0.24</v>
          </cell>
          <cell r="I615">
            <v>35</v>
          </cell>
          <cell r="J615">
            <v>0</v>
          </cell>
          <cell r="K615">
            <v>64</v>
          </cell>
        </row>
        <row r="616">
          <cell r="A616" t="str">
            <v>SALADA DE ACELGA</v>
          </cell>
          <cell r="B616">
            <v>29.661351374999992</v>
          </cell>
          <cell r="C616">
            <v>124.10309415299997</v>
          </cell>
          <cell r="D616">
            <v>0.21656249999999999</v>
          </cell>
          <cell r="E616">
            <v>3.0158999999999998</v>
          </cell>
          <cell r="F616">
            <v>0.69463749999999858</v>
          </cell>
          <cell r="G616">
            <v>6.4477500000000001</v>
          </cell>
          <cell r="H616">
            <v>4.0400000000000012E-2</v>
          </cell>
          <cell r="I616">
            <v>49.5</v>
          </cell>
          <cell r="J616">
            <v>3.3824999999999998</v>
          </cell>
          <cell r="K616">
            <v>80.063100000000006</v>
          </cell>
        </row>
        <row r="617">
          <cell r="A617" t="str">
            <v>SALADA DE ALFACE</v>
          </cell>
          <cell r="B617">
            <v>28.5931352173913</v>
          </cell>
          <cell r="C617">
            <v>126.82367774956521</v>
          </cell>
          <cell r="D617">
            <v>0.25326086956521743</v>
          </cell>
          <cell r="E617">
            <v>3.0185</v>
          </cell>
          <cell r="F617">
            <v>0.36423913043478268</v>
          </cell>
          <cell r="G617">
            <v>4.1270000000000007</v>
          </cell>
          <cell r="H617">
            <v>9.1499999999999998E-2</v>
          </cell>
          <cell r="I617">
            <v>32.549999999999997</v>
          </cell>
          <cell r="J617">
            <v>3.2085000000000004</v>
          </cell>
          <cell r="K617">
            <v>80.521000000000015</v>
          </cell>
        </row>
        <row r="618">
          <cell r="A618" t="str">
            <v>SALADA DE CENOURA</v>
          </cell>
          <cell r="B618">
            <v>34.33</v>
          </cell>
          <cell r="C618">
            <v>144.23998399999999</v>
          </cell>
          <cell r="D618">
            <v>0.29100000000000004</v>
          </cell>
          <cell r="E618">
            <v>3.0627500000000003</v>
          </cell>
          <cell r="F618">
            <v>1.2044299999999999</v>
          </cell>
          <cell r="G618">
            <v>6.9260000000000002</v>
          </cell>
          <cell r="H618">
            <v>0.1615</v>
          </cell>
          <cell r="I618">
            <v>185.34517</v>
          </cell>
          <cell r="J618">
            <v>1.3291666666666668</v>
          </cell>
          <cell r="K618">
            <v>2.79</v>
          </cell>
        </row>
        <row r="619">
          <cell r="A619" t="str">
            <v>SALADA DE COUVE</v>
          </cell>
          <cell r="B619">
            <v>32.24</v>
          </cell>
          <cell r="C619">
            <v>134.88102813449277</v>
          </cell>
          <cell r="D619">
            <v>0.58563768115942028</v>
          </cell>
          <cell r="E619">
            <v>3.1195833333333334</v>
          </cell>
          <cell r="F619">
            <v>0.93112565217391174</v>
          </cell>
          <cell r="G619">
            <v>27.749199999999998</v>
          </cell>
          <cell r="H619">
            <v>0.13473333333333334</v>
          </cell>
          <cell r="I619">
            <v>116.94516999999999</v>
          </cell>
          <cell r="J619">
            <v>19.386666666666667</v>
          </cell>
          <cell r="K619">
            <v>1.2491999999999999</v>
          </cell>
        </row>
        <row r="620">
          <cell r="A620" t="str">
            <v>SALPICÃO DE FRANGO</v>
          </cell>
          <cell r="B620">
            <v>262.65210476513715</v>
          </cell>
          <cell r="C620">
            <v>1099.557302337334</v>
          </cell>
          <cell r="D620">
            <v>26.991071763089362</v>
          </cell>
          <cell r="E620">
            <v>14.677053333333333</v>
          </cell>
          <cell r="F620">
            <v>4.2605015702439726</v>
          </cell>
          <cell r="G620">
            <v>46.543636666666664</v>
          </cell>
          <cell r="H620">
            <v>0.82691333333333339</v>
          </cell>
          <cell r="I620">
            <v>254.60333333333335</v>
          </cell>
          <cell r="J620">
            <v>2.3877533333333334</v>
          </cell>
          <cell r="K620">
            <v>181.19523500000003</v>
          </cell>
        </row>
        <row r="621">
          <cell r="A621" t="str">
            <v>SALADA DE FRUTAS</v>
          </cell>
          <cell r="B621">
            <v>349.84000000000003</v>
          </cell>
          <cell r="C621">
            <v>687.43678078898586</v>
          </cell>
          <cell r="D621">
            <v>1.818782608695652</v>
          </cell>
          <cell r="E621">
            <v>0.13416666666666666</v>
          </cell>
          <cell r="F621">
            <v>43.443050724637686</v>
          </cell>
          <cell r="G621">
            <v>22.981300000000001</v>
          </cell>
          <cell r="H621">
            <v>0.41940000000000005</v>
          </cell>
          <cell r="I621">
            <v>26.599999999999998</v>
          </cell>
          <cell r="J621">
            <v>54.484666666666662</v>
          </cell>
          <cell r="K621">
            <v>0.6</v>
          </cell>
        </row>
        <row r="622">
          <cell r="A622" t="str">
            <v>SALADA DE TOMATE</v>
          </cell>
          <cell r="B622">
            <v>29.97</v>
          </cell>
          <cell r="C622">
            <v>119.429984</v>
          </cell>
          <cell r="D622">
            <v>0.29464583333333338</v>
          </cell>
          <cell r="E622">
            <v>3.0102500000000001</v>
          </cell>
          <cell r="F622">
            <v>1.8557008333333316</v>
          </cell>
          <cell r="G622">
            <v>4.0072166666666673</v>
          </cell>
          <cell r="H622">
            <v>0.14561666666666667</v>
          </cell>
          <cell r="I622">
            <v>0.34517000000000003</v>
          </cell>
          <cell r="J622">
            <v>4.5313999999999997</v>
          </cell>
          <cell r="K622">
            <v>1.8500500000000002</v>
          </cell>
        </row>
        <row r="623">
          <cell r="A623" t="str">
            <v>SALADA DE REPOLHO REFOGADA</v>
          </cell>
          <cell r="B623">
            <v>32.786939652173906</v>
          </cell>
          <cell r="C623">
            <v>137.18055550469563</v>
          </cell>
          <cell r="D623">
            <v>0.33315217391304347</v>
          </cell>
          <cell r="E623">
            <v>3.0451999999999999</v>
          </cell>
          <cell r="F623">
            <v>1.3970144927536237</v>
          </cell>
          <cell r="G623">
            <v>10.499600000000003</v>
          </cell>
          <cell r="H623">
            <v>5.2999999999999999E-2</v>
          </cell>
          <cell r="I623">
            <v>3.99</v>
          </cell>
          <cell r="J623">
            <v>5.6150000000000002</v>
          </cell>
          <cell r="K623">
            <v>81.032600000000016</v>
          </cell>
        </row>
        <row r="624">
          <cell r="A624" t="str">
            <v>Salsa, crua</v>
          </cell>
          <cell r="B624">
            <v>33.424111594202884</v>
          </cell>
          <cell r="C624">
            <v>139.84648291014489</v>
          </cell>
          <cell r="D624">
            <v>3.2572463768115942</v>
          </cell>
          <cell r="E624">
            <v>0.61</v>
          </cell>
          <cell r="F624">
            <v>5.7060869565217347</v>
          </cell>
          <cell r="G624">
            <v>179.41333333333333</v>
          </cell>
          <cell r="H624">
            <v>3.18</v>
          </cell>
          <cell r="I624">
            <v>1743</v>
          </cell>
          <cell r="J624">
            <v>51.693333333333328</v>
          </cell>
          <cell r="K624">
            <v>2.2999999999999998</v>
          </cell>
        </row>
        <row r="625">
          <cell r="A625" t="str">
            <v>Salsicha em conserva</v>
          </cell>
          <cell r="B625">
            <v>269.08</v>
          </cell>
          <cell r="C625">
            <v>1125.8307199999999</v>
          </cell>
          <cell r="D625">
            <v>8.3000000000000007</v>
          </cell>
          <cell r="E625">
            <v>25.81</v>
          </cell>
          <cell r="F625">
            <v>0.27</v>
          </cell>
          <cell r="G625">
            <v>17.100000000000001</v>
          </cell>
          <cell r="H625">
            <v>0.57999999999999996</v>
          </cell>
          <cell r="I625">
            <v>1.44</v>
          </cell>
          <cell r="J625">
            <v>0</v>
          </cell>
          <cell r="K625">
            <v>752.81</v>
          </cell>
        </row>
        <row r="626">
          <cell r="A626" t="str">
            <v>Salsicha no varejo crua</v>
          </cell>
          <cell r="B626">
            <v>321.05</v>
          </cell>
          <cell r="C626">
            <v>1343.2732000000001</v>
          </cell>
          <cell r="D626">
            <v>9.7200000000000006</v>
          </cell>
          <cell r="E626">
            <v>29.51</v>
          </cell>
          <cell r="F626">
            <v>3.61</v>
          </cell>
          <cell r="G626">
            <v>16.489999999999998</v>
          </cell>
          <cell r="H626">
            <v>0.81</v>
          </cell>
          <cell r="I626">
            <v>12.99</v>
          </cell>
          <cell r="J626">
            <v>0</v>
          </cell>
          <cell r="K626">
            <v>1174.71</v>
          </cell>
        </row>
        <row r="627">
          <cell r="A627" t="str">
            <v>Salsinha</v>
          </cell>
          <cell r="B627">
            <v>36</v>
          </cell>
          <cell r="C627">
            <v>150.624</v>
          </cell>
          <cell r="D627">
            <v>2.98</v>
          </cell>
          <cell r="E627">
            <v>0.79</v>
          </cell>
          <cell r="F627">
            <v>6.34</v>
          </cell>
          <cell r="G627">
            <v>138</v>
          </cell>
          <cell r="H627">
            <v>6.2</v>
          </cell>
          <cell r="I627">
            <v>520</v>
          </cell>
          <cell r="J627">
            <v>133</v>
          </cell>
          <cell r="K627">
            <v>56</v>
          </cell>
        </row>
        <row r="628">
          <cell r="A628" t="str">
            <v>Salsinha seca</v>
          </cell>
          <cell r="B628">
            <v>276</v>
          </cell>
          <cell r="C628">
            <v>1154.7840000000001</v>
          </cell>
          <cell r="D628">
            <v>22.4</v>
          </cell>
          <cell r="E628">
            <v>4.42</v>
          </cell>
          <cell r="F628">
            <v>51.7</v>
          </cell>
          <cell r="G628">
            <v>1467</v>
          </cell>
          <cell r="H628">
            <v>97.9</v>
          </cell>
          <cell r="I628">
            <v>2334</v>
          </cell>
          <cell r="J628">
            <v>122</v>
          </cell>
          <cell r="K628">
            <v>452</v>
          </cell>
        </row>
        <row r="629">
          <cell r="A629" t="str">
            <v xml:space="preserve">SANDUÍCHE ASSADO </v>
          </cell>
          <cell r="B629">
            <v>255.36999999999998</v>
          </cell>
          <cell r="C629">
            <v>1068.4719013328424</v>
          </cell>
          <cell r="D629">
            <v>13.259739052360642</v>
          </cell>
          <cell r="E629">
            <v>10.331479999999999</v>
          </cell>
          <cell r="F629">
            <v>26.728927414352306</v>
          </cell>
          <cell r="G629">
            <v>341.35633333333334</v>
          </cell>
          <cell r="H629">
            <v>2.9944666666666673</v>
          </cell>
          <cell r="I629">
            <v>40.40773333333334</v>
          </cell>
          <cell r="J629">
            <v>0</v>
          </cell>
          <cell r="K629">
            <v>196.57545333333337</v>
          </cell>
        </row>
        <row r="630">
          <cell r="A630" t="str">
            <v>SANDUÍCHE NATURAL</v>
          </cell>
          <cell r="B630">
            <v>509.88862898840574</v>
          </cell>
          <cell r="C630">
            <v>2133.99402368749</v>
          </cell>
          <cell r="D630">
            <v>36.172760295744737</v>
          </cell>
          <cell r="E630">
            <v>17.897466666666666</v>
          </cell>
          <cell r="F630">
            <v>49.236572637681157</v>
          </cell>
          <cell r="G630">
            <v>279.08580000000001</v>
          </cell>
          <cell r="H630">
            <v>6.4876000000000014</v>
          </cell>
          <cell r="I630">
            <v>297.18466666666671</v>
          </cell>
          <cell r="J630">
            <v>9.795933333333334</v>
          </cell>
          <cell r="K630">
            <v>381.11599999999999</v>
          </cell>
        </row>
        <row r="631">
          <cell r="A631" t="str">
            <v>Sapoti</v>
          </cell>
          <cell r="B631">
            <v>96</v>
          </cell>
          <cell r="C631">
            <v>401.66399999999999</v>
          </cell>
          <cell r="D631">
            <v>0.7</v>
          </cell>
          <cell r="E631">
            <v>0.1</v>
          </cell>
          <cell r="F631">
            <v>25.9</v>
          </cell>
          <cell r="G631">
            <v>29</v>
          </cell>
          <cell r="H631">
            <v>1.2</v>
          </cell>
          <cell r="I631">
            <v>4</v>
          </cell>
          <cell r="J631">
            <v>13</v>
          </cell>
          <cell r="K631">
            <v>0</v>
          </cell>
        </row>
        <row r="632">
          <cell r="A632" t="str">
            <v>Sardinha, conserva em óleo</v>
          </cell>
          <cell r="B632">
            <v>284.98100487124918</v>
          </cell>
          <cell r="C632">
            <v>1192.3605243813067</v>
          </cell>
          <cell r="D632">
            <v>15.939583333333335</v>
          </cell>
          <cell r="E632">
            <v>24.048666666666666</v>
          </cell>
          <cell r="F632">
            <v>0</v>
          </cell>
          <cell r="G632">
            <v>550.24333333333334</v>
          </cell>
          <cell r="H632">
            <v>3.5373333333333332</v>
          </cell>
          <cell r="I632">
            <v>0</v>
          </cell>
          <cell r="J632">
            <v>0</v>
          </cell>
          <cell r="K632">
            <v>666</v>
          </cell>
        </row>
        <row r="633">
          <cell r="A633" t="str">
            <v>Sardinha, inteira, crua</v>
          </cell>
          <cell r="B633">
            <v>113.90036666666666</v>
          </cell>
          <cell r="C633">
            <v>476.55913413333332</v>
          </cell>
          <cell r="D633">
            <v>21.076666666666668</v>
          </cell>
          <cell r="E633">
            <v>2.65</v>
          </cell>
          <cell r="F633">
            <v>0</v>
          </cell>
          <cell r="G633">
            <v>167.33333333333334</v>
          </cell>
          <cell r="H633">
            <v>1.3366666666666667</v>
          </cell>
          <cell r="I633">
            <v>0</v>
          </cell>
          <cell r="J633">
            <v>0</v>
          </cell>
          <cell r="K633">
            <v>60</v>
          </cell>
        </row>
        <row r="634">
          <cell r="A634" t="str">
            <v>Seleta de legumes, enlatada</v>
          </cell>
          <cell r="B634">
            <v>56.533772463768145</v>
          </cell>
          <cell r="C634">
            <v>236.53730398840594</v>
          </cell>
          <cell r="D634">
            <v>3.4202898550724634</v>
          </cell>
          <cell r="E634">
            <v>0.35333333333333333</v>
          </cell>
          <cell r="F634">
            <v>12.669710144927544</v>
          </cell>
          <cell r="G634">
            <v>16.156666666666666</v>
          </cell>
          <cell r="H634">
            <v>1.06</v>
          </cell>
          <cell r="I634">
            <v>0</v>
          </cell>
          <cell r="J634">
            <v>0</v>
          </cell>
          <cell r="K634">
            <v>398.1366666666666</v>
          </cell>
        </row>
        <row r="635">
          <cell r="A635" t="str">
            <v>Serralha, crua</v>
          </cell>
          <cell r="B635">
            <v>30.397934166666644</v>
          </cell>
          <cell r="C635">
            <v>127.18495655333325</v>
          </cell>
          <cell r="D635">
            <v>2.6729166666666666</v>
          </cell>
          <cell r="E635">
            <v>0.74266666666666659</v>
          </cell>
          <cell r="F635">
            <v>4.9467499999999989</v>
          </cell>
          <cell r="G635">
            <v>126.02366666666667</v>
          </cell>
          <cell r="H635">
            <v>1.2693333333333332</v>
          </cell>
          <cell r="I635">
            <v>0</v>
          </cell>
          <cell r="J635">
            <v>1.51</v>
          </cell>
          <cell r="K635">
            <v>19.346999999999998</v>
          </cell>
        </row>
        <row r="636">
          <cell r="A636" t="str">
            <v>Shoyu</v>
          </cell>
          <cell r="B636">
            <v>60.927749875386588</v>
          </cell>
          <cell r="C636">
            <v>254.9217054786175</v>
          </cell>
          <cell r="D636">
            <v>3.3125</v>
          </cell>
          <cell r="E636">
            <v>0.32666666666666666</v>
          </cell>
          <cell r="F636">
            <v>11.647500000000001</v>
          </cell>
          <cell r="G636">
            <v>14.527999999999999</v>
          </cell>
          <cell r="H636">
            <v>0.49866666666666665</v>
          </cell>
          <cell r="I636">
            <v>0</v>
          </cell>
          <cell r="J636">
            <v>0</v>
          </cell>
          <cell r="K636">
            <v>5064</v>
          </cell>
        </row>
        <row r="637">
          <cell r="A637" t="str">
            <v>SOBRECOXA DE FRANGO DOSOSSADA ASSADA</v>
          </cell>
          <cell r="B637">
            <v>148.65901175362316</v>
          </cell>
          <cell r="C637">
            <v>621.98930517715939</v>
          </cell>
          <cell r="D637">
            <v>15.984086956521738</v>
          </cell>
          <cell r="E637">
            <v>8.6694999999999993</v>
          </cell>
          <cell r="F637">
            <v>0.65024637681159414</v>
          </cell>
          <cell r="G637">
            <v>8.1537333333333333</v>
          </cell>
          <cell r="H637">
            <v>0.86093333333333333</v>
          </cell>
          <cell r="I637">
            <v>21.03</v>
          </cell>
          <cell r="J637">
            <v>0.70359999999999989</v>
          </cell>
          <cell r="K637">
            <v>72.100466666666662</v>
          </cell>
        </row>
        <row r="638">
          <cell r="A638" t="str">
            <v>Soja, extrato solúvel, natural, fluido</v>
          </cell>
          <cell r="B638">
            <v>39.104855275350758</v>
          </cell>
          <cell r="C638">
            <v>163.61471447206759</v>
          </cell>
          <cell r="D638">
            <v>2.3810700159072873</v>
          </cell>
          <cell r="E638">
            <v>1.6060000000000001</v>
          </cell>
          <cell r="F638">
            <v>4.2752633333333421</v>
          </cell>
          <cell r="G638">
            <v>16.516999999999999</v>
          </cell>
          <cell r="H638">
            <v>0.434</v>
          </cell>
          <cell r="I638">
            <v>0</v>
          </cell>
          <cell r="J638">
            <v>0</v>
          </cell>
          <cell r="K638">
            <v>57</v>
          </cell>
        </row>
        <row r="639">
          <cell r="A639" t="str">
            <v>Soja, extrato solúvel, pó</v>
          </cell>
          <cell r="B639">
            <v>458.89572943786771</v>
          </cell>
          <cell r="C639">
            <v>1920.0197319680385</v>
          </cell>
          <cell r="D639">
            <v>35.687500238418579</v>
          </cell>
          <cell r="E639">
            <v>26.180999999999997</v>
          </cell>
          <cell r="F639">
            <v>28.482833333333335</v>
          </cell>
          <cell r="G639">
            <v>359.03800000000001</v>
          </cell>
          <cell r="H639">
            <v>7.0090000000000003</v>
          </cell>
          <cell r="I639">
            <v>0</v>
          </cell>
          <cell r="J639">
            <v>9.2133333333333329</v>
          </cell>
          <cell r="K639">
            <v>83</v>
          </cell>
        </row>
        <row r="640">
          <cell r="A640" t="str">
            <v>Soja, farinha</v>
          </cell>
          <cell r="B640">
            <v>403.95584581039901</v>
          </cell>
          <cell r="C640">
            <v>1690.1512588707096</v>
          </cell>
          <cell r="D640">
            <v>36.030100240707398</v>
          </cell>
          <cell r="E640">
            <v>14.633333333333333</v>
          </cell>
          <cell r="F640">
            <v>38.439899759292608</v>
          </cell>
          <cell r="G640">
            <v>206.0203333333333</v>
          </cell>
          <cell r="H640">
            <v>13.055333333333335</v>
          </cell>
          <cell r="I640">
            <v>0</v>
          </cell>
          <cell r="J640">
            <v>0</v>
          </cell>
          <cell r="K640">
            <v>6</v>
          </cell>
        </row>
        <row r="641">
          <cell r="A641" t="str">
            <v>Soja, queijo (tofu)</v>
          </cell>
          <cell r="B641">
            <v>64.48509407389021</v>
          </cell>
          <cell r="C641">
            <v>269.80563360515663</v>
          </cell>
          <cell r="D641">
            <v>6.5531767104466754</v>
          </cell>
          <cell r="E641">
            <v>3.9533333333333331</v>
          </cell>
          <cell r="F641">
            <v>2.1268233333333328</v>
          </cell>
          <cell r="G641">
            <v>80.757333333333335</v>
          </cell>
          <cell r="H641">
            <v>1.4303333333333335</v>
          </cell>
          <cell r="I641">
            <v>0</v>
          </cell>
          <cell r="J641">
            <v>0</v>
          </cell>
          <cell r="K641">
            <v>1</v>
          </cell>
        </row>
        <row r="642">
          <cell r="A642" t="str">
            <v>Sonho</v>
          </cell>
          <cell r="B642">
            <v>378.79</v>
          </cell>
          <cell r="C642">
            <v>1584.8573600000002</v>
          </cell>
          <cell r="D642">
            <v>6.02</v>
          </cell>
          <cell r="E642">
            <v>18.25</v>
          </cell>
          <cell r="F642">
            <v>48.08</v>
          </cell>
          <cell r="G642">
            <v>40.17</v>
          </cell>
          <cell r="H642">
            <v>1.94</v>
          </cell>
          <cell r="I642">
            <v>34.340000000000003</v>
          </cell>
          <cell r="J642">
            <v>0.05</v>
          </cell>
          <cell r="K642">
            <v>132.88999999999999</v>
          </cell>
        </row>
        <row r="643">
          <cell r="A643" t="str">
            <v>Sopa desidratada (média diferentes sabores)</v>
          </cell>
          <cell r="B643">
            <v>348</v>
          </cell>
          <cell r="C643">
            <v>1456.0320000000002</v>
          </cell>
          <cell r="D643">
            <v>11.7</v>
          </cell>
          <cell r="E643">
            <v>5.3</v>
          </cell>
          <cell r="F643">
            <v>63.4</v>
          </cell>
          <cell r="G643">
            <v>55.1</v>
          </cell>
          <cell r="H643">
            <v>2.4500000000000002</v>
          </cell>
          <cell r="I643">
            <v>6.51</v>
          </cell>
          <cell r="J643">
            <v>0</v>
          </cell>
          <cell r="K643">
            <v>3645</v>
          </cell>
        </row>
        <row r="644">
          <cell r="A644" t="str">
            <v xml:space="preserve">Sopa, desidratada, (média diferentes sabores) </v>
          </cell>
          <cell r="B644">
            <v>348</v>
          </cell>
          <cell r="C644">
            <v>1456.0320000000002</v>
          </cell>
          <cell r="D644">
            <v>11.7</v>
          </cell>
          <cell r="E644">
            <v>5.3</v>
          </cell>
          <cell r="F644">
            <v>63.4</v>
          </cell>
          <cell r="G644">
            <v>55.1</v>
          </cell>
          <cell r="H644">
            <v>2.4500000000000002</v>
          </cell>
          <cell r="I644">
            <v>6.51</v>
          </cell>
          <cell r="J644">
            <v>0</v>
          </cell>
          <cell r="K644">
            <v>3645</v>
          </cell>
        </row>
        <row r="645">
          <cell r="A645" t="str">
            <v>Sorvete de qualquer sabor industrializado</v>
          </cell>
          <cell r="B645">
            <v>206</v>
          </cell>
          <cell r="C645">
            <v>861.904</v>
          </cell>
          <cell r="D645">
            <v>3.6</v>
          </cell>
          <cell r="E645">
            <v>11</v>
          </cell>
          <cell r="F645">
            <v>25.13</v>
          </cell>
          <cell r="G645">
            <v>121.67</v>
          </cell>
          <cell r="H645">
            <v>0.37</v>
          </cell>
          <cell r="I645">
            <v>116</v>
          </cell>
          <cell r="J645">
            <v>0.63</v>
          </cell>
          <cell r="K645">
            <v>78.67</v>
          </cell>
        </row>
        <row r="646">
          <cell r="A646" t="str">
            <v>SUCO DE ABACAXI</v>
          </cell>
          <cell r="B646">
            <v>99.86</v>
          </cell>
          <cell r="C646">
            <v>417.848426579803</v>
          </cell>
          <cell r="D646">
            <v>0.96533333333333327</v>
          </cell>
          <cell r="E646">
            <v>0.22666666666666666</v>
          </cell>
          <cell r="F646">
            <v>25.558333333333323</v>
          </cell>
          <cell r="G646">
            <v>27.834666666666671</v>
          </cell>
          <cell r="H646">
            <v>0.73099999999999998</v>
          </cell>
          <cell r="I646">
            <v>4</v>
          </cell>
          <cell r="J646">
            <v>2.4933333333333332</v>
          </cell>
          <cell r="K646">
            <v>2.4726666666666666</v>
          </cell>
        </row>
        <row r="647">
          <cell r="A647" t="str">
            <v>SUCO DE CAJÚ</v>
          </cell>
          <cell r="B647">
            <v>111.82</v>
          </cell>
          <cell r="C647">
            <v>467.86296516159973</v>
          </cell>
          <cell r="D647">
            <v>0.99450000000000005</v>
          </cell>
          <cell r="E647">
            <v>0.308</v>
          </cell>
          <cell r="F647">
            <v>28.662499999999987</v>
          </cell>
          <cell r="G647">
            <v>2.4373333333333336</v>
          </cell>
          <cell r="H647">
            <v>0.30966666666666659</v>
          </cell>
          <cell r="I647">
            <v>42</v>
          </cell>
          <cell r="J647">
            <v>239.43866666666668</v>
          </cell>
          <cell r="K647">
            <v>8.3233333333333324</v>
          </cell>
        </row>
        <row r="648">
          <cell r="A648" t="str">
            <v>SUCO DE GOIABA</v>
          </cell>
          <cell r="B648">
            <v>147.02000000000001</v>
          </cell>
          <cell r="C648">
            <v>467.86296516159973</v>
          </cell>
          <cell r="D648">
            <v>0.99450000000000005</v>
          </cell>
          <cell r="E648">
            <v>0.308</v>
          </cell>
          <cell r="F648">
            <v>28.662499999999987</v>
          </cell>
          <cell r="G648">
            <v>2.4373333333333336</v>
          </cell>
          <cell r="H648">
            <v>0.30966666666666659</v>
          </cell>
          <cell r="I648">
            <v>42</v>
          </cell>
          <cell r="J648">
            <v>239.43866666666668</v>
          </cell>
          <cell r="K648">
            <v>8.3233333333333324</v>
          </cell>
        </row>
        <row r="649">
          <cell r="A649" t="str">
            <v>SUCO DE ACEROLA</v>
          </cell>
          <cell r="B649">
            <v>82.460000000000008</v>
          </cell>
          <cell r="C649">
            <v>345.4233933215998</v>
          </cell>
          <cell r="D649">
            <v>1.2153333333333336</v>
          </cell>
          <cell r="E649">
            <v>0</v>
          </cell>
          <cell r="F649">
            <v>21.04366666666666</v>
          </cell>
          <cell r="G649">
            <v>15.945333333333334</v>
          </cell>
          <cell r="H649">
            <v>0.35099999999999998</v>
          </cell>
          <cell r="I649">
            <v>346</v>
          </cell>
          <cell r="J649">
            <v>1246.4786666666666</v>
          </cell>
          <cell r="K649">
            <v>2.56</v>
          </cell>
        </row>
        <row r="650">
          <cell r="A650" t="str">
            <v>SUCO DE MANGA</v>
          </cell>
          <cell r="B650">
            <v>135.29</v>
          </cell>
          <cell r="C650">
            <v>566.07985476160002</v>
          </cell>
          <cell r="D650">
            <v>0.79449999999999998</v>
          </cell>
          <cell r="E650">
            <v>0.46799999999999997</v>
          </cell>
          <cell r="F650">
            <v>34.997833333333332</v>
          </cell>
          <cell r="G650">
            <v>15.000666666666664</v>
          </cell>
          <cell r="H650">
            <v>0.19500000000000001</v>
          </cell>
          <cell r="I650">
            <v>0</v>
          </cell>
          <cell r="J650">
            <v>49.804666666666662</v>
          </cell>
          <cell r="K650">
            <v>13.466666666666667</v>
          </cell>
        </row>
        <row r="651">
          <cell r="A651" t="str">
            <v>Taioba, crua</v>
          </cell>
          <cell r="B651">
            <v>34.208918333333315</v>
          </cell>
          <cell r="C651">
            <v>143.1301143066666</v>
          </cell>
          <cell r="D651">
            <v>2.8958333333333335</v>
          </cell>
          <cell r="E651">
            <v>0.92666666666666675</v>
          </cell>
          <cell r="F651">
            <v>5.4304999999999906</v>
          </cell>
          <cell r="G651">
            <v>141.08700000000002</v>
          </cell>
          <cell r="H651">
            <v>1.9066666666666665</v>
          </cell>
          <cell r="I651">
            <v>1159</v>
          </cell>
          <cell r="J651">
            <v>17.940000000000001</v>
          </cell>
          <cell r="K651">
            <v>1.1606666666666667</v>
          </cell>
        </row>
        <row r="652">
          <cell r="A652" t="str">
            <v>Tamarindo, cru</v>
          </cell>
          <cell r="B652">
            <v>275.69564269441366</v>
          </cell>
          <cell r="C652">
            <v>1153.5105690334269</v>
          </cell>
          <cell r="D652">
            <v>3.2062499999999998</v>
          </cell>
          <cell r="E652">
            <v>0.45500000000000002</v>
          </cell>
          <cell r="F652">
            <v>72.531750000000002</v>
          </cell>
          <cell r="G652">
            <v>37.104333333333329</v>
          </cell>
          <cell r="H652">
            <v>0.55333333333333334</v>
          </cell>
          <cell r="I652">
            <v>3</v>
          </cell>
          <cell r="J652">
            <v>7.246666666666667</v>
          </cell>
          <cell r="K652">
            <v>0.35533333333333328</v>
          </cell>
        </row>
        <row r="653">
          <cell r="A653" t="str">
            <v>Tangerina, Poncã, crua</v>
          </cell>
          <cell r="B653">
            <v>37.830599999999947</v>
          </cell>
          <cell r="C653">
            <v>158.28323039999978</v>
          </cell>
          <cell r="D653">
            <v>0.84782608695652184</v>
          </cell>
          <cell r="E653">
            <v>7.3333333333333348E-2</v>
          </cell>
          <cell r="F653">
            <v>9.6099999999999905</v>
          </cell>
          <cell r="G653">
            <v>12.89</v>
          </cell>
          <cell r="H653">
            <v>0.11333333333333333</v>
          </cell>
          <cell r="I653">
            <v>0</v>
          </cell>
          <cell r="J653">
            <v>48.816666666666663</v>
          </cell>
          <cell r="K653">
            <v>0</v>
          </cell>
        </row>
        <row r="654">
          <cell r="A654" t="str">
            <v>Tangerina, Poncã, suco</v>
          </cell>
          <cell r="B654">
            <v>36.108799999999988</v>
          </cell>
          <cell r="C654">
            <v>151.07921919999995</v>
          </cell>
          <cell r="D654">
            <v>0.52173913043478259</v>
          </cell>
          <cell r="E654">
            <v>0</v>
          </cell>
          <cell r="F654">
            <v>8.8000000000000007</v>
          </cell>
          <cell r="G654">
            <v>4.2833333333333341</v>
          </cell>
          <cell r="H654">
            <v>0</v>
          </cell>
          <cell r="I654">
            <v>0</v>
          </cell>
          <cell r="J654">
            <v>41.75</v>
          </cell>
          <cell r="K654">
            <v>0</v>
          </cell>
        </row>
        <row r="655">
          <cell r="A655" t="str">
            <v>Taperebá</v>
          </cell>
          <cell r="B655">
            <v>70</v>
          </cell>
          <cell r="C655">
            <v>292.88</v>
          </cell>
          <cell r="D655">
            <v>0.8</v>
          </cell>
          <cell r="E655">
            <v>2.1</v>
          </cell>
          <cell r="F655">
            <v>13.8</v>
          </cell>
          <cell r="G655">
            <v>26</v>
          </cell>
          <cell r="H655">
            <v>2.2000000000000002</v>
          </cell>
          <cell r="I655">
            <v>23</v>
          </cell>
          <cell r="J655">
            <v>28</v>
          </cell>
          <cell r="K655">
            <v>0</v>
          </cell>
        </row>
        <row r="656">
          <cell r="A656" t="str">
            <v>Tempero a base de sal</v>
          </cell>
          <cell r="B656">
            <v>21</v>
          </cell>
          <cell r="C656">
            <v>87.864000000000004</v>
          </cell>
          <cell r="D656">
            <v>2.7</v>
          </cell>
          <cell r="E656">
            <v>0.3</v>
          </cell>
          <cell r="F656">
            <v>2.1</v>
          </cell>
          <cell r="G656">
            <v>0</v>
          </cell>
          <cell r="H656">
            <v>0</v>
          </cell>
          <cell r="I656">
            <v>0</v>
          </cell>
          <cell r="J656">
            <v>0</v>
          </cell>
          <cell r="K656">
            <v>32560</v>
          </cell>
        </row>
        <row r="657">
          <cell r="A657" t="str">
            <v>Tomate seco</v>
          </cell>
          <cell r="B657">
            <v>213</v>
          </cell>
          <cell r="C657">
            <v>891.19200000000001</v>
          </cell>
          <cell r="D657">
            <v>5.0599999999999996</v>
          </cell>
          <cell r="E657">
            <v>14.08</v>
          </cell>
          <cell r="F657">
            <v>23.33</v>
          </cell>
          <cell r="G657">
            <v>47</v>
          </cell>
          <cell r="H657">
            <v>2.68</v>
          </cell>
          <cell r="I657">
            <v>64.33</v>
          </cell>
          <cell r="J657">
            <v>101.8</v>
          </cell>
          <cell r="K657">
            <v>266</v>
          </cell>
        </row>
        <row r="658">
          <cell r="A658" t="str">
            <v>Tomate, com semente, cru</v>
          </cell>
          <cell r="B658">
            <v>15.335156521739158</v>
          </cell>
          <cell r="C658">
            <v>64.162294886956644</v>
          </cell>
          <cell r="D658">
            <v>1.0978260869565217</v>
          </cell>
          <cell r="E658">
            <v>0.17333333333333334</v>
          </cell>
          <cell r="F658">
            <v>3.1388405797101462</v>
          </cell>
          <cell r="G658">
            <v>6.94</v>
          </cell>
          <cell r="H658">
            <v>0.23666666666666666</v>
          </cell>
          <cell r="I658">
            <v>103</v>
          </cell>
          <cell r="J658">
            <v>21.213333333333335</v>
          </cell>
          <cell r="K658">
            <v>1.02</v>
          </cell>
        </row>
        <row r="659">
          <cell r="A659" t="str">
            <v>Tomate, extrato</v>
          </cell>
          <cell r="B659">
            <v>60.933433652173882</v>
          </cell>
          <cell r="C659">
            <v>254.94548640069553</v>
          </cell>
          <cell r="D659">
            <v>2.4347826086956523</v>
          </cell>
          <cell r="E659">
            <v>0.19</v>
          </cell>
          <cell r="F659">
            <v>14.95861739130434</v>
          </cell>
          <cell r="G659">
            <v>29.076599999999999</v>
          </cell>
          <cell r="H659">
            <v>2.0933333333333333</v>
          </cell>
          <cell r="I659">
            <v>144</v>
          </cell>
          <cell r="J659">
            <v>18.010000000000002</v>
          </cell>
          <cell r="K659">
            <v>497.93333333333334</v>
          </cell>
        </row>
        <row r="660">
          <cell r="A660" t="str">
            <v>Tomate, molho industrializado</v>
          </cell>
          <cell r="B660">
            <v>38.446549460490566</v>
          </cell>
          <cell r="C660">
            <v>160.86036294269255</v>
          </cell>
          <cell r="D660">
            <v>1.375</v>
          </cell>
          <cell r="E660">
            <v>0.90333333333333332</v>
          </cell>
          <cell r="F660">
            <v>7.7116666666666784</v>
          </cell>
          <cell r="G660">
            <v>11.729333333333335</v>
          </cell>
          <cell r="H660">
            <v>1.577333333333333</v>
          </cell>
          <cell r="I660">
            <v>76</v>
          </cell>
          <cell r="J660">
            <v>2.706666666666667</v>
          </cell>
          <cell r="K660">
            <v>418.28066666666672</v>
          </cell>
        </row>
        <row r="661">
          <cell r="A661" t="str">
            <v>Tomate, purê</v>
          </cell>
          <cell r="B661">
            <v>27.93687971014494</v>
          </cell>
          <cell r="C661">
            <v>116.88790470724643</v>
          </cell>
          <cell r="D661">
            <v>1.36231884057971</v>
          </cell>
          <cell r="E661">
            <v>0</v>
          </cell>
          <cell r="F661">
            <v>6.8943478260869533</v>
          </cell>
          <cell r="G661">
            <v>13.243333333333334</v>
          </cell>
          <cell r="H661">
            <v>1.25</v>
          </cell>
          <cell r="I661">
            <v>0</v>
          </cell>
          <cell r="J661">
            <v>5.3833333333333329</v>
          </cell>
          <cell r="K661">
            <v>103.93</v>
          </cell>
        </row>
        <row r="662">
          <cell r="A662" t="str">
            <v>Tomate, salada</v>
          </cell>
          <cell r="B662">
            <v>20.546909166666637</v>
          </cell>
          <cell r="C662">
            <v>85.968267953333211</v>
          </cell>
          <cell r="D662">
            <v>0.81041666666666679</v>
          </cell>
          <cell r="E662">
            <v>0</v>
          </cell>
          <cell r="F662">
            <v>5.1179166666666616</v>
          </cell>
          <cell r="G662">
            <v>6.9463333333333344</v>
          </cell>
          <cell r="H662">
            <v>0.29033333333333333</v>
          </cell>
          <cell r="I662">
            <v>0</v>
          </cell>
          <cell r="J662">
            <v>12.804</v>
          </cell>
          <cell r="K662">
            <v>5.2430000000000003</v>
          </cell>
        </row>
        <row r="663">
          <cell r="A663" t="str">
            <v xml:space="preserve">Torrada, pão francês </v>
          </cell>
          <cell r="B663">
            <v>364</v>
          </cell>
          <cell r="C663">
            <v>1522.9760000000001</v>
          </cell>
          <cell r="D663">
            <v>10.6</v>
          </cell>
          <cell r="E663">
            <v>3.31</v>
          </cell>
          <cell r="F663">
            <v>74.599999999999994</v>
          </cell>
          <cell r="G663">
            <v>18.8</v>
          </cell>
          <cell r="H663">
            <v>1.24</v>
          </cell>
          <cell r="I663">
            <v>0</v>
          </cell>
          <cell r="J663">
            <v>0</v>
          </cell>
          <cell r="K663">
            <v>830</v>
          </cell>
        </row>
        <row r="664">
          <cell r="A664" t="str">
            <v>Torrada, trigo, tradicional</v>
          </cell>
          <cell r="B664">
            <v>396</v>
          </cell>
          <cell r="C664">
            <v>1656.864</v>
          </cell>
          <cell r="D664">
            <v>11.5</v>
          </cell>
          <cell r="E664">
            <v>6.4</v>
          </cell>
          <cell r="F664">
            <v>73.599999999999994</v>
          </cell>
          <cell r="G664">
            <v>19.399999999999999</v>
          </cell>
          <cell r="H664">
            <v>5.76</v>
          </cell>
          <cell r="I664">
            <v>0</v>
          </cell>
          <cell r="J664">
            <v>0</v>
          </cell>
          <cell r="K664">
            <v>913</v>
          </cell>
        </row>
        <row r="665">
          <cell r="A665" t="str">
            <v xml:space="preserve">Torrada, trigo, tradicional </v>
          </cell>
          <cell r="B665">
            <v>396</v>
          </cell>
          <cell r="C665">
            <v>1656.864</v>
          </cell>
          <cell r="D665">
            <v>11.5</v>
          </cell>
          <cell r="E665">
            <v>6.4</v>
          </cell>
          <cell r="F665">
            <v>73.599999999999994</v>
          </cell>
          <cell r="G665">
            <v>19.399999999999999</v>
          </cell>
          <cell r="H665">
            <v>5.76</v>
          </cell>
          <cell r="I665">
            <v>0</v>
          </cell>
          <cell r="J665">
            <v>0</v>
          </cell>
          <cell r="K665">
            <v>9.1300000000000008</v>
          </cell>
        </row>
        <row r="666">
          <cell r="A666" t="str">
            <v>TORTA DE PÃO</v>
          </cell>
          <cell r="B666">
            <v>396</v>
          </cell>
          <cell r="C666">
            <v>1656.864</v>
          </cell>
          <cell r="D666">
            <v>11.5</v>
          </cell>
          <cell r="E666">
            <v>6.4</v>
          </cell>
          <cell r="F666">
            <v>73.599999999999994</v>
          </cell>
          <cell r="G666">
            <v>19.399999999999999</v>
          </cell>
          <cell r="H666">
            <v>5.76</v>
          </cell>
          <cell r="I666">
            <v>0</v>
          </cell>
          <cell r="J666">
            <v>0</v>
          </cell>
          <cell r="K666">
            <v>490.02343333333329</v>
          </cell>
        </row>
        <row r="667">
          <cell r="A667" t="str">
            <v>TORTA DE PEIXE GRATINADA</v>
          </cell>
          <cell r="B667">
            <v>271.60228713872823</v>
          </cell>
          <cell r="C667">
            <v>1136.383969388439</v>
          </cell>
          <cell r="D667">
            <v>25.113146779756956</v>
          </cell>
          <cell r="E667">
            <v>11.458413333333334</v>
          </cell>
          <cell r="F667">
            <v>17.799253220243038</v>
          </cell>
          <cell r="G667">
            <v>294.6841</v>
          </cell>
          <cell r="H667">
            <v>1.2354666666666669</v>
          </cell>
          <cell r="I667">
            <v>99.989066666666673</v>
          </cell>
          <cell r="J667">
            <v>17.4481</v>
          </cell>
          <cell r="K667">
            <v>262.9510866666667</v>
          </cell>
        </row>
        <row r="668">
          <cell r="A668" t="str">
            <v>Tortas salgadas de qualquer sabor</v>
          </cell>
          <cell r="B668">
            <v>249.55</v>
          </cell>
          <cell r="C668">
            <v>1044.1172000000001</v>
          </cell>
          <cell r="D668">
            <v>3.87</v>
          </cell>
          <cell r="E668">
            <v>9.86</v>
          </cell>
          <cell r="F668">
            <v>38.4</v>
          </cell>
          <cell r="G668">
            <v>17.95</v>
          </cell>
          <cell r="H668">
            <v>1.17</v>
          </cell>
          <cell r="I668">
            <v>45.79</v>
          </cell>
          <cell r="J668">
            <v>3.52</v>
          </cell>
          <cell r="K668">
            <v>161.34</v>
          </cell>
        </row>
        <row r="669">
          <cell r="A669" t="str">
            <v>TORTINHA DE CARNE MOÍDA</v>
          </cell>
          <cell r="B669">
            <v>434.53720920419232</v>
          </cell>
          <cell r="C669">
            <v>1818.3516833103413</v>
          </cell>
          <cell r="D669">
            <v>33.605266666520436</v>
          </cell>
          <cell r="E669">
            <v>25.791500000000003</v>
          </cell>
          <cell r="F669">
            <v>16.330716666812897</v>
          </cell>
          <cell r="G669">
            <v>213.55883666666665</v>
          </cell>
          <cell r="H669">
            <v>3.7673033333333343</v>
          </cell>
          <cell r="I669">
            <v>223.51799999999997</v>
          </cell>
          <cell r="J669">
            <v>6.0878666666666668</v>
          </cell>
          <cell r="K669">
            <v>555.33443033333333</v>
          </cell>
        </row>
        <row r="670">
          <cell r="A670" t="str">
            <v>TORTINHA DE FRANGO DESFIADO COM CENOURA E MILHO</v>
          </cell>
          <cell r="B670">
            <v>449.90999999999997</v>
          </cell>
          <cell r="C670">
            <v>1278.336045924576</v>
          </cell>
          <cell r="D670">
            <v>26.245976181115552</v>
          </cell>
          <cell r="E670">
            <v>12.281203333333332</v>
          </cell>
          <cell r="F670">
            <v>20.554883818884456</v>
          </cell>
          <cell r="G670">
            <v>60.891716666666667</v>
          </cell>
          <cell r="H670">
            <v>1.1733166666666668</v>
          </cell>
          <cell r="I670">
            <v>223.46666666666667</v>
          </cell>
          <cell r="J670">
            <v>1.9668333333333337</v>
          </cell>
          <cell r="K670">
            <v>168.20688333333334</v>
          </cell>
        </row>
        <row r="671">
          <cell r="A671" t="str">
            <v>Toucinho, cru</v>
          </cell>
          <cell r="B671">
            <v>592.53117499999985</v>
          </cell>
          <cell r="C671">
            <v>2479.1504361999996</v>
          </cell>
          <cell r="D671">
            <v>11.479166666666666</v>
          </cell>
          <cell r="E671">
            <v>60.256666666666661</v>
          </cell>
          <cell r="F671">
            <v>0</v>
          </cell>
          <cell r="G671">
            <v>2.3860000000000006</v>
          </cell>
          <cell r="H671">
            <v>0.43933333333333335</v>
          </cell>
          <cell r="I671">
            <v>0</v>
          </cell>
          <cell r="J671">
            <v>0</v>
          </cell>
          <cell r="K671">
            <v>50</v>
          </cell>
        </row>
        <row r="672">
          <cell r="A672" t="str">
            <v>Tremoço, cru</v>
          </cell>
          <cell r="B672">
            <v>381.27817396012944</v>
          </cell>
          <cell r="C672">
            <v>1595.2678798491816</v>
          </cell>
          <cell r="D672">
            <v>33.575000000000003</v>
          </cell>
          <cell r="E672">
            <v>10.341999999999999</v>
          </cell>
          <cell r="F672">
            <v>43.786333333333324</v>
          </cell>
          <cell r="G672">
            <v>176.74533333333332</v>
          </cell>
          <cell r="H672">
            <v>2.7886666666666664</v>
          </cell>
          <cell r="I672">
            <v>0</v>
          </cell>
          <cell r="J672">
            <v>24.973333333333329</v>
          </cell>
          <cell r="K672">
            <v>3</v>
          </cell>
        </row>
        <row r="673">
          <cell r="A673" t="str">
            <v>Tremoço, em conserva</v>
          </cell>
          <cell r="B673">
            <v>120.64258534487091</v>
          </cell>
          <cell r="C673">
            <v>504.76857708293988</v>
          </cell>
          <cell r="D673">
            <v>11.108333333333333</v>
          </cell>
          <cell r="E673">
            <v>3.7840000000000003</v>
          </cell>
          <cell r="F673">
            <v>12.38933333333334</v>
          </cell>
          <cell r="G673">
            <v>15.537333333333331</v>
          </cell>
          <cell r="H673">
            <v>0.33800000000000002</v>
          </cell>
          <cell r="I673">
            <v>0</v>
          </cell>
          <cell r="J673">
            <v>0</v>
          </cell>
          <cell r="K673">
            <v>1809</v>
          </cell>
        </row>
        <row r="674">
          <cell r="A674" t="str">
            <v>Trigo para quibe, cru, Triticum spp.</v>
          </cell>
          <cell r="B674">
            <v>336</v>
          </cell>
          <cell r="C674">
            <v>1405.8240000000001</v>
          </cell>
          <cell r="D674">
            <v>12.3</v>
          </cell>
          <cell r="E674">
            <v>1.33</v>
          </cell>
          <cell r="F674">
            <v>74.900000000000006</v>
          </cell>
          <cell r="G674">
            <v>35</v>
          </cell>
          <cell r="H674">
            <v>2.46</v>
          </cell>
          <cell r="I674">
            <v>0</v>
          </cell>
          <cell r="J674">
            <v>0</v>
          </cell>
          <cell r="K674">
            <v>17</v>
          </cell>
        </row>
        <row r="675">
          <cell r="A675" t="str">
            <v>Trigo, farelo</v>
          </cell>
          <cell r="B675">
            <v>370</v>
          </cell>
          <cell r="C675">
            <v>1548.0800000000002</v>
          </cell>
          <cell r="D675">
            <v>17.5</v>
          </cell>
          <cell r="E675">
            <v>4.74</v>
          </cell>
          <cell r="F675">
            <v>64.3</v>
          </cell>
          <cell r="G675">
            <v>74.400000000000006</v>
          </cell>
          <cell r="H675">
            <v>10.8</v>
          </cell>
          <cell r="I675">
            <v>0</v>
          </cell>
          <cell r="J675">
            <v>0</v>
          </cell>
          <cell r="K675">
            <v>2.04</v>
          </cell>
        </row>
        <row r="676">
          <cell r="A676" t="str">
            <v>Tucumã, cru</v>
          </cell>
          <cell r="B676">
            <v>262.01519507239266</v>
          </cell>
          <cell r="C676">
            <v>1096.2715761828908</v>
          </cell>
          <cell r="D676">
            <v>2.09375</v>
          </cell>
          <cell r="E676">
            <v>19.076666666666668</v>
          </cell>
          <cell r="F676">
            <v>26.474583333333332</v>
          </cell>
          <cell r="G676">
            <v>46.338333333333331</v>
          </cell>
          <cell r="H676">
            <v>0.56599999999999995</v>
          </cell>
          <cell r="I676">
            <v>2363</v>
          </cell>
          <cell r="J676">
            <v>17.993333333333336</v>
          </cell>
          <cell r="K676">
            <v>3.8930000000000002</v>
          </cell>
        </row>
        <row r="677">
          <cell r="A677" t="str">
            <v>Tucunaré, filé, congelado, cru</v>
          </cell>
          <cell r="B677">
            <v>87.686483549277</v>
          </cell>
          <cell r="C677">
            <v>366.88024717017498</v>
          </cell>
          <cell r="D677">
            <v>17.958333333333336</v>
          </cell>
          <cell r="E677">
            <v>1.22</v>
          </cell>
          <cell r="F677">
            <v>0</v>
          </cell>
          <cell r="G677">
            <v>19.220333333333333</v>
          </cell>
          <cell r="H677">
            <v>0.26933333333333337</v>
          </cell>
          <cell r="I677">
            <v>0</v>
          </cell>
          <cell r="J677">
            <v>0</v>
          </cell>
          <cell r="K677">
            <v>57</v>
          </cell>
        </row>
        <row r="678">
          <cell r="A678" t="str">
            <v>Umbu, cru</v>
          </cell>
          <cell r="B678">
            <v>37.016689999999976</v>
          </cell>
          <cell r="C678">
            <v>154.8778309599999</v>
          </cell>
          <cell r="D678">
            <v>0.84166666666666679</v>
          </cell>
          <cell r="E678">
            <v>0</v>
          </cell>
          <cell r="F678">
            <v>9.3953333333333333</v>
          </cell>
          <cell r="G678">
            <v>11.561</v>
          </cell>
          <cell r="H678">
            <v>9.2000000000000012E-2</v>
          </cell>
          <cell r="I678">
            <v>0</v>
          </cell>
          <cell r="J678">
            <v>24.055333333333333</v>
          </cell>
          <cell r="K678">
            <v>0</v>
          </cell>
        </row>
        <row r="679">
          <cell r="A679" t="str">
            <v>Umbu, polpa, congelada</v>
          </cell>
          <cell r="B679">
            <v>33.943290000000005</v>
          </cell>
          <cell r="C679">
            <v>142.01872536000002</v>
          </cell>
          <cell r="D679">
            <v>0.51249999999999996</v>
          </cell>
          <cell r="E679">
            <v>7.0333333333333345E-2</v>
          </cell>
          <cell r="F679">
            <v>8.7868333333333304</v>
          </cell>
          <cell r="G679">
            <v>10.710333333333333</v>
          </cell>
          <cell r="H679">
            <v>0.20899999999999999</v>
          </cell>
          <cell r="I679">
            <v>0</v>
          </cell>
          <cell r="J679">
            <v>3.9533333333333331</v>
          </cell>
          <cell r="K679">
            <v>5.7709999999999999</v>
          </cell>
        </row>
        <row r="680">
          <cell r="A680" t="str">
            <v>Umbu, polpa, congelada</v>
          </cell>
          <cell r="B680">
            <v>35</v>
          </cell>
          <cell r="C680">
            <v>146.44</v>
          </cell>
          <cell r="D680">
            <v>0.52</v>
          </cell>
          <cell r="E680">
            <v>0.08</v>
          </cell>
          <cell r="F680">
            <v>8.86</v>
          </cell>
          <cell r="G680">
            <v>10.8</v>
          </cell>
          <cell r="H680">
            <v>0.21</v>
          </cell>
          <cell r="I680">
            <v>0</v>
          </cell>
          <cell r="J680">
            <v>3.96</v>
          </cell>
          <cell r="K680">
            <v>5.78</v>
          </cell>
        </row>
        <row r="681">
          <cell r="A681" t="str">
            <v>Uva passa</v>
          </cell>
          <cell r="B681">
            <v>299</v>
          </cell>
          <cell r="C681">
            <v>1251.0160000000001</v>
          </cell>
          <cell r="D681">
            <v>3.07</v>
          </cell>
          <cell r="E681">
            <v>0.46</v>
          </cell>
          <cell r="F681">
            <v>79.180000000000007</v>
          </cell>
          <cell r="G681">
            <v>50</v>
          </cell>
          <cell r="H681">
            <v>1.88</v>
          </cell>
          <cell r="I681">
            <v>0.8</v>
          </cell>
          <cell r="J681">
            <v>2.2999999999999998</v>
          </cell>
          <cell r="K681">
            <v>11</v>
          </cell>
        </row>
        <row r="682">
          <cell r="A682" t="str">
            <v>Uva, Itália, crua</v>
          </cell>
          <cell r="B682">
            <v>52.873100000000065</v>
          </cell>
          <cell r="C682">
            <v>221.22105040000028</v>
          </cell>
          <cell r="D682">
            <v>0.74637681159420288</v>
          </cell>
          <cell r="E682">
            <v>0.20333333333333334</v>
          </cell>
          <cell r="F682">
            <v>13.573333333333345</v>
          </cell>
          <cell r="G682">
            <v>6.66</v>
          </cell>
          <cell r="H682">
            <v>0.14000000000000001</v>
          </cell>
          <cell r="I682">
            <v>7.3</v>
          </cell>
          <cell r="J682">
            <v>3.2933333333333334</v>
          </cell>
          <cell r="K682">
            <v>0</v>
          </cell>
        </row>
        <row r="683">
          <cell r="A683" t="str">
            <v>Uva, Rubi, crua</v>
          </cell>
          <cell r="B683">
            <v>49.061289999999964</v>
          </cell>
          <cell r="C683">
            <v>205.27243735999986</v>
          </cell>
          <cell r="D683">
            <v>0.60833333333333328</v>
          </cell>
          <cell r="E683">
            <v>0.157</v>
          </cell>
          <cell r="F683">
            <v>12.69533333333333</v>
          </cell>
          <cell r="G683">
            <v>7.6156666666666668</v>
          </cell>
          <cell r="H683">
            <v>0.17066666666666666</v>
          </cell>
          <cell r="I683">
            <v>0</v>
          </cell>
          <cell r="J683">
            <v>1.8629999999999998</v>
          </cell>
          <cell r="K683">
            <v>7.9189999999999996</v>
          </cell>
        </row>
        <row r="684">
          <cell r="A684" t="str">
            <v>Uva, suco concentrado, envasado</v>
          </cell>
          <cell r="B684">
            <v>57.655359999999995</v>
          </cell>
          <cell r="C684">
            <v>241.23002624</v>
          </cell>
          <cell r="D684">
            <v>0</v>
          </cell>
          <cell r="E684">
            <v>0</v>
          </cell>
          <cell r="F684">
            <v>14.708000000000002</v>
          </cell>
          <cell r="G684">
            <v>9.3170000000000002</v>
          </cell>
          <cell r="H684">
            <v>0.124</v>
          </cell>
          <cell r="I684">
            <v>0</v>
          </cell>
          <cell r="J684">
            <v>20.967666666666666</v>
          </cell>
          <cell r="K684">
            <v>9.5833333333333339</v>
          </cell>
        </row>
        <row r="685">
          <cell r="A685" t="str">
            <v>Vagem, crua</v>
          </cell>
          <cell r="B685">
            <v>24.898357971014487</v>
          </cell>
          <cell r="C685">
            <v>104.17472975072462</v>
          </cell>
          <cell r="D685">
            <v>1.786231884057971</v>
          </cell>
          <cell r="E685">
            <v>0.17333333333333334</v>
          </cell>
          <cell r="F685">
            <v>5.3471014492753577</v>
          </cell>
          <cell r="G685">
            <v>41.1</v>
          </cell>
          <cell r="H685">
            <v>0.43</v>
          </cell>
          <cell r="I685">
            <v>32</v>
          </cell>
          <cell r="J685">
            <v>1.1533333333333333</v>
          </cell>
          <cell r="K685">
            <v>0</v>
          </cell>
        </row>
        <row r="686">
          <cell r="A686" t="str">
            <v>Vinagre, maçã</v>
          </cell>
          <cell r="B686">
            <v>25</v>
          </cell>
          <cell r="C686">
            <v>104.60000000000001</v>
          </cell>
          <cell r="D686">
            <v>0</v>
          </cell>
          <cell r="E686">
            <v>0</v>
          </cell>
          <cell r="F686">
            <v>6.02</v>
          </cell>
          <cell r="G686">
            <v>7</v>
          </cell>
          <cell r="H686">
            <v>0.2</v>
          </cell>
          <cell r="I686">
            <v>0</v>
          </cell>
          <cell r="J686">
            <v>0</v>
          </cell>
          <cell r="K686">
            <v>5</v>
          </cell>
        </row>
        <row r="687">
          <cell r="A687" t="str">
            <v>VINAGRETE</v>
          </cell>
          <cell r="B687">
            <v>7.2</v>
          </cell>
          <cell r="C687">
            <v>30.100142172058014</v>
          </cell>
          <cell r="D687">
            <v>0.45264492753623187</v>
          </cell>
          <cell r="E687">
            <v>6.3866666666666669E-2</v>
          </cell>
          <cell r="F687">
            <v>1.512921739130435</v>
          </cell>
          <cell r="G687">
            <v>3.0590000000000002</v>
          </cell>
          <cell r="H687">
            <v>9.296666666666667E-2</v>
          </cell>
          <cell r="I687">
            <v>36.049999999999997</v>
          </cell>
          <cell r="J687">
            <v>7.6113333333333335</v>
          </cell>
          <cell r="K687">
            <v>0.43086666666666673</v>
          </cell>
        </row>
        <row r="688">
          <cell r="A688" t="str">
            <v>Víscera bovina</v>
          </cell>
          <cell r="B688">
            <v>191</v>
          </cell>
          <cell r="C688">
            <v>799.14400000000001</v>
          </cell>
          <cell r="D688">
            <v>29.08</v>
          </cell>
          <cell r="E688">
            <v>5.26</v>
          </cell>
          <cell r="F688">
            <v>5.13</v>
          </cell>
          <cell r="G688">
            <v>6</v>
          </cell>
          <cell r="H688">
            <v>6.54</v>
          </cell>
          <cell r="I688">
            <v>9428</v>
          </cell>
          <cell r="J688">
            <v>1.9</v>
          </cell>
          <cell r="K688">
            <v>79</v>
          </cell>
        </row>
        <row r="689">
          <cell r="A689" t="str">
            <v>VITAMINA DE GOIABA</v>
          </cell>
          <cell r="B689">
            <v>323.10448848695648</v>
          </cell>
          <cell r="C689">
            <v>1351.8691798294262</v>
          </cell>
          <cell r="D689">
            <v>10.375391304347826</v>
          </cell>
          <cell r="E689">
            <v>9.1710000000000012</v>
          </cell>
          <cell r="F689">
            <v>54.239275362318836</v>
          </cell>
          <cell r="G689">
            <v>278.96899999999999</v>
          </cell>
          <cell r="H689">
            <v>0.59833333333333327</v>
          </cell>
          <cell r="I689">
            <v>305.81700000000001</v>
          </cell>
          <cell r="J689">
            <v>201.50416666666669</v>
          </cell>
          <cell r="K689">
            <v>96.9</v>
          </cell>
        </row>
        <row r="690">
          <cell r="A690" t="str">
            <v>YAKISOBA</v>
          </cell>
          <cell r="B690" t="e">
            <v>#REF!</v>
          </cell>
          <cell r="C690" t="e">
            <v>#REF!</v>
          </cell>
          <cell r="D690" t="e">
            <v>#REF!</v>
          </cell>
          <cell r="E690" t="e">
            <v>#REF!</v>
          </cell>
          <cell r="F690" t="e">
            <v>#REF!</v>
          </cell>
          <cell r="G690" t="e">
            <v>#REF!</v>
          </cell>
          <cell r="H690" t="e">
            <v>#REF!</v>
          </cell>
          <cell r="I690" t="e">
            <v>#REF!</v>
          </cell>
          <cell r="J690" t="e">
            <v>#REF!</v>
          </cell>
          <cell r="K690" t="e">
            <v>#REF!</v>
          </cell>
        </row>
        <row r="691">
          <cell r="A691" t="str">
            <v>Xérem de milho</v>
          </cell>
          <cell r="B691">
            <v>62.95</v>
          </cell>
          <cell r="C691">
            <v>263.38280000000003</v>
          </cell>
          <cell r="D691">
            <v>1.24</v>
          </cell>
          <cell r="E691">
            <v>0.31</v>
          </cell>
          <cell r="F691">
            <v>13.5</v>
          </cell>
          <cell r="G691">
            <v>3.37</v>
          </cell>
          <cell r="H691">
            <v>0.74</v>
          </cell>
          <cell r="I691">
            <v>1.83</v>
          </cell>
          <cell r="J691">
            <v>0</v>
          </cell>
          <cell r="K691">
            <v>5.01</v>
          </cell>
        </row>
        <row r="692">
          <cell r="A692"/>
          <cell r="B692"/>
          <cell r="C692"/>
          <cell r="D692"/>
          <cell r="E692"/>
          <cell r="F692"/>
          <cell r="G692"/>
          <cell r="H692"/>
          <cell r="I692"/>
          <cell r="J692"/>
          <cell r="K692"/>
        </row>
        <row r="693">
          <cell r="A693"/>
          <cell r="B693"/>
          <cell r="C693"/>
          <cell r="D693"/>
          <cell r="E693"/>
          <cell r="F693"/>
          <cell r="G693"/>
          <cell r="H693"/>
          <cell r="I693"/>
          <cell r="J693"/>
          <cell r="K693"/>
        </row>
        <row r="694">
          <cell r="A694"/>
          <cell r="B694"/>
          <cell r="C694"/>
          <cell r="D694"/>
          <cell r="E694"/>
          <cell r="F694"/>
          <cell r="G694"/>
          <cell r="H694"/>
          <cell r="I694"/>
          <cell r="J694"/>
          <cell r="K694"/>
        </row>
        <row r="695">
          <cell r="A695"/>
          <cell r="B695"/>
          <cell r="C695"/>
          <cell r="D695"/>
          <cell r="E695"/>
          <cell r="F695"/>
          <cell r="G695"/>
          <cell r="H695"/>
          <cell r="I695"/>
          <cell r="J695"/>
          <cell r="K695"/>
        </row>
        <row r="696">
          <cell r="A696"/>
          <cell r="B696"/>
          <cell r="C696"/>
          <cell r="D696"/>
          <cell r="E696"/>
          <cell r="F696"/>
          <cell r="G696"/>
          <cell r="H696"/>
          <cell r="I696"/>
          <cell r="J696"/>
          <cell r="K696"/>
        </row>
        <row r="697">
          <cell r="A697"/>
          <cell r="B697"/>
          <cell r="C697"/>
          <cell r="D697"/>
          <cell r="E697"/>
          <cell r="F697"/>
          <cell r="G697"/>
          <cell r="H697"/>
          <cell r="I697"/>
          <cell r="J697"/>
          <cell r="K697"/>
        </row>
        <row r="698">
          <cell r="A698"/>
          <cell r="B698"/>
          <cell r="C698"/>
          <cell r="D698"/>
          <cell r="E698"/>
          <cell r="F698"/>
          <cell r="G698"/>
          <cell r="H698"/>
          <cell r="I698"/>
          <cell r="J698"/>
          <cell r="K698"/>
        </row>
        <row r="699">
          <cell r="A699"/>
          <cell r="B699"/>
          <cell r="C699"/>
          <cell r="D699"/>
          <cell r="E699"/>
          <cell r="F699"/>
          <cell r="G699"/>
          <cell r="H699"/>
          <cell r="I699"/>
          <cell r="J699"/>
          <cell r="K699"/>
        </row>
        <row r="700">
          <cell r="A700"/>
          <cell r="B700"/>
          <cell r="C700"/>
          <cell r="D700"/>
          <cell r="E700"/>
          <cell r="F700"/>
          <cell r="G700"/>
          <cell r="H700"/>
          <cell r="I700"/>
          <cell r="J700"/>
          <cell r="K700"/>
        </row>
        <row r="701">
          <cell r="A701"/>
          <cell r="B701"/>
          <cell r="C701"/>
          <cell r="D701"/>
          <cell r="E701"/>
          <cell r="F701"/>
          <cell r="G701"/>
          <cell r="H701"/>
          <cell r="I701"/>
          <cell r="J701"/>
          <cell r="K701"/>
        </row>
        <row r="702">
          <cell r="A702"/>
          <cell r="B702"/>
          <cell r="C702"/>
          <cell r="D702"/>
          <cell r="E702"/>
          <cell r="F702"/>
          <cell r="G702"/>
          <cell r="H702"/>
          <cell r="I702"/>
          <cell r="J702"/>
          <cell r="K702"/>
        </row>
        <row r="703">
          <cell r="A703"/>
          <cell r="B703"/>
          <cell r="C703"/>
          <cell r="D703"/>
          <cell r="E703"/>
          <cell r="F703"/>
          <cell r="G703"/>
          <cell r="H703"/>
          <cell r="I703"/>
          <cell r="J703"/>
          <cell r="K703"/>
        </row>
        <row r="704">
          <cell r="A704"/>
          <cell r="B704"/>
          <cell r="C704"/>
          <cell r="D704"/>
          <cell r="E704"/>
          <cell r="F704"/>
          <cell r="G704"/>
          <cell r="H704"/>
          <cell r="I704"/>
          <cell r="J704"/>
          <cell r="K704"/>
        </row>
        <row r="705">
          <cell r="A705"/>
          <cell r="B705"/>
          <cell r="C705"/>
          <cell r="D705"/>
          <cell r="E705"/>
          <cell r="F705"/>
          <cell r="G705"/>
          <cell r="H705"/>
          <cell r="I705"/>
          <cell r="J705"/>
          <cell r="K705"/>
        </row>
        <row r="706">
          <cell r="A706"/>
          <cell r="B706"/>
          <cell r="C706"/>
          <cell r="D706"/>
          <cell r="E706"/>
          <cell r="F706"/>
          <cell r="G706"/>
          <cell r="H706"/>
          <cell r="I706"/>
          <cell r="J706"/>
          <cell r="K706"/>
        </row>
        <row r="707">
          <cell r="A707"/>
          <cell r="B707"/>
          <cell r="C707"/>
          <cell r="D707"/>
          <cell r="E707"/>
          <cell r="F707"/>
          <cell r="G707"/>
          <cell r="H707"/>
          <cell r="I707"/>
          <cell r="J707"/>
          <cell r="K707"/>
        </row>
        <row r="708">
          <cell r="A708"/>
          <cell r="B708"/>
          <cell r="C708"/>
          <cell r="D708"/>
          <cell r="E708"/>
          <cell r="F708"/>
          <cell r="G708"/>
          <cell r="H708"/>
          <cell r="I708"/>
          <cell r="J708"/>
          <cell r="K708"/>
        </row>
        <row r="709">
          <cell r="A709"/>
          <cell r="B709"/>
          <cell r="C709"/>
          <cell r="D709"/>
          <cell r="E709"/>
          <cell r="F709"/>
          <cell r="G709"/>
          <cell r="H709"/>
          <cell r="I709"/>
          <cell r="J709"/>
          <cell r="K709"/>
        </row>
        <row r="710">
          <cell r="A710"/>
          <cell r="B710"/>
          <cell r="C710"/>
          <cell r="D710"/>
          <cell r="E710"/>
          <cell r="F710"/>
          <cell r="G710"/>
          <cell r="H710"/>
          <cell r="I710"/>
          <cell r="J710"/>
          <cell r="K710"/>
        </row>
        <row r="711">
          <cell r="A711"/>
          <cell r="B711"/>
          <cell r="C711"/>
          <cell r="D711"/>
          <cell r="E711"/>
          <cell r="F711"/>
          <cell r="G711"/>
          <cell r="H711"/>
          <cell r="I711"/>
          <cell r="J711"/>
          <cell r="K711"/>
        </row>
        <row r="712">
          <cell r="A712"/>
          <cell r="B712"/>
          <cell r="C712"/>
          <cell r="D712"/>
          <cell r="E712"/>
          <cell r="F712"/>
          <cell r="G712"/>
          <cell r="H712"/>
          <cell r="I712"/>
          <cell r="J712"/>
          <cell r="K712"/>
        </row>
        <row r="713">
          <cell r="A713"/>
          <cell r="B713"/>
          <cell r="C713"/>
          <cell r="D713"/>
          <cell r="E713"/>
          <cell r="F713"/>
          <cell r="G713"/>
          <cell r="H713"/>
          <cell r="I713"/>
          <cell r="J713"/>
          <cell r="K713"/>
        </row>
        <row r="714">
          <cell r="A714"/>
          <cell r="B714"/>
          <cell r="C714"/>
          <cell r="D714"/>
          <cell r="E714"/>
          <cell r="F714"/>
          <cell r="G714"/>
          <cell r="H714"/>
          <cell r="I714"/>
          <cell r="J714"/>
          <cell r="K714"/>
        </row>
        <row r="715">
          <cell r="A715"/>
          <cell r="B715"/>
          <cell r="C715"/>
          <cell r="D715"/>
          <cell r="E715"/>
          <cell r="F715"/>
          <cell r="G715"/>
          <cell r="H715"/>
          <cell r="I715"/>
          <cell r="J715"/>
          <cell r="K715"/>
        </row>
        <row r="716">
          <cell r="A716"/>
          <cell r="B716"/>
          <cell r="C716"/>
          <cell r="D716"/>
          <cell r="E716"/>
          <cell r="F716"/>
          <cell r="G716"/>
          <cell r="H716"/>
          <cell r="I716"/>
          <cell r="J716"/>
          <cell r="K716"/>
        </row>
        <row r="717">
          <cell r="A717"/>
          <cell r="B717"/>
          <cell r="C717"/>
          <cell r="D717"/>
          <cell r="E717"/>
          <cell r="F717"/>
          <cell r="G717"/>
          <cell r="H717"/>
          <cell r="I717"/>
          <cell r="J717"/>
          <cell r="K717"/>
        </row>
        <row r="718">
          <cell r="A718"/>
          <cell r="B718"/>
          <cell r="C718"/>
          <cell r="D718"/>
          <cell r="E718"/>
          <cell r="F718"/>
          <cell r="G718"/>
          <cell r="H718"/>
          <cell r="I718"/>
          <cell r="J718"/>
          <cell r="K718"/>
        </row>
        <row r="719">
          <cell r="A719"/>
          <cell r="B719"/>
          <cell r="C719"/>
          <cell r="D719"/>
          <cell r="E719"/>
          <cell r="F719"/>
          <cell r="G719"/>
          <cell r="H719"/>
          <cell r="I719"/>
          <cell r="J719"/>
          <cell r="K719"/>
        </row>
        <row r="720">
          <cell r="A720"/>
          <cell r="B720"/>
          <cell r="C720"/>
          <cell r="D720"/>
          <cell r="E720"/>
          <cell r="F720"/>
          <cell r="G720"/>
          <cell r="H720"/>
          <cell r="I720"/>
          <cell r="J720"/>
          <cell r="K720"/>
        </row>
        <row r="721">
          <cell r="A721"/>
          <cell r="B721"/>
          <cell r="C721"/>
          <cell r="D721"/>
          <cell r="E721"/>
          <cell r="F721"/>
          <cell r="G721"/>
          <cell r="H721"/>
          <cell r="I721"/>
          <cell r="J721"/>
          <cell r="K721"/>
        </row>
        <row r="722">
          <cell r="A722"/>
          <cell r="B722"/>
          <cell r="C722"/>
          <cell r="D722"/>
          <cell r="E722"/>
          <cell r="F722"/>
          <cell r="G722"/>
          <cell r="H722"/>
          <cell r="I722"/>
          <cell r="J722"/>
          <cell r="K722"/>
        </row>
        <row r="723">
          <cell r="A723"/>
          <cell r="B723"/>
          <cell r="C723"/>
          <cell r="D723"/>
          <cell r="E723"/>
          <cell r="F723"/>
          <cell r="G723"/>
          <cell r="H723"/>
          <cell r="I723"/>
          <cell r="J723"/>
          <cell r="K723"/>
        </row>
        <row r="724">
          <cell r="A724"/>
          <cell r="B724"/>
          <cell r="C724"/>
          <cell r="D724"/>
          <cell r="E724"/>
          <cell r="F724"/>
          <cell r="G724"/>
          <cell r="H724"/>
          <cell r="I724"/>
          <cell r="J724"/>
          <cell r="K724"/>
        </row>
        <row r="725">
          <cell r="A725"/>
          <cell r="B725"/>
          <cell r="C725"/>
          <cell r="D725"/>
          <cell r="E725"/>
          <cell r="F725"/>
          <cell r="G725"/>
          <cell r="H725"/>
          <cell r="I725"/>
          <cell r="J725"/>
          <cell r="K725"/>
        </row>
        <row r="726">
          <cell r="A726"/>
          <cell r="B726"/>
          <cell r="C726"/>
          <cell r="D726"/>
          <cell r="E726"/>
          <cell r="F726"/>
          <cell r="G726"/>
          <cell r="H726"/>
          <cell r="I726"/>
          <cell r="J726"/>
          <cell r="K726"/>
        </row>
        <row r="727">
          <cell r="A727"/>
          <cell r="B727"/>
          <cell r="C727"/>
          <cell r="D727"/>
          <cell r="E727"/>
          <cell r="F727"/>
          <cell r="G727"/>
          <cell r="H727"/>
          <cell r="I727"/>
          <cell r="J727"/>
          <cell r="K727"/>
        </row>
        <row r="728">
          <cell r="A728"/>
          <cell r="B728"/>
          <cell r="C728"/>
          <cell r="D728"/>
          <cell r="E728"/>
          <cell r="F728"/>
          <cell r="G728"/>
          <cell r="H728"/>
          <cell r="I728"/>
          <cell r="J728"/>
          <cell r="K728"/>
        </row>
        <row r="729">
          <cell r="A729"/>
          <cell r="B729"/>
          <cell r="C729"/>
          <cell r="D729"/>
          <cell r="E729"/>
          <cell r="F729"/>
          <cell r="G729"/>
          <cell r="H729"/>
          <cell r="I729"/>
          <cell r="J729"/>
          <cell r="K729"/>
        </row>
        <row r="730">
          <cell r="A730"/>
          <cell r="B730"/>
          <cell r="C730"/>
          <cell r="D730"/>
          <cell r="E730"/>
          <cell r="F730"/>
          <cell r="G730"/>
          <cell r="H730"/>
          <cell r="I730"/>
          <cell r="J730"/>
          <cell r="K730"/>
        </row>
        <row r="731">
          <cell r="A731"/>
          <cell r="B731"/>
          <cell r="C731"/>
          <cell r="D731"/>
          <cell r="E731"/>
          <cell r="F731"/>
          <cell r="G731"/>
          <cell r="H731"/>
          <cell r="I731"/>
          <cell r="J731"/>
          <cell r="K731"/>
        </row>
        <row r="732">
          <cell r="A732"/>
          <cell r="B732"/>
          <cell r="C732"/>
          <cell r="D732"/>
          <cell r="E732"/>
          <cell r="F732"/>
          <cell r="G732"/>
          <cell r="H732"/>
          <cell r="I732"/>
          <cell r="J732"/>
          <cell r="K732"/>
        </row>
        <row r="733">
          <cell r="A733"/>
          <cell r="B733"/>
          <cell r="C733"/>
          <cell r="D733"/>
          <cell r="E733"/>
          <cell r="F733"/>
          <cell r="G733"/>
          <cell r="H733"/>
          <cell r="I733"/>
          <cell r="J733"/>
          <cell r="K733"/>
        </row>
        <row r="734">
          <cell r="A734"/>
          <cell r="B734"/>
          <cell r="C734"/>
          <cell r="D734"/>
          <cell r="E734"/>
          <cell r="F734"/>
          <cell r="G734"/>
          <cell r="H734"/>
          <cell r="I734"/>
          <cell r="J734"/>
          <cell r="K734"/>
        </row>
        <row r="735">
          <cell r="A735"/>
          <cell r="B735"/>
          <cell r="C735"/>
          <cell r="D735"/>
          <cell r="E735"/>
          <cell r="F735"/>
          <cell r="G735"/>
          <cell r="H735"/>
          <cell r="I735"/>
          <cell r="J735"/>
          <cell r="K735"/>
        </row>
        <row r="736">
          <cell r="A736"/>
          <cell r="B736"/>
          <cell r="C736"/>
          <cell r="D736"/>
          <cell r="E736"/>
          <cell r="F736"/>
          <cell r="G736"/>
          <cell r="H736"/>
          <cell r="I736"/>
          <cell r="J736"/>
          <cell r="K736"/>
        </row>
        <row r="737">
          <cell r="A737"/>
          <cell r="B737"/>
          <cell r="C737"/>
          <cell r="D737"/>
          <cell r="E737"/>
          <cell r="F737"/>
          <cell r="G737"/>
          <cell r="H737"/>
          <cell r="I737"/>
          <cell r="J737"/>
          <cell r="K737"/>
        </row>
        <row r="738">
          <cell r="A738"/>
          <cell r="B738"/>
          <cell r="C738"/>
          <cell r="D738"/>
          <cell r="E738"/>
          <cell r="F738"/>
          <cell r="G738"/>
          <cell r="H738"/>
          <cell r="I738"/>
          <cell r="J738"/>
          <cell r="K738"/>
        </row>
        <row r="739">
          <cell r="A739"/>
          <cell r="B739"/>
          <cell r="C739"/>
          <cell r="D739"/>
          <cell r="E739"/>
          <cell r="F739"/>
          <cell r="G739"/>
          <cell r="H739"/>
          <cell r="I739"/>
          <cell r="J739"/>
          <cell r="K739"/>
        </row>
        <row r="740">
          <cell r="A740"/>
          <cell r="B740"/>
          <cell r="C740"/>
          <cell r="D740"/>
          <cell r="E740"/>
          <cell r="F740"/>
          <cell r="G740"/>
          <cell r="H740"/>
          <cell r="I740"/>
          <cell r="J740"/>
          <cell r="K740"/>
        </row>
        <row r="741">
          <cell r="A741"/>
          <cell r="B741"/>
          <cell r="C741"/>
          <cell r="D741"/>
          <cell r="E741"/>
          <cell r="F741"/>
          <cell r="G741"/>
          <cell r="H741"/>
          <cell r="I741"/>
          <cell r="J741"/>
          <cell r="K741"/>
        </row>
        <row r="742">
          <cell r="A742"/>
          <cell r="B742"/>
          <cell r="C742"/>
          <cell r="D742"/>
          <cell r="E742"/>
          <cell r="F742"/>
          <cell r="G742"/>
          <cell r="H742"/>
          <cell r="I742"/>
          <cell r="J742"/>
          <cell r="K742"/>
        </row>
        <row r="743">
          <cell r="A743"/>
          <cell r="B743"/>
          <cell r="C743"/>
          <cell r="D743"/>
          <cell r="E743"/>
          <cell r="F743"/>
          <cell r="G743"/>
          <cell r="H743"/>
          <cell r="I743"/>
          <cell r="J743"/>
          <cell r="K743"/>
        </row>
        <row r="744">
          <cell r="A744"/>
          <cell r="B744"/>
          <cell r="C744"/>
          <cell r="D744"/>
          <cell r="E744"/>
          <cell r="F744"/>
          <cell r="G744"/>
          <cell r="H744"/>
          <cell r="I744"/>
          <cell r="J744"/>
          <cell r="K744"/>
        </row>
        <row r="745">
          <cell r="A745"/>
          <cell r="B745"/>
          <cell r="C745"/>
          <cell r="D745"/>
          <cell r="E745"/>
          <cell r="F745"/>
          <cell r="G745"/>
          <cell r="H745"/>
          <cell r="I745"/>
          <cell r="J745"/>
          <cell r="K745"/>
        </row>
        <row r="746">
          <cell r="A746"/>
          <cell r="B746"/>
          <cell r="C746"/>
          <cell r="D746"/>
          <cell r="E746"/>
          <cell r="F746"/>
          <cell r="G746"/>
          <cell r="H746"/>
          <cell r="I746"/>
          <cell r="J746"/>
          <cell r="K746"/>
        </row>
        <row r="747">
          <cell r="A747"/>
          <cell r="B747"/>
          <cell r="C747"/>
          <cell r="D747"/>
          <cell r="E747"/>
          <cell r="F747"/>
          <cell r="G747"/>
          <cell r="H747"/>
          <cell r="I747"/>
          <cell r="J747"/>
          <cell r="K747"/>
        </row>
        <row r="748">
          <cell r="A748"/>
          <cell r="B748"/>
          <cell r="C748"/>
          <cell r="D748"/>
          <cell r="E748"/>
          <cell r="F748"/>
          <cell r="G748"/>
          <cell r="H748"/>
          <cell r="I748"/>
          <cell r="J748"/>
          <cell r="K748"/>
        </row>
        <row r="749">
          <cell r="A749"/>
          <cell r="B749"/>
          <cell r="C749"/>
          <cell r="D749"/>
          <cell r="E749"/>
          <cell r="F749"/>
          <cell r="G749"/>
          <cell r="H749"/>
          <cell r="I749"/>
          <cell r="J749"/>
          <cell r="K749"/>
        </row>
        <row r="750">
          <cell r="A750"/>
          <cell r="B750"/>
          <cell r="C750"/>
          <cell r="D750"/>
          <cell r="E750"/>
          <cell r="F750"/>
          <cell r="G750"/>
          <cell r="H750"/>
          <cell r="I750"/>
          <cell r="J750"/>
          <cell r="K750"/>
        </row>
        <row r="751">
          <cell r="A751"/>
          <cell r="B751"/>
          <cell r="C751"/>
          <cell r="D751"/>
          <cell r="E751"/>
          <cell r="F751"/>
          <cell r="G751"/>
          <cell r="H751"/>
          <cell r="I751"/>
          <cell r="J751"/>
          <cell r="K751"/>
        </row>
        <row r="752">
          <cell r="A752"/>
          <cell r="B752"/>
          <cell r="C752"/>
          <cell r="D752"/>
          <cell r="E752"/>
          <cell r="F752"/>
          <cell r="G752"/>
          <cell r="H752"/>
          <cell r="I752"/>
          <cell r="J752"/>
          <cell r="K752"/>
        </row>
        <row r="753">
          <cell r="A753"/>
          <cell r="B753"/>
          <cell r="C753"/>
          <cell r="D753"/>
          <cell r="E753"/>
          <cell r="F753"/>
          <cell r="G753"/>
          <cell r="H753"/>
          <cell r="I753"/>
          <cell r="J753"/>
          <cell r="K753"/>
        </row>
        <row r="754">
          <cell r="A754"/>
          <cell r="B754"/>
          <cell r="C754"/>
          <cell r="D754"/>
          <cell r="E754"/>
          <cell r="F754"/>
          <cell r="G754"/>
          <cell r="H754"/>
          <cell r="I754"/>
          <cell r="J754"/>
          <cell r="K754"/>
        </row>
        <row r="755">
          <cell r="A755"/>
          <cell r="B755"/>
          <cell r="C755"/>
          <cell r="D755"/>
          <cell r="E755"/>
          <cell r="F755"/>
          <cell r="G755"/>
          <cell r="H755"/>
          <cell r="I755"/>
          <cell r="J755"/>
          <cell r="K755"/>
        </row>
        <row r="756">
          <cell r="A756"/>
          <cell r="B756"/>
          <cell r="C756"/>
          <cell r="D756"/>
          <cell r="E756"/>
          <cell r="F756"/>
          <cell r="G756"/>
          <cell r="H756"/>
          <cell r="I756"/>
          <cell r="J756"/>
          <cell r="K756"/>
        </row>
        <row r="757">
          <cell r="A757"/>
          <cell r="B757"/>
          <cell r="C757"/>
          <cell r="D757"/>
          <cell r="E757"/>
          <cell r="F757"/>
          <cell r="G757"/>
          <cell r="H757"/>
          <cell r="I757"/>
          <cell r="J757"/>
          <cell r="K757"/>
        </row>
        <row r="758">
          <cell r="A758"/>
          <cell r="B758"/>
          <cell r="C758"/>
          <cell r="D758"/>
          <cell r="E758"/>
          <cell r="F758"/>
          <cell r="G758"/>
          <cell r="H758"/>
          <cell r="I758"/>
          <cell r="J758"/>
          <cell r="K758"/>
        </row>
        <row r="759">
          <cell r="A759"/>
          <cell r="B759"/>
          <cell r="C759"/>
          <cell r="D759"/>
          <cell r="E759"/>
          <cell r="F759"/>
          <cell r="G759"/>
          <cell r="H759"/>
          <cell r="I759"/>
          <cell r="J759"/>
          <cell r="K759"/>
        </row>
        <row r="760">
          <cell r="A760"/>
          <cell r="B760"/>
          <cell r="C760"/>
          <cell r="D760"/>
          <cell r="E760"/>
          <cell r="F760"/>
          <cell r="G760"/>
          <cell r="H760"/>
          <cell r="I760"/>
          <cell r="J760"/>
          <cell r="K760"/>
        </row>
        <row r="761">
          <cell r="A761"/>
          <cell r="B761"/>
          <cell r="C761"/>
          <cell r="D761"/>
          <cell r="E761"/>
          <cell r="F761"/>
          <cell r="G761"/>
          <cell r="H761"/>
          <cell r="I761"/>
          <cell r="J761"/>
          <cell r="K761"/>
        </row>
        <row r="762">
          <cell r="A762"/>
          <cell r="B762"/>
          <cell r="C762"/>
          <cell r="D762"/>
          <cell r="E762"/>
          <cell r="F762"/>
          <cell r="G762"/>
          <cell r="H762"/>
          <cell r="I762"/>
          <cell r="J762"/>
          <cell r="K762"/>
        </row>
        <row r="763">
          <cell r="A763"/>
          <cell r="B763"/>
          <cell r="C763"/>
          <cell r="D763"/>
          <cell r="E763"/>
          <cell r="F763"/>
          <cell r="G763"/>
          <cell r="H763"/>
          <cell r="I763"/>
          <cell r="J763"/>
          <cell r="K763"/>
        </row>
        <row r="764">
          <cell r="A764"/>
          <cell r="B764"/>
          <cell r="C764"/>
          <cell r="D764"/>
          <cell r="E764"/>
          <cell r="F764"/>
          <cell r="G764"/>
          <cell r="H764"/>
          <cell r="I764"/>
          <cell r="J764"/>
          <cell r="K764"/>
        </row>
        <row r="765">
          <cell r="A765"/>
          <cell r="B765"/>
          <cell r="C765"/>
          <cell r="D765"/>
          <cell r="E765"/>
          <cell r="F765"/>
          <cell r="G765"/>
          <cell r="H765"/>
          <cell r="I765"/>
          <cell r="J765"/>
          <cell r="K765"/>
        </row>
        <row r="766">
          <cell r="A766"/>
          <cell r="B766"/>
          <cell r="C766"/>
          <cell r="D766"/>
          <cell r="E766"/>
          <cell r="F766"/>
          <cell r="G766"/>
          <cell r="H766"/>
          <cell r="I766"/>
          <cell r="J766"/>
          <cell r="K766"/>
        </row>
        <row r="767">
          <cell r="A767"/>
          <cell r="B767"/>
          <cell r="C767"/>
          <cell r="D767"/>
          <cell r="E767"/>
          <cell r="F767"/>
          <cell r="G767"/>
          <cell r="H767"/>
          <cell r="I767"/>
          <cell r="J767"/>
          <cell r="K767"/>
        </row>
        <row r="768">
          <cell r="A768"/>
          <cell r="B768"/>
          <cell r="C768"/>
          <cell r="D768"/>
          <cell r="E768"/>
          <cell r="F768"/>
          <cell r="G768"/>
          <cell r="H768"/>
          <cell r="I768"/>
          <cell r="J768"/>
          <cell r="K768"/>
        </row>
        <row r="769">
          <cell r="A769"/>
          <cell r="B769"/>
          <cell r="C769"/>
          <cell r="D769"/>
          <cell r="E769"/>
          <cell r="F769"/>
          <cell r="G769"/>
          <cell r="H769"/>
          <cell r="I769"/>
          <cell r="J769"/>
          <cell r="K769"/>
        </row>
        <row r="770">
          <cell r="A770"/>
          <cell r="B770"/>
          <cell r="C770"/>
          <cell r="D770"/>
          <cell r="E770"/>
          <cell r="F770"/>
          <cell r="G770"/>
          <cell r="H770"/>
          <cell r="I770"/>
          <cell r="J770"/>
          <cell r="K770"/>
        </row>
        <row r="771">
          <cell r="A771"/>
          <cell r="B771"/>
          <cell r="C771"/>
          <cell r="D771"/>
          <cell r="E771"/>
          <cell r="F771"/>
          <cell r="G771"/>
          <cell r="H771"/>
          <cell r="I771"/>
          <cell r="J771"/>
          <cell r="K771"/>
        </row>
        <row r="772">
          <cell r="A772"/>
          <cell r="B772"/>
          <cell r="C772"/>
          <cell r="D772"/>
          <cell r="E772"/>
          <cell r="F772"/>
          <cell r="G772"/>
          <cell r="H772"/>
          <cell r="I772"/>
          <cell r="J772"/>
          <cell r="K772"/>
        </row>
        <row r="773">
          <cell r="A773"/>
          <cell r="B773"/>
          <cell r="C773"/>
          <cell r="D773"/>
          <cell r="E773"/>
          <cell r="F773"/>
          <cell r="G773"/>
          <cell r="H773"/>
          <cell r="I773"/>
          <cell r="J773"/>
          <cell r="K773"/>
        </row>
        <row r="774">
          <cell r="A774"/>
          <cell r="B774"/>
          <cell r="C774"/>
          <cell r="D774"/>
          <cell r="E774"/>
          <cell r="F774"/>
          <cell r="G774"/>
          <cell r="H774"/>
          <cell r="I774"/>
          <cell r="J774"/>
          <cell r="K774"/>
        </row>
        <row r="775">
          <cell r="A775"/>
          <cell r="B775"/>
          <cell r="C775"/>
          <cell r="D775"/>
          <cell r="E775"/>
          <cell r="F775"/>
          <cell r="G775"/>
          <cell r="H775"/>
          <cell r="I775"/>
          <cell r="J775"/>
          <cell r="K775"/>
        </row>
        <row r="776">
          <cell r="A776"/>
          <cell r="B776"/>
          <cell r="C776"/>
          <cell r="D776"/>
          <cell r="E776"/>
          <cell r="F776"/>
          <cell r="G776"/>
          <cell r="H776"/>
          <cell r="I776"/>
          <cell r="J776"/>
          <cell r="K776"/>
        </row>
        <row r="777">
          <cell r="A777"/>
          <cell r="B777"/>
          <cell r="C777"/>
          <cell r="D777"/>
          <cell r="E777"/>
          <cell r="F777"/>
          <cell r="G777"/>
          <cell r="H777"/>
          <cell r="I777"/>
          <cell r="J777"/>
          <cell r="K777"/>
        </row>
        <row r="778">
          <cell r="A778"/>
          <cell r="B778"/>
          <cell r="C778"/>
          <cell r="D778"/>
          <cell r="E778"/>
          <cell r="F778"/>
          <cell r="G778"/>
          <cell r="H778"/>
          <cell r="I778"/>
          <cell r="J778"/>
          <cell r="K778"/>
        </row>
        <row r="779">
          <cell r="A779"/>
          <cell r="B779"/>
          <cell r="C779"/>
          <cell r="D779"/>
          <cell r="E779"/>
          <cell r="F779"/>
          <cell r="G779"/>
          <cell r="H779"/>
          <cell r="I779"/>
          <cell r="J779"/>
          <cell r="K779"/>
        </row>
        <row r="780">
          <cell r="A780"/>
          <cell r="B780"/>
          <cell r="C780"/>
          <cell r="D780"/>
          <cell r="E780"/>
          <cell r="F780"/>
          <cell r="G780"/>
          <cell r="H780"/>
          <cell r="I780"/>
          <cell r="J780"/>
          <cell r="K780"/>
        </row>
        <row r="781">
          <cell r="A781"/>
          <cell r="B781"/>
          <cell r="C781"/>
          <cell r="D781"/>
          <cell r="E781"/>
          <cell r="F781"/>
          <cell r="G781"/>
          <cell r="H781"/>
          <cell r="I781"/>
          <cell r="J781"/>
          <cell r="K781"/>
        </row>
        <row r="782">
          <cell r="A782"/>
          <cell r="B782"/>
          <cell r="C782"/>
          <cell r="D782"/>
          <cell r="E782"/>
          <cell r="F782"/>
          <cell r="G782"/>
          <cell r="H782"/>
          <cell r="I782"/>
          <cell r="J782"/>
          <cell r="K782"/>
        </row>
        <row r="783">
          <cell r="A783"/>
          <cell r="B783"/>
          <cell r="C783"/>
          <cell r="D783"/>
          <cell r="E783"/>
          <cell r="F783"/>
          <cell r="G783"/>
          <cell r="H783"/>
          <cell r="I783"/>
          <cell r="J783"/>
          <cell r="K783"/>
        </row>
        <row r="784">
          <cell r="A784"/>
          <cell r="B784"/>
          <cell r="C784"/>
          <cell r="D784"/>
          <cell r="E784"/>
          <cell r="F784"/>
          <cell r="G784"/>
          <cell r="H784"/>
          <cell r="I784"/>
          <cell r="J784"/>
          <cell r="K784"/>
        </row>
        <row r="785">
          <cell r="A785"/>
          <cell r="B785"/>
          <cell r="C785"/>
          <cell r="D785"/>
          <cell r="E785"/>
          <cell r="F785"/>
          <cell r="G785"/>
          <cell r="H785"/>
          <cell r="I785"/>
          <cell r="J785"/>
          <cell r="K785"/>
        </row>
        <row r="786">
          <cell r="A786"/>
          <cell r="B786"/>
          <cell r="C786"/>
          <cell r="D786"/>
          <cell r="E786"/>
          <cell r="F786"/>
          <cell r="G786"/>
          <cell r="H786"/>
          <cell r="I786"/>
          <cell r="J786"/>
          <cell r="K786"/>
        </row>
        <row r="787">
          <cell r="A787"/>
          <cell r="B787"/>
          <cell r="C787"/>
          <cell r="D787"/>
          <cell r="E787"/>
          <cell r="F787"/>
          <cell r="G787"/>
          <cell r="H787"/>
          <cell r="I787"/>
          <cell r="J787"/>
          <cell r="K787"/>
        </row>
        <row r="788">
          <cell r="A788"/>
          <cell r="B788"/>
          <cell r="C788"/>
          <cell r="D788"/>
          <cell r="E788"/>
          <cell r="F788"/>
          <cell r="G788"/>
          <cell r="H788"/>
          <cell r="I788"/>
          <cell r="J788"/>
          <cell r="K788"/>
        </row>
        <row r="789">
          <cell r="A789"/>
          <cell r="B789"/>
          <cell r="C789"/>
          <cell r="D789"/>
          <cell r="E789"/>
          <cell r="F789"/>
          <cell r="G789"/>
          <cell r="H789"/>
          <cell r="I789"/>
          <cell r="J789"/>
          <cell r="K789"/>
        </row>
        <row r="790">
          <cell r="A790"/>
          <cell r="B790"/>
          <cell r="C790"/>
          <cell r="D790"/>
          <cell r="E790"/>
          <cell r="F790"/>
          <cell r="G790"/>
          <cell r="H790"/>
          <cell r="I790"/>
          <cell r="J790"/>
          <cell r="K790"/>
        </row>
        <row r="791">
          <cell r="A791"/>
          <cell r="B791"/>
          <cell r="C791"/>
          <cell r="D791"/>
          <cell r="E791"/>
          <cell r="F791"/>
          <cell r="G791"/>
          <cell r="H791"/>
          <cell r="I791"/>
          <cell r="J791"/>
          <cell r="K791"/>
        </row>
        <row r="792">
          <cell r="A792"/>
          <cell r="B792"/>
          <cell r="C792"/>
          <cell r="D792"/>
          <cell r="E792"/>
          <cell r="F792"/>
          <cell r="G792"/>
          <cell r="H792"/>
          <cell r="I792"/>
          <cell r="J792"/>
          <cell r="K792"/>
        </row>
        <row r="793">
          <cell r="A793"/>
          <cell r="B793"/>
          <cell r="C793"/>
          <cell r="D793"/>
          <cell r="E793"/>
          <cell r="F793"/>
          <cell r="G793"/>
          <cell r="H793"/>
          <cell r="I793"/>
          <cell r="J793"/>
          <cell r="K793"/>
        </row>
        <row r="794">
          <cell r="A794"/>
          <cell r="B794"/>
          <cell r="C794"/>
          <cell r="D794"/>
          <cell r="E794"/>
          <cell r="F794"/>
          <cell r="G794"/>
          <cell r="H794"/>
          <cell r="I794"/>
          <cell r="J794"/>
          <cell r="K794"/>
        </row>
        <row r="795">
          <cell r="A795"/>
          <cell r="B795"/>
          <cell r="C795"/>
          <cell r="D795"/>
          <cell r="E795"/>
          <cell r="F795"/>
          <cell r="G795"/>
          <cell r="H795"/>
          <cell r="I795"/>
          <cell r="J795"/>
          <cell r="K795"/>
        </row>
        <row r="796">
          <cell r="A796"/>
          <cell r="B796"/>
          <cell r="C796"/>
          <cell r="D796"/>
          <cell r="E796"/>
          <cell r="F796"/>
          <cell r="G796"/>
          <cell r="H796"/>
          <cell r="I796"/>
          <cell r="J796"/>
          <cell r="K796"/>
        </row>
        <row r="797">
          <cell r="A797"/>
          <cell r="B797"/>
          <cell r="C797"/>
          <cell r="D797"/>
          <cell r="E797"/>
          <cell r="F797"/>
          <cell r="G797"/>
          <cell r="H797"/>
          <cell r="I797"/>
          <cell r="J797"/>
          <cell r="K797"/>
        </row>
        <row r="798">
          <cell r="A798"/>
          <cell r="B798"/>
          <cell r="C798"/>
          <cell r="D798"/>
          <cell r="E798"/>
          <cell r="F798"/>
          <cell r="G798"/>
          <cell r="H798"/>
          <cell r="I798"/>
          <cell r="J798"/>
          <cell r="K798"/>
        </row>
        <row r="799">
          <cell r="A799"/>
          <cell r="B799"/>
          <cell r="C799"/>
          <cell r="D799"/>
          <cell r="E799"/>
          <cell r="F799"/>
          <cell r="G799"/>
          <cell r="H799"/>
          <cell r="I799"/>
          <cell r="J799"/>
          <cell r="K799"/>
        </row>
        <row r="800">
          <cell r="A800"/>
          <cell r="B800"/>
          <cell r="C800"/>
          <cell r="D800"/>
          <cell r="E800"/>
          <cell r="F800"/>
          <cell r="G800"/>
          <cell r="H800"/>
          <cell r="I800"/>
          <cell r="J800"/>
          <cell r="K800"/>
        </row>
        <row r="801">
          <cell r="A801"/>
          <cell r="B801"/>
          <cell r="C801"/>
          <cell r="D801"/>
          <cell r="E801"/>
          <cell r="F801"/>
          <cell r="G801"/>
          <cell r="H801"/>
          <cell r="I801"/>
          <cell r="J801"/>
          <cell r="K801"/>
        </row>
        <row r="802">
          <cell r="A802"/>
          <cell r="B802"/>
          <cell r="C802"/>
          <cell r="D802"/>
          <cell r="E802"/>
          <cell r="F802"/>
          <cell r="G802"/>
          <cell r="H802"/>
          <cell r="I802"/>
          <cell r="J802"/>
          <cell r="K802"/>
        </row>
        <row r="803">
          <cell r="A803"/>
          <cell r="B803"/>
          <cell r="C803"/>
          <cell r="D803"/>
          <cell r="E803"/>
          <cell r="F803"/>
          <cell r="G803"/>
          <cell r="H803"/>
          <cell r="I803"/>
          <cell r="J803"/>
          <cell r="K803"/>
        </row>
        <row r="804">
          <cell r="A804"/>
          <cell r="B804"/>
          <cell r="C804"/>
          <cell r="D804"/>
          <cell r="E804"/>
          <cell r="F804"/>
          <cell r="G804"/>
          <cell r="H804"/>
          <cell r="I804"/>
          <cell r="J804"/>
          <cell r="K804"/>
        </row>
        <row r="805">
          <cell r="A805"/>
          <cell r="B805"/>
          <cell r="C805"/>
          <cell r="D805"/>
          <cell r="E805"/>
          <cell r="F805"/>
          <cell r="G805"/>
          <cell r="H805"/>
          <cell r="I805"/>
          <cell r="J805"/>
          <cell r="K805"/>
        </row>
        <row r="806">
          <cell r="A806"/>
          <cell r="B806"/>
          <cell r="C806"/>
          <cell r="D806"/>
          <cell r="E806"/>
          <cell r="F806"/>
          <cell r="G806"/>
          <cell r="H806"/>
          <cell r="I806"/>
          <cell r="J806"/>
          <cell r="K806"/>
        </row>
        <row r="807">
          <cell r="A807"/>
          <cell r="B807"/>
          <cell r="C807"/>
          <cell r="D807"/>
          <cell r="E807"/>
          <cell r="F807"/>
          <cell r="G807"/>
          <cell r="H807"/>
          <cell r="I807"/>
          <cell r="J807"/>
          <cell r="K807"/>
        </row>
        <row r="808">
          <cell r="A808"/>
          <cell r="B808"/>
          <cell r="C808"/>
          <cell r="D808"/>
          <cell r="E808"/>
          <cell r="F808"/>
          <cell r="G808"/>
          <cell r="H808"/>
          <cell r="I808"/>
          <cell r="J808"/>
          <cell r="K808"/>
        </row>
        <row r="809">
          <cell r="A809"/>
          <cell r="B809"/>
          <cell r="C809"/>
          <cell r="D809"/>
          <cell r="E809"/>
          <cell r="F809"/>
          <cell r="G809"/>
          <cell r="H809"/>
          <cell r="I809"/>
          <cell r="J809"/>
          <cell r="K809"/>
        </row>
        <row r="810">
          <cell r="A810"/>
          <cell r="B810"/>
          <cell r="C810"/>
          <cell r="D810"/>
          <cell r="E810"/>
          <cell r="F810"/>
          <cell r="G810"/>
          <cell r="H810"/>
          <cell r="I810"/>
          <cell r="J810"/>
          <cell r="K810"/>
        </row>
        <row r="811">
          <cell r="A811"/>
          <cell r="B811"/>
          <cell r="C811"/>
          <cell r="D811"/>
          <cell r="E811"/>
          <cell r="F811"/>
          <cell r="G811"/>
          <cell r="H811"/>
          <cell r="I811"/>
          <cell r="J811"/>
          <cell r="K811"/>
        </row>
        <row r="812">
          <cell r="A812"/>
          <cell r="B812"/>
          <cell r="C812"/>
          <cell r="D812"/>
          <cell r="E812"/>
          <cell r="F812"/>
          <cell r="G812"/>
          <cell r="H812"/>
          <cell r="I812"/>
          <cell r="J812"/>
          <cell r="K812"/>
        </row>
        <row r="813">
          <cell r="A813"/>
          <cell r="B813"/>
          <cell r="C813"/>
          <cell r="D813"/>
          <cell r="E813"/>
          <cell r="F813"/>
          <cell r="G813"/>
          <cell r="H813"/>
          <cell r="I813"/>
          <cell r="J813"/>
          <cell r="K813"/>
        </row>
        <row r="814">
          <cell r="A814"/>
          <cell r="B814"/>
          <cell r="C814"/>
          <cell r="D814"/>
          <cell r="E814"/>
          <cell r="F814"/>
          <cell r="G814"/>
          <cell r="H814"/>
          <cell r="I814"/>
          <cell r="J814"/>
          <cell r="K814"/>
        </row>
        <row r="815">
          <cell r="A815"/>
          <cell r="B815"/>
          <cell r="C815"/>
          <cell r="D815"/>
          <cell r="E815"/>
          <cell r="F815"/>
          <cell r="G815"/>
          <cell r="H815"/>
          <cell r="I815"/>
          <cell r="J815"/>
          <cell r="K815"/>
        </row>
        <row r="816">
          <cell r="A816"/>
          <cell r="B816"/>
          <cell r="C816"/>
          <cell r="D816"/>
          <cell r="E816"/>
          <cell r="F816"/>
          <cell r="G816"/>
          <cell r="H816"/>
          <cell r="I816"/>
          <cell r="J816"/>
          <cell r="K816"/>
        </row>
        <row r="817">
          <cell r="A817"/>
          <cell r="B817"/>
          <cell r="C817"/>
          <cell r="D817"/>
          <cell r="E817"/>
          <cell r="F817"/>
          <cell r="G817"/>
          <cell r="H817"/>
          <cell r="I817"/>
          <cell r="J817"/>
          <cell r="K817"/>
        </row>
        <row r="818">
          <cell r="A818"/>
          <cell r="B818"/>
          <cell r="C818"/>
          <cell r="D818"/>
          <cell r="E818"/>
          <cell r="F818"/>
          <cell r="G818"/>
          <cell r="H818"/>
          <cell r="I818"/>
          <cell r="J818"/>
          <cell r="K818"/>
        </row>
        <row r="819">
          <cell r="A819"/>
          <cell r="B819"/>
          <cell r="C819"/>
          <cell r="D819"/>
          <cell r="E819"/>
          <cell r="F819"/>
          <cell r="G819"/>
          <cell r="H819"/>
          <cell r="I819"/>
          <cell r="J819"/>
          <cell r="K819"/>
        </row>
        <row r="820">
          <cell r="A820"/>
          <cell r="B820"/>
          <cell r="C820"/>
          <cell r="D820"/>
          <cell r="E820"/>
          <cell r="F820"/>
          <cell r="G820"/>
          <cell r="H820"/>
          <cell r="I820"/>
          <cell r="J820"/>
          <cell r="K820"/>
        </row>
        <row r="821">
          <cell r="A821"/>
          <cell r="B821"/>
          <cell r="C821"/>
          <cell r="D821"/>
          <cell r="E821"/>
          <cell r="F821"/>
          <cell r="G821"/>
          <cell r="H821"/>
          <cell r="I821"/>
          <cell r="J821"/>
          <cell r="K821"/>
        </row>
        <row r="822">
          <cell r="A822"/>
          <cell r="B822"/>
          <cell r="C822"/>
          <cell r="D822"/>
          <cell r="E822"/>
          <cell r="F822"/>
          <cell r="G822"/>
          <cell r="H822"/>
          <cell r="I822"/>
          <cell r="J822"/>
          <cell r="K822"/>
        </row>
        <row r="823">
          <cell r="A823"/>
          <cell r="B823"/>
          <cell r="C823"/>
          <cell r="D823"/>
          <cell r="E823"/>
          <cell r="F823"/>
          <cell r="G823"/>
          <cell r="H823"/>
          <cell r="I823"/>
          <cell r="J823"/>
          <cell r="K823"/>
        </row>
        <row r="824">
          <cell r="A824"/>
          <cell r="B824"/>
          <cell r="C824"/>
          <cell r="D824"/>
          <cell r="E824"/>
          <cell r="F824"/>
          <cell r="G824"/>
          <cell r="H824"/>
          <cell r="I824"/>
          <cell r="J824"/>
          <cell r="K824"/>
        </row>
        <row r="825">
          <cell r="A825"/>
          <cell r="B825"/>
          <cell r="C825"/>
          <cell r="D825"/>
          <cell r="E825"/>
          <cell r="F825"/>
          <cell r="G825"/>
          <cell r="H825"/>
          <cell r="I825"/>
          <cell r="J825"/>
          <cell r="K825"/>
        </row>
        <row r="826">
          <cell r="A826"/>
          <cell r="B826"/>
          <cell r="C826"/>
          <cell r="D826"/>
          <cell r="E826"/>
          <cell r="F826"/>
          <cell r="G826"/>
          <cell r="H826"/>
          <cell r="I826"/>
          <cell r="J826"/>
          <cell r="K826"/>
        </row>
        <row r="827">
          <cell r="A827"/>
          <cell r="B827"/>
          <cell r="C827"/>
          <cell r="D827"/>
          <cell r="E827"/>
          <cell r="F827"/>
          <cell r="G827"/>
          <cell r="H827"/>
          <cell r="I827"/>
          <cell r="J827"/>
          <cell r="K827"/>
        </row>
        <row r="828">
          <cell r="A828"/>
          <cell r="B828"/>
          <cell r="C828"/>
          <cell r="D828"/>
          <cell r="E828"/>
          <cell r="F828"/>
          <cell r="G828"/>
          <cell r="H828"/>
          <cell r="I828"/>
          <cell r="J828"/>
          <cell r="K828"/>
        </row>
        <row r="829">
          <cell r="A829"/>
          <cell r="B829"/>
          <cell r="C829"/>
          <cell r="D829"/>
          <cell r="E829"/>
          <cell r="F829"/>
          <cell r="G829"/>
          <cell r="H829"/>
          <cell r="I829"/>
          <cell r="J829"/>
          <cell r="K829"/>
        </row>
        <row r="830">
          <cell r="A830"/>
          <cell r="B830"/>
          <cell r="C830"/>
          <cell r="D830"/>
          <cell r="E830"/>
          <cell r="F830"/>
          <cell r="G830"/>
          <cell r="H830"/>
          <cell r="I830"/>
          <cell r="J830"/>
          <cell r="K830"/>
        </row>
        <row r="831">
          <cell r="A831"/>
          <cell r="B831"/>
          <cell r="C831"/>
          <cell r="D831"/>
          <cell r="E831"/>
          <cell r="F831"/>
          <cell r="G831"/>
          <cell r="H831"/>
          <cell r="I831"/>
          <cell r="J831"/>
          <cell r="K831"/>
        </row>
        <row r="832">
          <cell r="A832"/>
          <cell r="B832"/>
          <cell r="C832"/>
          <cell r="D832"/>
          <cell r="E832"/>
          <cell r="F832"/>
          <cell r="G832"/>
          <cell r="H832"/>
          <cell r="I832"/>
          <cell r="J832"/>
          <cell r="K832"/>
        </row>
        <row r="833">
          <cell r="A833"/>
          <cell r="B833"/>
          <cell r="C833"/>
          <cell r="D833"/>
          <cell r="E833"/>
          <cell r="F833"/>
          <cell r="G833"/>
          <cell r="H833"/>
          <cell r="I833"/>
          <cell r="J833"/>
          <cell r="K833"/>
        </row>
        <row r="834">
          <cell r="A834"/>
          <cell r="B834"/>
          <cell r="C834"/>
          <cell r="D834"/>
          <cell r="E834"/>
          <cell r="F834"/>
          <cell r="G834"/>
          <cell r="H834"/>
          <cell r="I834"/>
          <cell r="J834"/>
          <cell r="K834"/>
        </row>
        <row r="835">
          <cell r="A835"/>
          <cell r="B835"/>
          <cell r="C835"/>
          <cell r="D835"/>
          <cell r="E835"/>
          <cell r="F835"/>
          <cell r="G835"/>
          <cell r="H835"/>
          <cell r="I835"/>
          <cell r="J835"/>
          <cell r="K835"/>
        </row>
        <row r="836">
          <cell r="A836"/>
          <cell r="B836"/>
          <cell r="C836"/>
          <cell r="D836"/>
          <cell r="E836"/>
          <cell r="F836"/>
          <cell r="G836"/>
          <cell r="H836"/>
          <cell r="I836"/>
          <cell r="J836"/>
          <cell r="K836"/>
        </row>
        <row r="837">
          <cell r="A837"/>
          <cell r="B837"/>
          <cell r="C837"/>
          <cell r="D837"/>
          <cell r="E837"/>
          <cell r="F837"/>
          <cell r="G837"/>
          <cell r="H837"/>
          <cell r="I837"/>
          <cell r="J837"/>
          <cell r="K837"/>
        </row>
        <row r="838">
          <cell r="A838"/>
          <cell r="B838"/>
          <cell r="C838"/>
          <cell r="D838"/>
          <cell r="E838"/>
          <cell r="F838"/>
          <cell r="G838"/>
          <cell r="H838"/>
          <cell r="I838"/>
          <cell r="J838"/>
          <cell r="K838"/>
        </row>
        <row r="839">
          <cell r="A839"/>
          <cell r="B839"/>
          <cell r="C839"/>
          <cell r="D839"/>
          <cell r="E839"/>
          <cell r="F839"/>
          <cell r="G839"/>
          <cell r="H839"/>
          <cell r="I839"/>
          <cell r="J839"/>
          <cell r="K839"/>
        </row>
        <row r="840">
          <cell r="A840"/>
          <cell r="B840"/>
          <cell r="C840"/>
          <cell r="D840"/>
          <cell r="E840"/>
          <cell r="F840"/>
          <cell r="G840"/>
          <cell r="H840"/>
          <cell r="I840"/>
          <cell r="J840"/>
          <cell r="K840"/>
        </row>
        <row r="841">
          <cell r="A841"/>
          <cell r="B841"/>
          <cell r="C841"/>
          <cell r="D841"/>
          <cell r="E841"/>
          <cell r="F841"/>
          <cell r="G841"/>
          <cell r="H841"/>
          <cell r="I841"/>
          <cell r="J841"/>
          <cell r="K841"/>
        </row>
        <row r="842">
          <cell r="A842"/>
          <cell r="B842"/>
          <cell r="C842"/>
          <cell r="D842"/>
          <cell r="E842"/>
          <cell r="F842"/>
          <cell r="G842"/>
          <cell r="H842"/>
          <cell r="I842"/>
          <cell r="J842"/>
          <cell r="K842"/>
        </row>
        <row r="843">
          <cell r="A843"/>
          <cell r="B843"/>
          <cell r="C843"/>
          <cell r="D843"/>
          <cell r="E843"/>
          <cell r="F843"/>
          <cell r="G843"/>
          <cell r="H843"/>
          <cell r="I843"/>
          <cell r="J843"/>
          <cell r="K843"/>
        </row>
        <row r="844">
          <cell r="A844"/>
          <cell r="B844"/>
          <cell r="C844"/>
          <cell r="D844"/>
          <cell r="E844"/>
          <cell r="F844"/>
          <cell r="G844"/>
          <cell r="H844"/>
          <cell r="I844"/>
          <cell r="J844"/>
          <cell r="K844"/>
        </row>
        <row r="845">
          <cell r="A845"/>
          <cell r="B845"/>
          <cell r="C845"/>
          <cell r="D845"/>
          <cell r="E845"/>
          <cell r="F845"/>
          <cell r="G845"/>
          <cell r="H845"/>
          <cell r="I845"/>
          <cell r="J845"/>
          <cell r="K845"/>
        </row>
        <row r="846">
          <cell r="A846"/>
          <cell r="B846"/>
          <cell r="C846"/>
          <cell r="D846"/>
          <cell r="E846"/>
          <cell r="F846"/>
          <cell r="G846"/>
          <cell r="H846"/>
          <cell r="I846"/>
          <cell r="J846"/>
          <cell r="K846"/>
        </row>
        <row r="847">
          <cell r="A847"/>
          <cell r="B847"/>
          <cell r="C847"/>
          <cell r="D847"/>
          <cell r="E847"/>
          <cell r="F847"/>
          <cell r="G847"/>
          <cell r="H847"/>
          <cell r="I847"/>
          <cell r="J847"/>
          <cell r="K847"/>
        </row>
        <row r="848">
          <cell r="A848"/>
          <cell r="B848"/>
          <cell r="C848"/>
          <cell r="D848"/>
          <cell r="E848"/>
          <cell r="F848"/>
          <cell r="G848"/>
          <cell r="H848"/>
          <cell r="I848"/>
          <cell r="J848"/>
          <cell r="K848"/>
        </row>
        <row r="849">
          <cell r="A849"/>
          <cell r="B849"/>
          <cell r="C849"/>
          <cell r="D849"/>
          <cell r="E849"/>
          <cell r="F849"/>
          <cell r="G849"/>
          <cell r="H849"/>
          <cell r="I849"/>
          <cell r="J849"/>
          <cell r="K849"/>
        </row>
        <row r="850">
          <cell r="A850"/>
          <cell r="B850"/>
          <cell r="C850"/>
          <cell r="D850"/>
          <cell r="E850"/>
          <cell r="F850"/>
          <cell r="G850"/>
          <cell r="H850"/>
          <cell r="I850"/>
          <cell r="J850"/>
          <cell r="K850"/>
        </row>
        <row r="851">
          <cell r="A851"/>
          <cell r="B851"/>
          <cell r="C851"/>
          <cell r="D851"/>
          <cell r="E851"/>
          <cell r="F851"/>
          <cell r="G851"/>
          <cell r="H851"/>
          <cell r="I851"/>
          <cell r="J851"/>
          <cell r="K851"/>
        </row>
        <row r="852">
          <cell r="A852"/>
          <cell r="B852"/>
          <cell r="C852"/>
          <cell r="D852"/>
          <cell r="E852"/>
          <cell r="F852"/>
          <cell r="G852"/>
          <cell r="H852"/>
          <cell r="I852"/>
          <cell r="J852"/>
          <cell r="K852"/>
        </row>
        <row r="853">
          <cell r="A853"/>
          <cell r="B853"/>
          <cell r="C853"/>
          <cell r="D853"/>
          <cell r="E853"/>
          <cell r="F853"/>
          <cell r="G853"/>
          <cell r="H853"/>
          <cell r="I853"/>
          <cell r="J853"/>
          <cell r="K853"/>
        </row>
        <row r="854">
          <cell r="A854"/>
          <cell r="B854"/>
          <cell r="C854"/>
          <cell r="D854"/>
          <cell r="E854"/>
          <cell r="F854"/>
          <cell r="G854"/>
          <cell r="H854"/>
          <cell r="I854"/>
          <cell r="J854"/>
          <cell r="K854"/>
        </row>
        <row r="855">
          <cell r="A855"/>
          <cell r="B855"/>
          <cell r="C855"/>
          <cell r="D855"/>
          <cell r="E855"/>
          <cell r="F855"/>
          <cell r="G855"/>
          <cell r="H855"/>
          <cell r="I855"/>
          <cell r="J855"/>
          <cell r="K855"/>
        </row>
        <row r="856">
          <cell r="A856"/>
          <cell r="B856"/>
          <cell r="C856"/>
          <cell r="D856"/>
          <cell r="E856"/>
          <cell r="F856"/>
          <cell r="G856"/>
          <cell r="H856"/>
          <cell r="I856"/>
          <cell r="J856"/>
          <cell r="K856"/>
        </row>
        <row r="857">
          <cell r="A857"/>
          <cell r="B857"/>
          <cell r="C857"/>
          <cell r="D857"/>
          <cell r="E857"/>
          <cell r="F857"/>
          <cell r="G857"/>
          <cell r="H857"/>
          <cell r="I857"/>
          <cell r="J857"/>
          <cell r="K857"/>
        </row>
        <row r="858">
          <cell r="A858"/>
          <cell r="B858"/>
          <cell r="C858"/>
          <cell r="D858"/>
          <cell r="E858"/>
          <cell r="F858"/>
          <cell r="G858"/>
          <cell r="H858"/>
          <cell r="I858"/>
          <cell r="J858"/>
          <cell r="K858"/>
        </row>
        <row r="859">
          <cell r="A859"/>
          <cell r="B859"/>
          <cell r="C859"/>
          <cell r="D859"/>
          <cell r="E859"/>
          <cell r="F859"/>
          <cell r="G859"/>
          <cell r="H859"/>
          <cell r="I859"/>
          <cell r="J859"/>
          <cell r="K859"/>
        </row>
        <row r="860">
          <cell r="A860"/>
          <cell r="B860"/>
          <cell r="C860"/>
          <cell r="D860"/>
          <cell r="E860"/>
          <cell r="F860"/>
          <cell r="G860"/>
          <cell r="H860"/>
          <cell r="I860"/>
          <cell r="J860"/>
          <cell r="K860"/>
        </row>
        <row r="861">
          <cell r="A861"/>
          <cell r="B861"/>
          <cell r="C861"/>
          <cell r="D861"/>
          <cell r="E861"/>
          <cell r="F861"/>
          <cell r="G861"/>
          <cell r="H861"/>
          <cell r="I861"/>
          <cell r="J861"/>
          <cell r="K861"/>
        </row>
        <row r="862">
          <cell r="A862"/>
          <cell r="B862"/>
          <cell r="C862"/>
          <cell r="D862"/>
          <cell r="E862"/>
          <cell r="F862"/>
          <cell r="G862"/>
          <cell r="H862"/>
          <cell r="I862"/>
          <cell r="J862"/>
          <cell r="K862"/>
        </row>
        <row r="863">
          <cell r="A863"/>
          <cell r="B863"/>
          <cell r="C863"/>
          <cell r="D863"/>
          <cell r="E863"/>
          <cell r="F863"/>
          <cell r="G863"/>
          <cell r="H863"/>
          <cell r="I863"/>
          <cell r="J863"/>
          <cell r="K863"/>
        </row>
        <row r="864">
          <cell r="A864"/>
          <cell r="B864"/>
          <cell r="C864"/>
          <cell r="D864"/>
          <cell r="E864"/>
          <cell r="F864"/>
          <cell r="G864"/>
          <cell r="H864"/>
          <cell r="I864"/>
          <cell r="J864"/>
          <cell r="K864"/>
        </row>
        <row r="865">
          <cell r="A865"/>
          <cell r="B865"/>
          <cell r="C865"/>
          <cell r="D865"/>
          <cell r="E865"/>
          <cell r="F865"/>
          <cell r="G865"/>
          <cell r="H865"/>
          <cell r="I865"/>
          <cell r="J865"/>
          <cell r="K865"/>
        </row>
        <row r="866">
          <cell r="A866"/>
          <cell r="B866"/>
          <cell r="C866"/>
          <cell r="D866"/>
          <cell r="E866"/>
          <cell r="F866"/>
          <cell r="G866"/>
          <cell r="H866"/>
          <cell r="I866"/>
          <cell r="J866"/>
          <cell r="K866"/>
        </row>
        <row r="867">
          <cell r="A867"/>
          <cell r="B867"/>
          <cell r="C867"/>
          <cell r="D867"/>
          <cell r="E867"/>
          <cell r="F867"/>
          <cell r="G867"/>
          <cell r="H867"/>
          <cell r="I867"/>
          <cell r="J867"/>
          <cell r="K867"/>
        </row>
        <row r="868">
          <cell r="A868"/>
          <cell r="B868"/>
          <cell r="C868"/>
          <cell r="D868"/>
          <cell r="E868"/>
          <cell r="F868"/>
          <cell r="G868"/>
          <cell r="H868"/>
          <cell r="I868"/>
          <cell r="J868"/>
          <cell r="K868"/>
        </row>
        <row r="869">
          <cell r="A869"/>
          <cell r="B869"/>
          <cell r="C869"/>
          <cell r="D869"/>
          <cell r="E869"/>
          <cell r="F869"/>
          <cell r="G869"/>
          <cell r="H869"/>
          <cell r="I869"/>
          <cell r="J869"/>
          <cell r="K869"/>
        </row>
        <row r="870">
          <cell r="A870"/>
          <cell r="B870"/>
          <cell r="C870"/>
          <cell r="D870"/>
          <cell r="E870"/>
          <cell r="F870"/>
          <cell r="G870"/>
          <cell r="H870"/>
          <cell r="I870"/>
          <cell r="J870"/>
          <cell r="K870"/>
        </row>
        <row r="871">
          <cell r="A871"/>
          <cell r="B871"/>
          <cell r="C871"/>
          <cell r="D871"/>
          <cell r="E871"/>
          <cell r="F871"/>
          <cell r="G871"/>
          <cell r="H871"/>
          <cell r="I871"/>
          <cell r="J871"/>
          <cell r="K871"/>
        </row>
        <row r="872">
          <cell r="A872"/>
          <cell r="B872"/>
          <cell r="C872"/>
          <cell r="D872"/>
          <cell r="E872"/>
          <cell r="F872"/>
          <cell r="G872"/>
          <cell r="H872"/>
          <cell r="I872"/>
          <cell r="J872"/>
          <cell r="K872"/>
        </row>
        <row r="873">
          <cell r="A873"/>
          <cell r="B873"/>
          <cell r="C873"/>
          <cell r="D873"/>
          <cell r="E873"/>
          <cell r="F873"/>
          <cell r="G873"/>
          <cell r="H873"/>
          <cell r="I873"/>
          <cell r="J873"/>
          <cell r="K873"/>
        </row>
        <row r="874">
          <cell r="A874"/>
          <cell r="B874"/>
          <cell r="C874"/>
          <cell r="D874"/>
          <cell r="E874"/>
          <cell r="F874"/>
          <cell r="G874"/>
          <cell r="H874"/>
          <cell r="I874"/>
          <cell r="J874"/>
          <cell r="K874"/>
        </row>
        <row r="875">
          <cell r="A875"/>
          <cell r="B875"/>
          <cell r="C875"/>
          <cell r="D875"/>
          <cell r="E875"/>
          <cell r="F875"/>
          <cell r="G875"/>
          <cell r="H875"/>
          <cell r="I875"/>
          <cell r="J875"/>
          <cell r="K875"/>
        </row>
        <row r="876">
          <cell r="A876"/>
          <cell r="B876"/>
          <cell r="C876"/>
          <cell r="D876"/>
          <cell r="E876"/>
          <cell r="F876"/>
          <cell r="G876"/>
          <cell r="H876"/>
          <cell r="I876"/>
          <cell r="J876"/>
          <cell r="K876"/>
        </row>
        <row r="877">
          <cell r="A877"/>
          <cell r="B877"/>
          <cell r="C877"/>
          <cell r="D877"/>
          <cell r="E877"/>
          <cell r="F877"/>
          <cell r="G877"/>
          <cell r="H877"/>
          <cell r="I877"/>
          <cell r="J877"/>
          <cell r="K877"/>
        </row>
        <row r="878">
          <cell r="A878"/>
          <cell r="B878"/>
          <cell r="C878"/>
          <cell r="D878"/>
          <cell r="E878"/>
          <cell r="F878"/>
          <cell r="G878"/>
          <cell r="H878"/>
          <cell r="I878"/>
          <cell r="J878"/>
          <cell r="K878"/>
        </row>
        <row r="879">
          <cell r="A879"/>
          <cell r="B879"/>
          <cell r="C879"/>
          <cell r="D879"/>
          <cell r="E879"/>
          <cell r="F879"/>
          <cell r="G879"/>
          <cell r="H879"/>
          <cell r="I879"/>
          <cell r="J879"/>
          <cell r="K879"/>
        </row>
        <row r="880">
          <cell r="A880"/>
          <cell r="B880"/>
          <cell r="C880"/>
          <cell r="D880"/>
          <cell r="E880"/>
          <cell r="F880"/>
          <cell r="G880"/>
          <cell r="H880"/>
          <cell r="I880"/>
          <cell r="J880"/>
          <cell r="K880"/>
        </row>
        <row r="881">
          <cell r="A881"/>
          <cell r="B881"/>
          <cell r="C881"/>
          <cell r="D881"/>
          <cell r="E881"/>
          <cell r="F881"/>
          <cell r="G881"/>
          <cell r="H881"/>
          <cell r="I881"/>
          <cell r="J881"/>
          <cell r="K881"/>
        </row>
        <row r="882">
          <cell r="A882"/>
          <cell r="B882"/>
          <cell r="C882"/>
          <cell r="D882"/>
          <cell r="E882"/>
          <cell r="F882"/>
          <cell r="G882"/>
          <cell r="H882"/>
          <cell r="I882"/>
          <cell r="J882"/>
          <cell r="K882"/>
        </row>
        <row r="883">
          <cell r="A883"/>
          <cell r="B883"/>
          <cell r="C883"/>
          <cell r="D883"/>
          <cell r="E883"/>
          <cell r="F883"/>
          <cell r="G883"/>
          <cell r="H883"/>
          <cell r="I883"/>
          <cell r="J883"/>
          <cell r="K883"/>
        </row>
        <row r="884">
          <cell r="A884"/>
          <cell r="B884"/>
          <cell r="C884"/>
          <cell r="D884"/>
          <cell r="E884"/>
          <cell r="F884"/>
          <cell r="G884"/>
          <cell r="H884"/>
          <cell r="I884"/>
          <cell r="J884"/>
          <cell r="K884"/>
        </row>
        <row r="885">
          <cell r="A885"/>
          <cell r="B885"/>
          <cell r="C885"/>
          <cell r="D885"/>
          <cell r="E885"/>
          <cell r="F885"/>
          <cell r="G885"/>
          <cell r="H885"/>
          <cell r="I885"/>
          <cell r="J885"/>
          <cell r="K885"/>
        </row>
        <row r="886">
          <cell r="A886"/>
          <cell r="B886"/>
          <cell r="C886"/>
          <cell r="D886"/>
          <cell r="E886"/>
          <cell r="F886"/>
          <cell r="G886"/>
          <cell r="H886"/>
          <cell r="I886"/>
          <cell r="J886"/>
          <cell r="K886"/>
        </row>
        <row r="887">
          <cell r="A887"/>
          <cell r="B887"/>
          <cell r="C887"/>
          <cell r="D887"/>
          <cell r="E887"/>
          <cell r="F887"/>
          <cell r="G887"/>
          <cell r="H887"/>
          <cell r="I887"/>
          <cell r="J887"/>
          <cell r="K887"/>
        </row>
        <row r="888">
          <cell r="A888"/>
          <cell r="B888"/>
          <cell r="C888"/>
          <cell r="D888"/>
          <cell r="E888"/>
          <cell r="F888"/>
          <cell r="G888"/>
          <cell r="H888"/>
          <cell r="I888"/>
          <cell r="J888"/>
          <cell r="K888"/>
        </row>
        <row r="889">
          <cell r="A889"/>
          <cell r="B889"/>
          <cell r="C889"/>
          <cell r="D889"/>
          <cell r="E889"/>
          <cell r="F889"/>
          <cell r="G889"/>
          <cell r="H889"/>
          <cell r="I889"/>
          <cell r="J889"/>
          <cell r="K889"/>
        </row>
        <row r="890">
          <cell r="A890"/>
          <cell r="B890"/>
          <cell r="C890"/>
          <cell r="D890"/>
          <cell r="E890"/>
          <cell r="F890"/>
          <cell r="G890"/>
          <cell r="H890"/>
          <cell r="I890"/>
          <cell r="J890"/>
          <cell r="K890"/>
        </row>
        <row r="891">
          <cell r="A891"/>
          <cell r="B891"/>
          <cell r="C891"/>
          <cell r="D891"/>
          <cell r="E891"/>
          <cell r="F891"/>
          <cell r="G891"/>
          <cell r="H891"/>
          <cell r="I891"/>
          <cell r="J891"/>
          <cell r="K891"/>
        </row>
        <row r="892">
          <cell r="A892"/>
          <cell r="B892"/>
          <cell r="C892"/>
          <cell r="D892"/>
          <cell r="E892"/>
          <cell r="F892"/>
          <cell r="G892"/>
          <cell r="H892"/>
          <cell r="I892"/>
          <cell r="J892"/>
          <cell r="K892"/>
        </row>
        <row r="893">
          <cell r="A893"/>
          <cell r="B893"/>
          <cell r="C893"/>
          <cell r="D893"/>
          <cell r="E893"/>
          <cell r="F893"/>
          <cell r="G893"/>
          <cell r="H893"/>
          <cell r="I893"/>
          <cell r="J893"/>
          <cell r="K893"/>
        </row>
        <row r="894">
          <cell r="A894"/>
          <cell r="B894"/>
          <cell r="C894"/>
          <cell r="D894"/>
          <cell r="E894"/>
          <cell r="F894"/>
          <cell r="G894"/>
          <cell r="H894"/>
          <cell r="I894"/>
          <cell r="J894"/>
          <cell r="K894"/>
        </row>
        <row r="895">
          <cell r="A895"/>
          <cell r="B895"/>
          <cell r="C895"/>
          <cell r="D895"/>
          <cell r="E895"/>
          <cell r="F895"/>
          <cell r="G895"/>
          <cell r="H895"/>
          <cell r="I895"/>
          <cell r="J895"/>
          <cell r="K895"/>
        </row>
        <row r="896">
          <cell r="A896"/>
          <cell r="B896"/>
          <cell r="C896"/>
          <cell r="D896"/>
          <cell r="E896"/>
          <cell r="F896"/>
          <cell r="G896"/>
          <cell r="H896"/>
          <cell r="I896"/>
          <cell r="J896"/>
          <cell r="K896"/>
        </row>
        <row r="897">
          <cell r="A897"/>
          <cell r="B897"/>
          <cell r="C897"/>
          <cell r="D897"/>
          <cell r="E897"/>
          <cell r="F897"/>
          <cell r="G897"/>
          <cell r="H897"/>
          <cell r="I897"/>
          <cell r="J897"/>
          <cell r="K897"/>
        </row>
        <row r="898">
          <cell r="A898"/>
          <cell r="B898"/>
          <cell r="C898"/>
          <cell r="D898"/>
          <cell r="E898"/>
          <cell r="F898"/>
          <cell r="G898"/>
          <cell r="H898"/>
          <cell r="I898"/>
          <cell r="J898"/>
          <cell r="K898"/>
        </row>
        <row r="899">
          <cell r="A899"/>
          <cell r="B899"/>
          <cell r="C899"/>
          <cell r="D899"/>
          <cell r="E899"/>
          <cell r="F899"/>
          <cell r="G899"/>
          <cell r="H899"/>
          <cell r="I899"/>
          <cell r="J899"/>
          <cell r="K899"/>
        </row>
        <row r="900">
          <cell r="A900"/>
          <cell r="B900"/>
          <cell r="C900"/>
          <cell r="D900"/>
          <cell r="E900"/>
          <cell r="F900"/>
          <cell r="G900"/>
          <cell r="H900"/>
          <cell r="I900"/>
          <cell r="J900"/>
          <cell r="K900"/>
        </row>
        <row r="901">
          <cell r="A901"/>
          <cell r="B901"/>
          <cell r="C901"/>
          <cell r="D901"/>
          <cell r="E901"/>
          <cell r="F901"/>
          <cell r="G901"/>
          <cell r="H901"/>
          <cell r="I901"/>
          <cell r="J901"/>
          <cell r="K901"/>
        </row>
        <row r="902">
          <cell r="A902"/>
          <cell r="B902"/>
          <cell r="C902"/>
          <cell r="D902"/>
          <cell r="E902"/>
          <cell r="F902"/>
          <cell r="G902"/>
          <cell r="H902"/>
          <cell r="I902"/>
          <cell r="J902"/>
          <cell r="K902"/>
        </row>
        <row r="903">
          <cell r="A903"/>
          <cell r="B903"/>
          <cell r="C903"/>
          <cell r="D903"/>
          <cell r="E903"/>
          <cell r="F903"/>
          <cell r="G903"/>
          <cell r="H903"/>
          <cell r="I903"/>
          <cell r="J903"/>
          <cell r="K903"/>
        </row>
        <row r="904">
          <cell r="A904"/>
          <cell r="B904"/>
          <cell r="C904"/>
          <cell r="D904"/>
          <cell r="E904"/>
          <cell r="F904"/>
          <cell r="G904"/>
          <cell r="H904"/>
          <cell r="I904"/>
          <cell r="J904"/>
          <cell r="K904"/>
        </row>
        <row r="905">
          <cell r="A905"/>
          <cell r="B905"/>
          <cell r="C905"/>
          <cell r="D905"/>
          <cell r="E905"/>
          <cell r="F905"/>
          <cell r="G905"/>
          <cell r="H905"/>
          <cell r="I905"/>
          <cell r="J905"/>
          <cell r="K905"/>
        </row>
        <row r="906">
          <cell r="A906"/>
          <cell r="B906"/>
          <cell r="C906"/>
          <cell r="D906"/>
          <cell r="E906"/>
          <cell r="F906"/>
          <cell r="G906"/>
          <cell r="H906"/>
          <cell r="I906"/>
          <cell r="J906"/>
          <cell r="K906"/>
        </row>
        <row r="907">
          <cell r="A907"/>
          <cell r="B907"/>
          <cell r="C907"/>
          <cell r="D907"/>
          <cell r="E907"/>
          <cell r="F907"/>
          <cell r="G907"/>
          <cell r="H907"/>
          <cell r="I907"/>
          <cell r="J907"/>
          <cell r="K907"/>
        </row>
        <row r="908">
          <cell r="A908"/>
          <cell r="B908"/>
          <cell r="C908"/>
          <cell r="D908"/>
          <cell r="E908"/>
          <cell r="F908"/>
          <cell r="G908"/>
          <cell r="H908"/>
          <cell r="I908"/>
          <cell r="J908"/>
          <cell r="K908"/>
        </row>
        <row r="909">
          <cell r="A909"/>
          <cell r="B909"/>
          <cell r="C909"/>
          <cell r="D909"/>
          <cell r="E909"/>
          <cell r="F909"/>
          <cell r="G909"/>
          <cell r="H909"/>
          <cell r="I909"/>
          <cell r="J909"/>
          <cell r="K909"/>
        </row>
        <row r="910">
          <cell r="A910"/>
          <cell r="B910"/>
          <cell r="C910"/>
          <cell r="D910"/>
          <cell r="E910"/>
          <cell r="F910"/>
          <cell r="G910"/>
          <cell r="H910"/>
          <cell r="I910"/>
          <cell r="J910"/>
          <cell r="K910"/>
        </row>
        <row r="911">
          <cell r="A911"/>
          <cell r="B911"/>
          <cell r="C911"/>
          <cell r="D911"/>
          <cell r="E911"/>
          <cell r="F911"/>
          <cell r="G911"/>
          <cell r="H911"/>
          <cell r="I911"/>
          <cell r="J911"/>
          <cell r="K911"/>
        </row>
        <row r="912">
          <cell r="A912"/>
          <cell r="B912"/>
          <cell r="C912"/>
          <cell r="D912"/>
          <cell r="E912"/>
          <cell r="F912"/>
          <cell r="G912"/>
          <cell r="H912"/>
          <cell r="I912"/>
          <cell r="J912"/>
          <cell r="K912"/>
        </row>
        <row r="913">
          <cell r="A913"/>
          <cell r="B913"/>
          <cell r="C913"/>
          <cell r="D913"/>
          <cell r="E913"/>
          <cell r="F913"/>
          <cell r="G913"/>
          <cell r="H913"/>
          <cell r="I913"/>
          <cell r="J913"/>
          <cell r="K913"/>
        </row>
        <row r="914">
          <cell r="A914"/>
          <cell r="B914"/>
          <cell r="C914"/>
          <cell r="D914"/>
          <cell r="E914"/>
          <cell r="F914"/>
          <cell r="G914"/>
          <cell r="H914"/>
          <cell r="I914"/>
          <cell r="J914"/>
          <cell r="K914"/>
        </row>
        <row r="915">
          <cell r="A915"/>
          <cell r="B915"/>
          <cell r="C915"/>
          <cell r="D915"/>
          <cell r="E915"/>
          <cell r="F915"/>
          <cell r="G915"/>
          <cell r="H915"/>
          <cell r="I915"/>
          <cell r="J915"/>
          <cell r="K915"/>
        </row>
        <row r="916">
          <cell r="A916"/>
          <cell r="B916"/>
          <cell r="C916"/>
          <cell r="D916"/>
          <cell r="E916"/>
          <cell r="F916"/>
          <cell r="G916"/>
          <cell r="H916"/>
          <cell r="I916"/>
          <cell r="J916"/>
          <cell r="K916"/>
        </row>
        <row r="917">
          <cell r="A917"/>
          <cell r="B917"/>
          <cell r="C917"/>
          <cell r="D917"/>
          <cell r="E917"/>
          <cell r="F917"/>
          <cell r="G917"/>
          <cell r="H917"/>
          <cell r="I917"/>
          <cell r="J917"/>
          <cell r="K917"/>
        </row>
        <row r="918">
          <cell r="A918"/>
          <cell r="B918"/>
          <cell r="C918"/>
          <cell r="D918"/>
          <cell r="E918"/>
          <cell r="F918"/>
          <cell r="G918"/>
          <cell r="H918"/>
          <cell r="I918"/>
          <cell r="J918"/>
          <cell r="K918"/>
        </row>
        <row r="919">
          <cell r="A919"/>
          <cell r="B919"/>
          <cell r="C919"/>
          <cell r="D919"/>
          <cell r="E919"/>
          <cell r="F919"/>
          <cell r="G919"/>
          <cell r="H919"/>
          <cell r="I919"/>
          <cell r="J919"/>
          <cell r="K919"/>
        </row>
        <row r="920">
          <cell r="A920"/>
          <cell r="B920"/>
          <cell r="C920"/>
          <cell r="D920"/>
          <cell r="E920"/>
          <cell r="F920"/>
          <cell r="G920"/>
          <cell r="H920"/>
          <cell r="I920"/>
          <cell r="J920"/>
          <cell r="K920"/>
        </row>
        <row r="921">
          <cell r="A921"/>
          <cell r="B921"/>
          <cell r="C921"/>
          <cell r="D921"/>
          <cell r="E921"/>
          <cell r="F921"/>
          <cell r="G921"/>
          <cell r="H921"/>
          <cell r="I921"/>
          <cell r="J921"/>
          <cell r="K921"/>
        </row>
        <row r="922">
          <cell r="A922"/>
          <cell r="B922"/>
          <cell r="C922"/>
          <cell r="D922"/>
          <cell r="E922"/>
          <cell r="F922"/>
          <cell r="G922"/>
          <cell r="H922"/>
          <cell r="I922"/>
          <cell r="J922"/>
          <cell r="K922"/>
        </row>
        <row r="923">
          <cell r="A923"/>
          <cell r="B923"/>
          <cell r="C923"/>
          <cell r="D923"/>
          <cell r="E923"/>
          <cell r="F923"/>
          <cell r="G923"/>
          <cell r="H923"/>
          <cell r="I923"/>
          <cell r="J923"/>
          <cell r="K923"/>
        </row>
        <row r="924">
          <cell r="A924"/>
          <cell r="B924"/>
          <cell r="C924"/>
          <cell r="D924"/>
          <cell r="E924"/>
          <cell r="F924"/>
          <cell r="G924"/>
          <cell r="H924"/>
          <cell r="I924"/>
          <cell r="J924"/>
          <cell r="K924"/>
        </row>
        <row r="925">
          <cell r="A925"/>
          <cell r="B925"/>
          <cell r="C925"/>
          <cell r="D925"/>
          <cell r="E925"/>
          <cell r="F925"/>
          <cell r="G925"/>
          <cell r="H925"/>
          <cell r="I925"/>
          <cell r="J925"/>
          <cell r="K925"/>
        </row>
        <row r="926">
          <cell r="A926"/>
          <cell r="B926"/>
          <cell r="C926"/>
          <cell r="D926"/>
          <cell r="E926"/>
          <cell r="F926"/>
          <cell r="G926"/>
          <cell r="H926"/>
          <cell r="I926"/>
          <cell r="J926"/>
          <cell r="K926"/>
        </row>
        <row r="927">
          <cell r="A927"/>
          <cell r="B927"/>
          <cell r="C927"/>
          <cell r="D927"/>
          <cell r="E927"/>
          <cell r="F927"/>
          <cell r="G927"/>
          <cell r="H927"/>
          <cell r="I927"/>
          <cell r="J927"/>
          <cell r="K927"/>
        </row>
        <row r="928">
          <cell r="A928"/>
          <cell r="B928"/>
          <cell r="C928"/>
          <cell r="D928"/>
          <cell r="E928"/>
          <cell r="F928"/>
          <cell r="G928"/>
          <cell r="H928"/>
          <cell r="I928"/>
          <cell r="J928"/>
          <cell r="K928"/>
        </row>
        <row r="929">
          <cell r="A929"/>
          <cell r="B929"/>
          <cell r="C929"/>
          <cell r="D929"/>
          <cell r="E929"/>
          <cell r="F929"/>
          <cell r="G929"/>
          <cell r="H929"/>
          <cell r="I929"/>
          <cell r="J929"/>
          <cell r="K929"/>
        </row>
        <row r="930">
          <cell r="A930"/>
          <cell r="B930"/>
          <cell r="C930"/>
          <cell r="D930"/>
          <cell r="E930"/>
          <cell r="F930"/>
          <cell r="G930"/>
          <cell r="H930"/>
          <cell r="I930"/>
          <cell r="J930"/>
          <cell r="K930"/>
        </row>
        <row r="931">
          <cell r="A931"/>
          <cell r="B931"/>
          <cell r="C931"/>
          <cell r="D931"/>
          <cell r="E931"/>
          <cell r="F931"/>
          <cell r="G931"/>
          <cell r="H931"/>
          <cell r="I931"/>
          <cell r="J931"/>
          <cell r="K931"/>
        </row>
        <row r="932">
          <cell r="A932"/>
          <cell r="B932"/>
          <cell r="C932"/>
          <cell r="D932"/>
          <cell r="E932"/>
          <cell r="F932"/>
          <cell r="G932"/>
          <cell r="H932"/>
          <cell r="I932"/>
          <cell r="J932"/>
          <cell r="K932"/>
        </row>
        <row r="933">
          <cell r="A933"/>
          <cell r="B933"/>
          <cell r="C933"/>
          <cell r="D933"/>
          <cell r="E933"/>
          <cell r="F933"/>
          <cell r="G933"/>
          <cell r="H933"/>
          <cell r="I933"/>
          <cell r="J933"/>
          <cell r="K933"/>
        </row>
        <row r="934">
          <cell r="A934"/>
          <cell r="B934"/>
          <cell r="C934"/>
          <cell r="D934"/>
          <cell r="E934"/>
          <cell r="F934"/>
          <cell r="G934"/>
          <cell r="H934"/>
          <cell r="I934"/>
          <cell r="J934"/>
          <cell r="K934"/>
        </row>
        <row r="935">
          <cell r="A935"/>
          <cell r="B935"/>
          <cell r="C935"/>
          <cell r="D935"/>
          <cell r="E935"/>
          <cell r="F935"/>
          <cell r="G935"/>
          <cell r="H935"/>
          <cell r="I935"/>
          <cell r="J935"/>
          <cell r="K935"/>
        </row>
        <row r="936">
          <cell r="A936"/>
          <cell r="B936"/>
          <cell r="C936"/>
          <cell r="D936"/>
          <cell r="E936"/>
          <cell r="F936"/>
          <cell r="G936"/>
          <cell r="H936"/>
          <cell r="I936"/>
          <cell r="J936"/>
          <cell r="K936"/>
        </row>
        <row r="937">
          <cell r="A937"/>
          <cell r="B937"/>
          <cell r="C937"/>
          <cell r="D937"/>
          <cell r="E937"/>
          <cell r="F937"/>
          <cell r="G937"/>
          <cell r="H937"/>
          <cell r="I937"/>
          <cell r="J937"/>
          <cell r="K937"/>
        </row>
        <row r="938">
          <cell r="A938"/>
          <cell r="B938"/>
          <cell r="C938"/>
          <cell r="D938"/>
          <cell r="E938"/>
          <cell r="F938"/>
          <cell r="G938"/>
          <cell r="H938"/>
          <cell r="I938"/>
          <cell r="J938"/>
          <cell r="K938"/>
        </row>
        <row r="939">
          <cell r="A939"/>
          <cell r="B939"/>
          <cell r="C939"/>
          <cell r="D939"/>
          <cell r="E939"/>
          <cell r="F939"/>
          <cell r="G939"/>
          <cell r="H939"/>
          <cell r="I939"/>
          <cell r="J939"/>
          <cell r="K939"/>
        </row>
        <row r="940">
          <cell r="A940"/>
          <cell r="B940"/>
          <cell r="C940"/>
          <cell r="D940"/>
          <cell r="E940"/>
          <cell r="F940"/>
          <cell r="G940"/>
          <cell r="H940"/>
          <cell r="I940"/>
          <cell r="J940"/>
          <cell r="K940"/>
        </row>
        <row r="941">
          <cell r="A941"/>
          <cell r="B941"/>
          <cell r="C941"/>
          <cell r="D941"/>
          <cell r="E941"/>
          <cell r="F941"/>
          <cell r="G941"/>
          <cell r="H941"/>
          <cell r="I941"/>
          <cell r="J941"/>
          <cell r="K941"/>
        </row>
        <row r="942">
          <cell r="A942"/>
          <cell r="B942"/>
          <cell r="C942"/>
          <cell r="D942"/>
          <cell r="E942"/>
          <cell r="F942"/>
          <cell r="G942"/>
          <cell r="H942"/>
          <cell r="I942"/>
          <cell r="J942"/>
          <cell r="K942"/>
        </row>
        <row r="943">
          <cell r="A943"/>
          <cell r="B943"/>
          <cell r="C943"/>
          <cell r="D943"/>
          <cell r="E943"/>
          <cell r="F943"/>
          <cell r="G943"/>
          <cell r="H943"/>
          <cell r="I943"/>
          <cell r="J943"/>
          <cell r="K943"/>
        </row>
        <row r="944">
          <cell r="A944"/>
          <cell r="B944"/>
          <cell r="C944"/>
          <cell r="D944"/>
          <cell r="E944"/>
          <cell r="F944"/>
          <cell r="G944"/>
          <cell r="H944"/>
          <cell r="I944"/>
          <cell r="J944"/>
          <cell r="K944"/>
        </row>
        <row r="945">
          <cell r="A945"/>
          <cell r="B945"/>
          <cell r="C945"/>
          <cell r="D945"/>
          <cell r="E945"/>
          <cell r="F945"/>
          <cell r="G945"/>
          <cell r="H945"/>
          <cell r="I945"/>
          <cell r="J945"/>
          <cell r="K945"/>
        </row>
        <row r="946">
          <cell r="A946"/>
          <cell r="B946"/>
          <cell r="C946"/>
          <cell r="D946"/>
          <cell r="E946"/>
          <cell r="F946"/>
          <cell r="G946"/>
          <cell r="H946"/>
          <cell r="I946"/>
          <cell r="J946"/>
          <cell r="K946"/>
        </row>
        <row r="947">
          <cell r="A947"/>
          <cell r="B947"/>
          <cell r="C947"/>
          <cell r="D947"/>
          <cell r="E947"/>
          <cell r="F947"/>
          <cell r="G947"/>
          <cell r="H947"/>
          <cell r="I947"/>
          <cell r="J947"/>
          <cell r="K947"/>
        </row>
        <row r="948">
          <cell r="A948"/>
          <cell r="B948"/>
          <cell r="C948"/>
          <cell r="D948"/>
          <cell r="E948"/>
          <cell r="F948"/>
          <cell r="G948"/>
          <cell r="H948"/>
          <cell r="I948"/>
          <cell r="J948"/>
          <cell r="K948"/>
        </row>
        <row r="949">
          <cell r="A949"/>
          <cell r="B949"/>
          <cell r="C949"/>
          <cell r="D949"/>
          <cell r="E949"/>
          <cell r="F949"/>
          <cell r="G949"/>
          <cell r="H949"/>
          <cell r="I949"/>
          <cell r="J949"/>
          <cell r="K949"/>
        </row>
        <row r="950">
          <cell r="A950"/>
          <cell r="B950"/>
          <cell r="C950"/>
          <cell r="D950"/>
          <cell r="E950"/>
          <cell r="F950"/>
          <cell r="G950"/>
          <cell r="H950"/>
          <cell r="I950"/>
          <cell r="J950"/>
          <cell r="K950"/>
        </row>
        <row r="951">
          <cell r="A951"/>
          <cell r="B951"/>
          <cell r="C951"/>
          <cell r="D951"/>
          <cell r="E951"/>
          <cell r="F951"/>
          <cell r="G951"/>
          <cell r="H951"/>
          <cell r="I951"/>
          <cell r="J951"/>
          <cell r="K951"/>
        </row>
        <row r="952">
          <cell r="A952"/>
          <cell r="B952"/>
          <cell r="C952"/>
          <cell r="D952"/>
          <cell r="E952"/>
          <cell r="F952"/>
          <cell r="G952"/>
          <cell r="H952"/>
          <cell r="I952"/>
          <cell r="J952"/>
          <cell r="K952"/>
        </row>
        <row r="953">
          <cell r="A953"/>
          <cell r="B953"/>
          <cell r="C953"/>
          <cell r="D953"/>
          <cell r="E953"/>
          <cell r="F953"/>
          <cell r="G953"/>
          <cell r="H953"/>
          <cell r="I953"/>
          <cell r="J953"/>
          <cell r="K953"/>
        </row>
        <row r="954">
          <cell r="A954"/>
          <cell r="B954"/>
          <cell r="C954"/>
          <cell r="D954"/>
          <cell r="E954"/>
          <cell r="F954"/>
          <cell r="G954"/>
          <cell r="H954"/>
          <cell r="I954"/>
          <cell r="J954"/>
          <cell r="K954"/>
        </row>
        <row r="955">
          <cell r="A955"/>
          <cell r="B955"/>
          <cell r="C955"/>
          <cell r="D955"/>
          <cell r="E955"/>
          <cell r="F955"/>
          <cell r="G955"/>
          <cell r="H955"/>
          <cell r="I955"/>
          <cell r="J955"/>
          <cell r="K955"/>
        </row>
        <row r="956">
          <cell r="A956"/>
          <cell r="B956"/>
          <cell r="C956"/>
          <cell r="D956"/>
          <cell r="E956"/>
          <cell r="F956"/>
          <cell r="G956"/>
          <cell r="H956"/>
          <cell r="I956"/>
          <cell r="J956"/>
          <cell r="K956"/>
        </row>
        <row r="957">
          <cell r="A957"/>
          <cell r="B957"/>
          <cell r="C957"/>
          <cell r="D957"/>
          <cell r="E957"/>
          <cell r="F957"/>
          <cell r="G957"/>
          <cell r="H957"/>
          <cell r="I957"/>
          <cell r="J957"/>
          <cell r="K957"/>
        </row>
        <row r="958">
          <cell r="A958"/>
          <cell r="B958"/>
          <cell r="C958"/>
          <cell r="D958"/>
          <cell r="E958"/>
          <cell r="F958"/>
          <cell r="G958"/>
          <cell r="H958"/>
          <cell r="I958"/>
          <cell r="J958"/>
          <cell r="K958"/>
        </row>
        <row r="959">
          <cell r="A959"/>
          <cell r="B959"/>
          <cell r="C959"/>
          <cell r="D959"/>
          <cell r="E959"/>
          <cell r="F959"/>
          <cell r="G959"/>
          <cell r="H959"/>
          <cell r="I959"/>
          <cell r="J959"/>
          <cell r="K959"/>
        </row>
        <row r="960">
          <cell r="A960"/>
          <cell r="B960"/>
          <cell r="C960"/>
          <cell r="D960"/>
          <cell r="E960"/>
          <cell r="F960"/>
          <cell r="G960"/>
          <cell r="H960"/>
          <cell r="I960"/>
          <cell r="J960"/>
          <cell r="K960"/>
        </row>
        <row r="961">
          <cell r="A961"/>
          <cell r="B961"/>
          <cell r="C961"/>
          <cell r="D961"/>
          <cell r="E961"/>
          <cell r="F961"/>
          <cell r="G961"/>
          <cell r="H961"/>
          <cell r="I961"/>
          <cell r="J961"/>
          <cell r="K961"/>
        </row>
        <row r="962">
          <cell r="A962"/>
          <cell r="B962"/>
          <cell r="C962"/>
          <cell r="D962"/>
          <cell r="E962"/>
          <cell r="F962"/>
          <cell r="G962"/>
          <cell r="H962"/>
          <cell r="I962"/>
          <cell r="J962"/>
          <cell r="K962"/>
        </row>
        <row r="963">
          <cell r="A963"/>
          <cell r="B963"/>
          <cell r="C963"/>
          <cell r="D963"/>
          <cell r="E963"/>
          <cell r="F963"/>
          <cell r="G963"/>
          <cell r="H963"/>
          <cell r="I963"/>
          <cell r="J963"/>
          <cell r="K963"/>
        </row>
        <row r="964">
          <cell r="A964"/>
          <cell r="B964"/>
          <cell r="C964"/>
          <cell r="D964"/>
          <cell r="E964"/>
          <cell r="F964"/>
          <cell r="G964"/>
          <cell r="H964"/>
          <cell r="I964"/>
          <cell r="J964"/>
          <cell r="K964"/>
        </row>
        <row r="965">
          <cell r="A965"/>
          <cell r="B965"/>
          <cell r="C965"/>
          <cell r="D965"/>
          <cell r="E965"/>
          <cell r="F965"/>
          <cell r="G965"/>
          <cell r="H965"/>
          <cell r="I965"/>
          <cell r="J965"/>
          <cell r="K965"/>
        </row>
        <row r="966">
          <cell r="A966"/>
          <cell r="B966"/>
          <cell r="C966"/>
          <cell r="D966"/>
          <cell r="E966"/>
          <cell r="F966"/>
          <cell r="G966"/>
          <cell r="H966"/>
          <cell r="I966"/>
          <cell r="J966"/>
          <cell r="K966"/>
        </row>
        <row r="967">
          <cell r="A967"/>
          <cell r="B967"/>
          <cell r="C967"/>
          <cell r="D967"/>
          <cell r="E967"/>
          <cell r="F967"/>
          <cell r="G967"/>
          <cell r="H967"/>
          <cell r="I967"/>
          <cell r="J967"/>
          <cell r="K967"/>
        </row>
        <row r="968">
          <cell r="A968"/>
          <cell r="B968"/>
          <cell r="C968"/>
          <cell r="D968"/>
          <cell r="E968"/>
          <cell r="F968"/>
          <cell r="G968"/>
          <cell r="H968"/>
          <cell r="I968"/>
          <cell r="J968"/>
          <cell r="K968"/>
        </row>
        <row r="969">
          <cell r="A969"/>
          <cell r="B969"/>
          <cell r="C969"/>
          <cell r="D969"/>
          <cell r="E969"/>
          <cell r="F969"/>
          <cell r="G969"/>
          <cell r="H969"/>
          <cell r="I969"/>
          <cell r="J969"/>
          <cell r="K969"/>
        </row>
        <row r="970">
          <cell r="A970"/>
          <cell r="B970"/>
          <cell r="C970"/>
          <cell r="D970"/>
          <cell r="E970"/>
          <cell r="F970"/>
          <cell r="G970"/>
          <cell r="H970"/>
          <cell r="I970"/>
          <cell r="J970"/>
          <cell r="K970"/>
        </row>
        <row r="971">
          <cell r="A971"/>
          <cell r="B971"/>
          <cell r="C971"/>
          <cell r="D971"/>
          <cell r="E971"/>
          <cell r="F971"/>
          <cell r="G971"/>
          <cell r="H971"/>
          <cell r="I971"/>
          <cell r="J971"/>
          <cell r="K971"/>
        </row>
        <row r="972">
          <cell r="A972"/>
          <cell r="B972"/>
          <cell r="C972"/>
          <cell r="D972"/>
          <cell r="E972"/>
          <cell r="F972"/>
          <cell r="G972"/>
          <cell r="H972"/>
          <cell r="I972"/>
          <cell r="J972"/>
          <cell r="K972"/>
        </row>
        <row r="973">
          <cell r="A973"/>
          <cell r="B973"/>
          <cell r="C973"/>
          <cell r="D973"/>
          <cell r="E973"/>
          <cell r="F973"/>
          <cell r="G973"/>
          <cell r="H973"/>
          <cell r="I973"/>
          <cell r="J973"/>
          <cell r="K973"/>
        </row>
        <row r="974">
          <cell r="A974"/>
          <cell r="B974"/>
          <cell r="C974"/>
          <cell r="D974"/>
          <cell r="E974"/>
          <cell r="F974"/>
          <cell r="G974"/>
          <cell r="H974"/>
          <cell r="I974"/>
          <cell r="J974"/>
          <cell r="K974"/>
        </row>
        <row r="975">
          <cell r="A975"/>
          <cell r="B975"/>
          <cell r="C975"/>
          <cell r="D975"/>
          <cell r="E975"/>
          <cell r="F975"/>
          <cell r="G975"/>
          <cell r="H975"/>
          <cell r="I975"/>
          <cell r="J975"/>
          <cell r="K975"/>
        </row>
        <row r="976">
          <cell r="A976"/>
          <cell r="B976"/>
          <cell r="C976"/>
          <cell r="D976"/>
          <cell r="E976"/>
          <cell r="F976"/>
          <cell r="G976"/>
          <cell r="H976"/>
          <cell r="I976"/>
          <cell r="J976"/>
          <cell r="K976"/>
        </row>
        <row r="977">
          <cell r="A977"/>
          <cell r="B977"/>
          <cell r="C977"/>
          <cell r="D977"/>
          <cell r="E977"/>
          <cell r="F977"/>
          <cell r="G977"/>
          <cell r="H977"/>
          <cell r="I977"/>
          <cell r="J977"/>
          <cell r="K977"/>
        </row>
        <row r="978">
          <cell r="A978"/>
          <cell r="B978"/>
          <cell r="C978"/>
          <cell r="D978"/>
          <cell r="E978"/>
          <cell r="F978"/>
          <cell r="G978"/>
          <cell r="H978"/>
          <cell r="I978"/>
          <cell r="J978"/>
          <cell r="K978"/>
        </row>
        <row r="979">
          <cell r="A979"/>
          <cell r="B979"/>
          <cell r="C979"/>
          <cell r="D979"/>
          <cell r="E979"/>
          <cell r="F979"/>
          <cell r="G979"/>
          <cell r="H979"/>
          <cell r="I979"/>
          <cell r="J979"/>
          <cell r="K979"/>
        </row>
        <row r="980">
          <cell r="A980"/>
          <cell r="B980"/>
          <cell r="C980"/>
          <cell r="D980"/>
          <cell r="E980"/>
          <cell r="F980"/>
          <cell r="G980"/>
          <cell r="H980"/>
          <cell r="I980"/>
          <cell r="J980"/>
          <cell r="K980"/>
        </row>
        <row r="981">
          <cell r="A981"/>
          <cell r="B981"/>
          <cell r="C981"/>
          <cell r="D981"/>
          <cell r="E981"/>
          <cell r="F981"/>
          <cell r="G981"/>
          <cell r="H981"/>
          <cell r="I981"/>
          <cell r="J981"/>
          <cell r="K981"/>
        </row>
        <row r="982">
          <cell r="A982"/>
          <cell r="B982"/>
          <cell r="C982"/>
          <cell r="D982"/>
          <cell r="E982"/>
          <cell r="F982"/>
          <cell r="G982"/>
          <cell r="H982"/>
          <cell r="I982"/>
          <cell r="J982"/>
          <cell r="K982"/>
        </row>
        <row r="983">
          <cell r="A983"/>
          <cell r="B983"/>
          <cell r="C983"/>
          <cell r="D983"/>
          <cell r="E983"/>
          <cell r="F983"/>
          <cell r="G983"/>
          <cell r="H983"/>
          <cell r="I983"/>
          <cell r="J983"/>
          <cell r="K983"/>
        </row>
        <row r="984">
          <cell r="A984"/>
          <cell r="B984"/>
          <cell r="C984"/>
          <cell r="D984"/>
          <cell r="E984"/>
          <cell r="F984"/>
          <cell r="G984"/>
          <cell r="H984"/>
          <cell r="I984"/>
          <cell r="J984"/>
          <cell r="K984"/>
        </row>
        <row r="985">
          <cell r="A985"/>
          <cell r="B985"/>
          <cell r="C985"/>
          <cell r="D985"/>
          <cell r="E985"/>
          <cell r="F985"/>
          <cell r="G985"/>
          <cell r="H985"/>
          <cell r="I985"/>
          <cell r="J985"/>
          <cell r="K985"/>
        </row>
        <row r="986">
          <cell r="A986"/>
          <cell r="B986"/>
          <cell r="C986"/>
          <cell r="D986"/>
          <cell r="E986"/>
          <cell r="F986"/>
          <cell r="G986"/>
          <cell r="H986"/>
          <cell r="I986"/>
          <cell r="J986"/>
          <cell r="K986"/>
        </row>
        <row r="987">
          <cell r="A987"/>
          <cell r="B987"/>
          <cell r="C987"/>
          <cell r="D987"/>
          <cell r="E987"/>
          <cell r="F987"/>
          <cell r="G987"/>
          <cell r="H987"/>
          <cell r="I987"/>
          <cell r="J987"/>
          <cell r="K987"/>
        </row>
        <row r="988">
          <cell r="A988"/>
          <cell r="B988"/>
          <cell r="C988"/>
          <cell r="D988"/>
          <cell r="E988"/>
          <cell r="F988"/>
          <cell r="G988"/>
          <cell r="H988"/>
          <cell r="I988"/>
          <cell r="J988"/>
          <cell r="K988"/>
        </row>
        <row r="989">
          <cell r="A989"/>
          <cell r="B989"/>
          <cell r="C989"/>
          <cell r="D989"/>
          <cell r="E989"/>
          <cell r="F989"/>
          <cell r="G989"/>
          <cell r="H989"/>
          <cell r="I989"/>
          <cell r="J989"/>
          <cell r="K989"/>
        </row>
        <row r="990">
          <cell r="A990"/>
          <cell r="B990"/>
          <cell r="C990"/>
          <cell r="D990"/>
          <cell r="E990"/>
          <cell r="F990"/>
          <cell r="G990"/>
          <cell r="H990"/>
          <cell r="I990"/>
          <cell r="J990"/>
          <cell r="K990"/>
        </row>
        <row r="991">
          <cell r="A991"/>
          <cell r="B991"/>
          <cell r="C991"/>
          <cell r="D991"/>
          <cell r="E991"/>
          <cell r="F991"/>
          <cell r="G991"/>
          <cell r="H991"/>
          <cell r="I991"/>
          <cell r="J991"/>
          <cell r="K991"/>
        </row>
        <row r="992">
          <cell r="A992"/>
          <cell r="B992"/>
          <cell r="C992"/>
          <cell r="D992"/>
          <cell r="E992"/>
          <cell r="F992"/>
          <cell r="G992"/>
          <cell r="H992"/>
          <cell r="I992"/>
          <cell r="J992"/>
          <cell r="K992"/>
        </row>
        <row r="993">
          <cell r="A993"/>
          <cell r="B993"/>
          <cell r="C993"/>
          <cell r="D993"/>
          <cell r="E993"/>
          <cell r="F993"/>
          <cell r="G993"/>
          <cell r="H993"/>
          <cell r="I993"/>
          <cell r="J993"/>
          <cell r="K993"/>
        </row>
        <row r="994">
          <cell r="A994"/>
          <cell r="B994"/>
          <cell r="C994"/>
          <cell r="D994"/>
          <cell r="E994"/>
          <cell r="F994"/>
          <cell r="G994"/>
          <cell r="H994"/>
          <cell r="I994"/>
          <cell r="J994"/>
          <cell r="K994"/>
        </row>
        <row r="995">
          <cell r="A995"/>
          <cell r="B995"/>
          <cell r="C995"/>
          <cell r="D995"/>
          <cell r="E995"/>
          <cell r="F995"/>
          <cell r="G995"/>
          <cell r="H995"/>
          <cell r="I995"/>
          <cell r="J995"/>
          <cell r="K995"/>
        </row>
        <row r="996">
          <cell r="A996"/>
          <cell r="B996"/>
          <cell r="C996"/>
          <cell r="D996"/>
          <cell r="E996"/>
          <cell r="F996"/>
          <cell r="G996"/>
          <cell r="H996"/>
          <cell r="I996"/>
          <cell r="J996"/>
          <cell r="K996"/>
        </row>
        <row r="997">
          <cell r="A997"/>
          <cell r="B997"/>
          <cell r="C997"/>
          <cell r="D997"/>
          <cell r="E997"/>
          <cell r="F997"/>
          <cell r="G997"/>
          <cell r="H997"/>
          <cell r="I997"/>
          <cell r="J997"/>
          <cell r="K997"/>
        </row>
        <row r="998">
          <cell r="A998"/>
          <cell r="B998"/>
          <cell r="C998"/>
          <cell r="D998"/>
          <cell r="E998"/>
          <cell r="F998"/>
          <cell r="G998"/>
          <cell r="H998"/>
          <cell r="I998"/>
          <cell r="J998"/>
          <cell r="K998"/>
        </row>
        <row r="999">
          <cell r="A999"/>
          <cell r="B999"/>
          <cell r="C999"/>
          <cell r="D999"/>
          <cell r="E999"/>
          <cell r="F999"/>
          <cell r="G999"/>
          <cell r="H999"/>
          <cell r="I999"/>
          <cell r="J999"/>
          <cell r="K999"/>
        </row>
        <row r="1000">
          <cell r="A1000"/>
          <cell r="B1000"/>
          <cell r="C1000"/>
          <cell r="D1000"/>
          <cell r="E1000"/>
          <cell r="F1000"/>
          <cell r="G1000"/>
          <cell r="H1000"/>
          <cell r="I1000"/>
          <cell r="J1000"/>
          <cell r="K1000"/>
        </row>
        <row r="1001">
          <cell r="A1001"/>
          <cell r="B1001"/>
          <cell r="C1001"/>
          <cell r="D1001"/>
          <cell r="E1001"/>
          <cell r="F1001"/>
          <cell r="G1001"/>
          <cell r="H1001"/>
          <cell r="I1001"/>
          <cell r="J1001"/>
          <cell r="K1001"/>
        </row>
        <row r="1002">
          <cell r="A1002"/>
          <cell r="B1002"/>
          <cell r="C1002"/>
          <cell r="D1002"/>
          <cell r="E1002"/>
          <cell r="F1002"/>
          <cell r="G1002"/>
          <cell r="H1002"/>
          <cell r="I1002"/>
          <cell r="J1002"/>
          <cell r="K1002"/>
        </row>
        <row r="1003">
          <cell r="A1003"/>
          <cell r="B1003"/>
          <cell r="C1003"/>
          <cell r="D1003"/>
          <cell r="E1003"/>
          <cell r="F1003"/>
          <cell r="G1003"/>
          <cell r="H1003"/>
          <cell r="I1003"/>
          <cell r="J1003"/>
          <cell r="K1003"/>
        </row>
        <row r="1004">
          <cell r="A1004"/>
          <cell r="B1004"/>
          <cell r="C1004"/>
          <cell r="D1004"/>
          <cell r="E1004"/>
          <cell r="F1004"/>
          <cell r="G1004"/>
          <cell r="H1004"/>
          <cell r="I1004"/>
          <cell r="J1004"/>
          <cell r="K1004"/>
        </row>
        <row r="1005">
          <cell r="A1005"/>
          <cell r="B1005"/>
          <cell r="C1005"/>
          <cell r="D1005"/>
          <cell r="E1005"/>
          <cell r="F1005"/>
          <cell r="G1005"/>
          <cell r="H1005"/>
          <cell r="I1005"/>
          <cell r="J1005"/>
          <cell r="K1005"/>
        </row>
        <row r="1006">
          <cell r="A1006"/>
          <cell r="B1006"/>
          <cell r="C1006"/>
          <cell r="D1006"/>
          <cell r="E1006"/>
          <cell r="F1006"/>
          <cell r="G1006"/>
          <cell r="H1006"/>
          <cell r="I1006"/>
          <cell r="J1006"/>
          <cell r="K1006"/>
        </row>
        <row r="1007">
          <cell r="A1007"/>
          <cell r="B1007"/>
          <cell r="C1007"/>
          <cell r="D1007"/>
          <cell r="E1007"/>
          <cell r="F1007"/>
          <cell r="G1007"/>
          <cell r="H1007"/>
          <cell r="I1007"/>
          <cell r="J1007"/>
          <cell r="K1007"/>
        </row>
        <row r="1008">
          <cell r="A1008"/>
          <cell r="B1008"/>
          <cell r="C1008"/>
          <cell r="D1008"/>
          <cell r="E1008"/>
          <cell r="F1008"/>
          <cell r="G1008"/>
          <cell r="H1008"/>
          <cell r="I1008"/>
          <cell r="J1008"/>
          <cell r="K1008"/>
        </row>
        <row r="1009">
          <cell r="A1009"/>
          <cell r="B1009"/>
          <cell r="C1009"/>
          <cell r="D1009"/>
          <cell r="E1009"/>
          <cell r="F1009"/>
          <cell r="G1009"/>
          <cell r="H1009"/>
          <cell r="I1009"/>
          <cell r="J1009"/>
          <cell r="K1009"/>
        </row>
        <row r="1010">
          <cell r="A1010"/>
          <cell r="B1010"/>
          <cell r="C1010"/>
          <cell r="D1010"/>
          <cell r="E1010"/>
          <cell r="F1010"/>
          <cell r="G1010"/>
          <cell r="H1010"/>
          <cell r="I1010"/>
          <cell r="J1010"/>
          <cell r="K1010"/>
        </row>
        <row r="1011">
          <cell r="A1011"/>
          <cell r="B1011"/>
          <cell r="C1011"/>
          <cell r="D1011"/>
          <cell r="E1011"/>
          <cell r="F1011"/>
          <cell r="G1011"/>
          <cell r="H1011"/>
          <cell r="I1011"/>
          <cell r="J1011"/>
          <cell r="K1011"/>
        </row>
        <row r="1012">
          <cell r="A1012"/>
          <cell r="B1012"/>
          <cell r="C1012"/>
          <cell r="D1012"/>
          <cell r="E1012"/>
          <cell r="F1012"/>
          <cell r="G1012"/>
          <cell r="H1012"/>
          <cell r="I1012"/>
          <cell r="J1012"/>
          <cell r="K1012"/>
        </row>
        <row r="1013">
          <cell r="A1013"/>
          <cell r="B1013"/>
          <cell r="C1013"/>
          <cell r="D1013"/>
          <cell r="E1013"/>
          <cell r="F1013"/>
          <cell r="G1013"/>
          <cell r="H1013"/>
          <cell r="I1013"/>
          <cell r="J1013"/>
          <cell r="K1013"/>
        </row>
        <row r="1014">
          <cell r="A1014"/>
          <cell r="B1014"/>
          <cell r="C1014"/>
          <cell r="D1014"/>
          <cell r="E1014"/>
          <cell r="F1014"/>
          <cell r="G1014"/>
          <cell r="H1014"/>
          <cell r="I1014"/>
          <cell r="J1014"/>
          <cell r="K1014"/>
        </row>
        <row r="1015">
          <cell r="A1015"/>
          <cell r="B1015"/>
          <cell r="C1015"/>
          <cell r="D1015"/>
          <cell r="E1015"/>
          <cell r="F1015"/>
          <cell r="G1015"/>
          <cell r="H1015"/>
          <cell r="I1015"/>
          <cell r="J1015"/>
          <cell r="K1015"/>
        </row>
        <row r="1016">
          <cell r="A1016"/>
          <cell r="B1016"/>
          <cell r="C1016"/>
          <cell r="D1016"/>
          <cell r="E1016"/>
          <cell r="F1016"/>
          <cell r="G1016"/>
          <cell r="H1016"/>
          <cell r="I1016"/>
          <cell r="J1016"/>
          <cell r="K1016"/>
        </row>
        <row r="1017">
          <cell r="A1017"/>
          <cell r="B1017"/>
          <cell r="C1017"/>
          <cell r="D1017"/>
          <cell r="E1017"/>
          <cell r="F1017"/>
          <cell r="G1017"/>
          <cell r="H1017"/>
          <cell r="I1017"/>
          <cell r="J1017"/>
          <cell r="K1017"/>
        </row>
        <row r="1018">
          <cell r="A1018"/>
          <cell r="B1018"/>
          <cell r="C1018"/>
          <cell r="D1018"/>
          <cell r="E1018"/>
          <cell r="F1018"/>
          <cell r="G1018"/>
          <cell r="H1018"/>
          <cell r="I1018"/>
          <cell r="J1018"/>
          <cell r="K1018"/>
        </row>
        <row r="1019">
          <cell r="A1019"/>
          <cell r="B1019"/>
          <cell r="C1019"/>
          <cell r="D1019"/>
          <cell r="E1019"/>
          <cell r="F1019"/>
          <cell r="G1019"/>
          <cell r="H1019"/>
          <cell r="I1019"/>
          <cell r="J1019"/>
          <cell r="K1019"/>
        </row>
        <row r="1020">
          <cell r="A1020"/>
          <cell r="B1020"/>
          <cell r="C1020"/>
          <cell r="D1020"/>
          <cell r="E1020"/>
          <cell r="F1020"/>
          <cell r="G1020"/>
          <cell r="H1020"/>
          <cell r="I1020"/>
          <cell r="J1020"/>
          <cell r="K1020"/>
        </row>
        <row r="1021">
          <cell r="A1021"/>
          <cell r="B1021"/>
          <cell r="C1021"/>
          <cell r="D1021"/>
          <cell r="E1021"/>
          <cell r="F1021"/>
          <cell r="G1021"/>
          <cell r="H1021"/>
          <cell r="I1021"/>
          <cell r="J1021"/>
          <cell r="K1021"/>
        </row>
        <row r="1022">
          <cell r="A1022"/>
          <cell r="B1022"/>
          <cell r="C1022"/>
          <cell r="D1022"/>
          <cell r="E1022"/>
          <cell r="F1022"/>
          <cell r="G1022"/>
          <cell r="H1022"/>
          <cell r="I1022"/>
          <cell r="J1022"/>
          <cell r="K1022"/>
        </row>
        <row r="1023">
          <cell r="A1023"/>
          <cell r="B1023"/>
          <cell r="C1023"/>
          <cell r="D1023"/>
          <cell r="E1023"/>
          <cell r="F1023"/>
          <cell r="G1023"/>
          <cell r="H1023"/>
          <cell r="I1023"/>
          <cell r="J1023"/>
          <cell r="K1023"/>
        </row>
        <row r="1024">
          <cell r="A1024"/>
          <cell r="B1024"/>
          <cell r="C1024"/>
          <cell r="D1024"/>
          <cell r="E1024"/>
          <cell r="F1024"/>
          <cell r="G1024"/>
          <cell r="H1024"/>
          <cell r="I1024"/>
          <cell r="J1024"/>
          <cell r="K1024"/>
        </row>
        <row r="1025">
          <cell r="A1025"/>
          <cell r="B1025"/>
          <cell r="C1025"/>
          <cell r="D1025"/>
          <cell r="E1025"/>
          <cell r="F1025"/>
          <cell r="G1025"/>
          <cell r="H1025"/>
          <cell r="I1025"/>
          <cell r="J1025"/>
          <cell r="K1025"/>
        </row>
        <row r="1026">
          <cell r="A1026"/>
          <cell r="B1026"/>
          <cell r="C1026"/>
          <cell r="D1026"/>
          <cell r="E1026"/>
          <cell r="F1026"/>
          <cell r="G1026"/>
          <cell r="H1026"/>
          <cell r="I1026"/>
          <cell r="J1026"/>
          <cell r="K1026"/>
        </row>
        <row r="1027">
          <cell r="A1027"/>
          <cell r="B1027"/>
          <cell r="C1027"/>
          <cell r="D1027"/>
          <cell r="E1027"/>
          <cell r="F1027"/>
          <cell r="G1027"/>
          <cell r="H1027"/>
          <cell r="I1027"/>
          <cell r="J1027"/>
          <cell r="K1027"/>
        </row>
        <row r="1028">
          <cell r="A1028"/>
          <cell r="B1028"/>
          <cell r="C1028"/>
          <cell r="D1028"/>
          <cell r="E1028"/>
          <cell r="F1028"/>
          <cell r="G1028"/>
          <cell r="H1028"/>
          <cell r="I1028"/>
          <cell r="J1028"/>
          <cell r="K1028"/>
        </row>
        <row r="1029">
          <cell r="A1029"/>
          <cell r="B1029"/>
          <cell r="C1029"/>
          <cell r="D1029"/>
          <cell r="E1029"/>
          <cell r="F1029"/>
          <cell r="G1029"/>
          <cell r="H1029"/>
          <cell r="I1029"/>
          <cell r="J1029"/>
          <cell r="K1029"/>
        </row>
        <row r="1030">
          <cell r="A1030"/>
          <cell r="B1030"/>
          <cell r="C1030"/>
          <cell r="D1030"/>
          <cell r="E1030"/>
          <cell r="F1030"/>
          <cell r="G1030"/>
          <cell r="H1030"/>
          <cell r="I1030"/>
          <cell r="J1030"/>
          <cell r="K1030"/>
        </row>
        <row r="1031">
          <cell r="A1031"/>
          <cell r="B1031"/>
          <cell r="C1031"/>
          <cell r="D1031"/>
          <cell r="E1031"/>
          <cell r="F1031"/>
          <cell r="G1031"/>
          <cell r="H1031"/>
          <cell r="I1031"/>
          <cell r="J1031"/>
          <cell r="K1031"/>
        </row>
        <row r="1032">
          <cell r="A1032"/>
          <cell r="B1032"/>
          <cell r="C1032"/>
          <cell r="D1032"/>
          <cell r="E1032"/>
          <cell r="F1032"/>
          <cell r="G1032"/>
          <cell r="H1032"/>
          <cell r="I1032"/>
          <cell r="J1032"/>
          <cell r="K1032"/>
        </row>
        <row r="1033">
          <cell r="A1033"/>
          <cell r="B1033"/>
          <cell r="C1033"/>
          <cell r="D1033"/>
          <cell r="E1033"/>
          <cell r="F1033"/>
          <cell r="G1033"/>
          <cell r="H1033"/>
          <cell r="I1033"/>
          <cell r="J1033"/>
          <cell r="K1033"/>
        </row>
        <row r="1034">
          <cell r="A1034"/>
          <cell r="B1034"/>
          <cell r="C1034"/>
          <cell r="D1034"/>
          <cell r="E1034"/>
          <cell r="F1034"/>
          <cell r="G1034"/>
          <cell r="H1034"/>
          <cell r="I1034"/>
          <cell r="J1034"/>
          <cell r="K1034"/>
        </row>
        <row r="1035">
          <cell r="A1035"/>
          <cell r="B1035"/>
          <cell r="C1035"/>
          <cell r="D1035"/>
          <cell r="E1035"/>
          <cell r="F1035"/>
          <cell r="G1035"/>
          <cell r="H1035"/>
          <cell r="I1035"/>
          <cell r="J1035"/>
          <cell r="K1035"/>
        </row>
        <row r="1036">
          <cell r="A1036"/>
          <cell r="B1036"/>
          <cell r="C1036"/>
          <cell r="D1036"/>
          <cell r="E1036"/>
          <cell r="F1036"/>
          <cell r="G1036"/>
          <cell r="H1036"/>
          <cell r="I1036"/>
          <cell r="J1036"/>
          <cell r="K1036"/>
        </row>
        <row r="1037">
          <cell r="A1037"/>
          <cell r="B1037"/>
          <cell r="C1037"/>
          <cell r="D1037"/>
          <cell r="E1037"/>
          <cell r="F1037"/>
          <cell r="G1037"/>
          <cell r="H1037"/>
          <cell r="I1037"/>
          <cell r="J1037"/>
          <cell r="K1037"/>
        </row>
        <row r="1038">
          <cell r="A1038"/>
          <cell r="B1038"/>
          <cell r="C1038"/>
          <cell r="D1038"/>
          <cell r="E1038"/>
          <cell r="F1038"/>
          <cell r="G1038"/>
          <cell r="H1038"/>
          <cell r="I1038"/>
          <cell r="J1038"/>
          <cell r="K1038"/>
        </row>
        <row r="1039">
          <cell r="A1039"/>
          <cell r="B1039"/>
          <cell r="C1039"/>
          <cell r="D1039"/>
          <cell r="E1039"/>
          <cell r="F1039"/>
          <cell r="G1039"/>
          <cell r="H1039"/>
          <cell r="I1039"/>
          <cell r="J1039"/>
          <cell r="K1039"/>
        </row>
        <row r="1040">
          <cell r="A1040"/>
          <cell r="B1040"/>
          <cell r="C1040"/>
          <cell r="D1040"/>
          <cell r="E1040"/>
          <cell r="F1040"/>
          <cell r="G1040"/>
          <cell r="H1040"/>
          <cell r="I1040"/>
          <cell r="J1040"/>
          <cell r="K1040"/>
        </row>
        <row r="1041">
          <cell r="A1041"/>
          <cell r="B1041"/>
          <cell r="C1041"/>
          <cell r="D1041"/>
          <cell r="E1041"/>
          <cell r="F1041"/>
          <cell r="G1041"/>
          <cell r="H1041"/>
          <cell r="I1041"/>
          <cell r="J1041"/>
          <cell r="K1041"/>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ware.com.br/tbca/tbca/" TargetMode="External"/><Relationship Id="rId2" Type="http://schemas.openxmlformats.org/officeDocument/2006/relationships/hyperlink" Target="http://nware.com.br/tbca/tbca/" TargetMode="External"/><Relationship Id="rId1" Type="http://schemas.openxmlformats.org/officeDocument/2006/relationships/hyperlink" Target="http://nware.com.br/tbca/tbca/"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41"/>
  <sheetViews>
    <sheetView showGridLines="0" zoomScaleNormal="100" workbookViewId="0">
      <pane ySplit="2" topLeftCell="A516" activePane="bottomLeft" state="frozen"/>
      <selection activeCell="B8" sqref="B8"/>
      <selection pane="bottomLeft" activeCell="A623" sqref="A623"/>
    </sheetView>
  </sheetViews>
  <sheetFormatPr defaultColWidth="9.140625" defaultRowHeight="12.75" x14ac:dyDescent="0.2"/>
  <cols>
    <col min="1" max="1" width="62.85546875" style="3" customWidth="1"/>
    <col min="2" max="2" width="9.28515625" style="3" bestFit="1" customWidth="1"/>
    <col min="3" max="3" width="9.5703125" style="3" bestFit="1" customWidth="1"/>
    <col min="4" max="4" width="10.7109375" style="3" customWidth="1"/>
    <col min="5" max="5" width="10.85546875" style="3" customWidth="1"/>
    <col min="6" max="6" width="15.28515625" style="3" customWidth="1"/>
    <col min="7" max="8" width="10.42578125" style="3" customWidth="1"/>
    <col min="9" max="9" width="10.28515625" style="3" customWidth="1"/>
    <col min="10" max="10" width="13.5703125" style="3" customWidth="1"/>
    <col min="11" max="11" width="10.140625" style="3" customWidth="1"/>
    <col min="12" max="12" width="12.42578125" style="3" customWidth="1"/>
    <col min="13" max="13" width="17.42578125" style="3" customWidth="1"/>
    <col min="14" max="14" width="29.7109375" style="3" customWidth="1"/>
    <col min="15" max="15" width="18.7109375" style="3" customWidth="1"/>
    <col min="16" max="16" width="17.140625" style="3" customWidth="1"/>
    <col min="17" max="16384" width="9.140625" style="3"/>
  </cols>
  <sheetData>
    <row r="1" spans="1:16" ht="33" customHeight="1" x14ac:dyDescent="0.25">
      <c r="A1" s="194" t="s">
        <v>592</v>
      </c>
      <c r="B1" s="504" t="s">
        <v>31</v>
      </c>
      <c r="C1" s="504"/>
      <c r="D1" s="108" t="s">
        <v>7</v>
      </c>
      <c r="E1" s="108" t="s">
        <v>32</v>
      </c>
      <c r="F1" s="108" t="s">
        <v>403</v>
      </c>
      <c r="G1" s="109" t="s">
        <v>8</v>
      </c>
      <c r="H1" s="108" t="s">
        <v>9</v>
      </c>
      <c r="I1" s="109" t="s">
        <v>10</v>
      </c>
      <c r="J1" s="108" t="s">
        <v>639</v>
      </c>
      <c r="K1" s="110" t="s">
        <v>625</v>
      </c>
      <c r="L1" s="500" t="s">
        <v>667</v>
      </c>
      <c r="M1" s="197" t="s">
        <v>670</v>
      </c>
      <c r="N1" s="195" t="s">
        <v>669</v>
      </c>
      <c r="O1" s="195" t="s">
        <v>668</v>
      </c>
      <c r="P1" s="16" t="s">
        <v>675</v>
      </c>
    </row>
    <row r="2" spans="1:16" ht="15.75" x14ac:dyDescent="0.25">
      <c r="A2" s="107" t="s">
        <v>33</v>
      </c>
      <c r="B2" s="109" t="s">
        <v>34</v>
      </c>
      <c r="C2" s="109" t="s">
        <v>35</v>
      </c>
      <c r="D2" s="108" t="s">
        <v>36</v>
      </c>
      <c r="E2" s="108" t="s">
        <v>36</v>
      </c>
      <c r="F2" s="108" t="s">
        <v>36</v>
      </c>
      <c r="G2" s="109" t="s">
        <v>37</v>
      </c>
      <c r="H2" s="108" t="s">
        <v>37</v>
      </c>
      <c r="I2" s="109" t="s">
        <v>38</v>
      </c>
      <c r="J2" s="108" t="s">
        <v>37</v>
      </c>
      <c r="K2" s="110" t="s">
        <v>624</v>
      </c>
      <c r="L2" s="500"/>
      <c r="M2" s="198"/>
      <c r="N2" s="199"/>
      <c r="O2" s="200"/>
      <c r="P2" s="209"/>
    </row>
    <row r="3" spans="1:16" x14ac:dyDescent="0.2">
      <c r="A3" s="17" t="s">
        <v>141</v>
      </c>
      <c r="B3" s="14">
        <v>96.154708695652204</v>
      </c>
      <c r="C3" s="15">
        <v>402.31130118260882</v>
      </c>
      <c r="D3" s="14">
        <v>1.2391304347826086</v>
      </c>
      <c r="E3" s="14">
        <v>8.3966666666666665</v>
      </c>
      <c r="F3" s="14">
        <v>6.0308695652173965</v>
      </c>
      <c r="G3" s="14">
        <v>7.916666666666667</v>
      </c>
      <c r="H3" s="14">
        <v>0.20666666666666667</v>
      </c>
      <c r="I3" s="14">
        <v>61.2</v>
      </c>
      <c r="J3" s="14">
        <v>8.66</v>
      </c>
      <c r="K3" s="14">
        <v>0</v>
      </c>
      <c r="L3" s="501" t="s">
        <v>666</v>
      </c>
      <c r="M3" s="502"/>
      <c r="N3" s="502"/>
      <c r="O3" s="503"/>
    </row>
    <row r="4" spans="1:16" x14ac:dyDescent="0.2">
      <c r="A4" s="47" t="s">
        <v>562</v>
      </c>
      <c r="B4" s="15">
        <v>64</v>
      </c>
      <c r="C4" s="15">
        <v>267.77600000000001</v>
      </c>
      <c r="D4" s="15">
        <v>0.56999999999999995</v>
      </c>
      <c r="E4" s="15">
        <v>0.14000000000000001</v>
      </c>
      <c r="F4" s="15">
        <v>15.7</v>
      </c>
      <c r="G4" s="15">
        <v>10.5</v>
      </c>
      <c r="H4" s="15">
        <v>0.26</v>
      </c>
      <c r="I4" s="15">
        <v>235</v>
      </c>
      <c r="J4" s="15">
        <v>7.96</v>
      </c>
      <c r="K4" s="15">
        <v>5.19</v>
      </c>
      <c r="M4"/>
    </row>
    <row r="5" spans="1:16" x14ac:dyDescent="0.2">
      <c r="A5" s="10" t="s">
        <v>561</v>
      </c>
      <c r="B5" s="15">
        <v>28</v>
      </c>
      <c r="C5" s="15">
        <v>117.152</v>
      </c>
      <c r="D5" s="15">
        <v>0.61</v>
      </c>
      <c r="E5" s="15">
        <v>0.15</v>
      </c>
      <c r="F5" s="15">
        <v>6.59</v>
      </c>
      <c r="G5" s="15">
        <v>11.3</v>
      </c>
      <c r="H5" s="15">
        <v>0.28000000000000003</v>
      </c>
      <c r="I5" s="15">
        <v>261</v>
      </c>
      <c r="J5" s="15">
        <v>8.82</v>
      </c>
      <c r="K5" s="15">
        <v>4.43</v>
      </c>
    </row>
    <row r="6" spans="1:16" x14ac:dyDescent="0.2">
      <c r="A6" s="17" t="s">
        <v>142</v>
      </c>
      <c r="B6" s="14">
        <v>48.322213043478243</v>
      </c>
      <c r="C6" s="15">
        <v>202.18013937391297</v>
      </c>
      <c r="D6" s="14">
        <v>0.85869565217391308</v>
      </c>
      <c r="E6" s="14">
        <v>0.12333333333333334</v>
      </c>
      <c r="F6" s="14">
        <v>12.334637681159411</v>
      </c>
      <c r="G6" s="14">
        <v>22.433333333333334</v>
      </c>
      <c r="H6" s="14">
        <v>0.25666666666666665</v>
      </c>
      <c r="I6" s="14">
        <v>2.2999999999999998</v>
      </c>
      <c r="J6" s="14">
        <v>34.623333333333335</v>
      </c>
      <c r="K6" s="14">
        <v>0</v>
      </c>
    </row>
    <row r="7" spans="1:16" x14ac:dyDescent="0.2">
      <c r="A7" s="181" t="s">
        <v>556</v>
      </c>
      <c r="B7" s="15">
        <v>70</v>
      </c>
      <c r="C7" s="15">
        <v>292.88</v>
      </c>
      <c r="D7" s="15">
        <v>0.55000000000000004</v>
      </c>
      <c r="E7" s="15">
        <v>0.23</v>
      </c>
      <c r="F7" s="15">
        <v>16.7</v>
      </c>
      <c r="G7" s="15">
        <v>9.4700000000000006</v>
      </c>
      <c r="H7" s="15">
        <v>0.33</v>
      </c>
      <c r="I7" s="15">
        <v>22.3</v>
      </c>
      <c r="J7" s="15">
        <v>53</v>
      </c>
      <c r="K7" s="15">
        <v>14.5</v>
      </c>
    </row>
    <row r="8" spans="1:16" x14ac:dyDescent="0.2">
      <c r="A8" s="181" t="s">
        <v>558</v>
      </c>
      <c r="B8" s="15">
        <v>63</v>
      </c>
      <c r="C8" s="15">
        <v>263.59199999999998</v>
      </c>
      <c r="D8" s="15">
        <v>0.59</v>
      </c>
      <c r="E8" s="15">
        <v>0.2</v>
      </c>
      <c r="F8" s="15">
        <v>15</v>
      </c>
      <c r="G8" s="15">
        <v>7.74</v>
      </c>
      <c r="H8" s="15">
        <v>0.28999999999999998</v>
      </c>
      <c r="I8" s="15">
        <v>21.6</v>
      </c>
      <c r="J8" s="15">
        <v>15.6</v>
      </c>
      <c r="K8" s="15">
        <v>9.17</v>
      </c>
    </row>
    <row r="9" spans="1:16" x14ac:dyDescent="0.2">
      <c r="A9" s="10" t="s">
        <v>557</v>
      </c>
      <c r="B9" s="15">
        <v>36</v>
      </c>
      <c r="C9" s="15">
        <v>150.624</v>
      </c>
      <c r="D9" s="15">
        <v>0.63</v>
      </c>
      <c r="E9" s="15">
        <v>0.22</v>
      </c>
      <c r="F9" s="15">
        <v>8.17</v>
      </c>
      <c r="G9" s="15">
        <v>8.1</v>
      </c>
      <c r="H9" s="15">
        <v>0.31</v>
      </c>
      <c r="I9" s="15">
        <v>23.4</v>
      </c>
      <c r="J9" s="15">
        <v>16.8</v>
      </c>
      <c r="K9" s="15">
        <v>8.94</v>
      </c>
    </row>
    <row r="10" spans="1:16" x14ac:dyDescent="0.2">
      <c r="A10" s="41" t="s">
        <v>22</v>
      </c>
      <c r="B10" s="14">
        <v>30.591799194335923</v>
      </c>
      <c r="C10" s="15">
        <v>127.99608782910151</v>
      </c>
      <c r="D10" s="14">
        <v>0.46666666666666662</v>
      </c>
      <c r="E10" s="14">
        <v>0.11333333333333333</v>
      </c>
      <c r="F10" s="14">
        <v>7.7986666666666622</v>
      </c>
      <c r="G10" s="14">
        <v>13.538000000000002</v>
      </c>
      <c r="H10" s="14">
        <v>0.35733333333333334</v>
      </c>
      <c r="I10" s="14">
        <v>2</v>
      </c>
      <c r="J10" s="14">
        <v>1.2466666666666666</v>
      </c>
      <c r="K10" s="14">
        <v>1.2363333333333333</v>
      </c>
    </row>
    <row r="11" spans="1:16" x14ac:dyDescent="0.2">
      <c r="A11" s="16" t="s">
        <v>591</v>
      </c>
      <c r="B11" s="15">
        <v>34</v>
      </c>
      <c r="C11" s="15">
        <v>142.256</v>
      </c>
      <c r="D11" s="15">
        <v>0.47</v>
      </c>
      <c r="E11" s="15">
        <v>0.12</v>
      </c>
      <c r="F11" s="15">
        <v>7.8</v>
      </c>
      <c r="G11" s="15">
        <v>13.6</v>
      </c>
      <c r="H11" s="15">
        <v>0.36</v>
      </c>
      <c r="I11" s="15">
        <v>2.2599999999999998</v>
      </c>
      <c r="J11" s="15">
        <v>1.25</v>
      </c>
      <c r="K11" s="15">
        <v>1.24</v>
      </c>
    </row>
    <row r="12" spans="1:16" x14ac:dyDescent="0.2">
      <c r="A12" s="181" t="s">
        <v>555</v>
      </c>
      <c r="B12" s="15">
        <v>47</v>
      </c>
      <c r="C12" s="15">
        <v>196.648</v>
      </c>
      <c r="D12" s="15">
        <v>0.23</v>
      </c>
      <c r="E12" s="15">
        <v>0.11</v>
      </c>
      <c r="F12" s="15">
        <v>11.5</v>
      </c>
      <c r="G12" s="15">
        <v>6.06</v>
      </c>
      <c r="H12" s="15">
        <v>0.16</v>
      </c>
      <c r="I12" s="15">
        <v>0.63</v>
      </c>
      <c r="J12" s="15">
        <v>10.5</v>
      </c>
      <c r="K12" s="15">
        <v>1.85</v>
      </c>
    </row>
    <row r="13" spans="1:16" x14ac:dyDescent="0.2">
      <c r="A13" s="10" t="s">
        <v>554</v>
      </c>
      <c r="B13" s="15">
        <v>18</v>
      </c>
      <c r="C13" s="15">
        <v>75.311999999999998</v>
      </c>
      <c r="D13" s="15">
        <v>0.24</v>
      </c>
      <c r="E13" s="15">
        <v>0.12</v>
      </c>
      <c r="F13" s="15">
        <v>3.99</v>
      </c>
      <c r="G13" s="15">
        <v>6.31</v>
      </c>
      <c r="H13" s="15">
        <v>0.17</v>
      </c>
      <c r="I13" s="15">
        <v>0.69</v>
      </c>
      <c r="J13" s="15">
        <v>11.4</v>
      </c>
      <c r="K13" s="15">
        <v>0.98</v>
      </c>
    </row>
    <row r="14" spans="1:16" x14ac:dyDescent="0.2">
      <c r="A14" s="17" t="s">
        <v>227</v>
      </c>
      <c r="B14" s="14">
        <v>59.11303324858347</v>
      </c>
      <c r="C14" s="15">
        <v>247.32893111207323</v>
      </c>
      <c r="D14" s="14">
        <v>13.083333333333332</v>
      </c>
      <c r="E14" s="14">
        <v>0.36</v>
      </c>
      <c r="F14" s="14">
        <v>0</v>
      </c>
      <c r="G14" s="14">
        <v>10.174666666666667</v>
      </c>
      <c r="H14" s="14">
        <v>0.106</v>
      </c>
      <c r="I14" s="14">
        <v>0</v>
      </c>
      <c r="J14" s="14">
        <v>0</v>
      </c>
      <c r="K14" s="14">
        <v>78.515000000000001</v>
      </c>
      <c r="L14"/>
    </row>
    <row r="15" spans="1:16" x14ac:dyDescent="0.2">
      <c r="A15" s="17" t="s">
        <v>143</v>
      </c>
      <c r="B15" s="14">
        <v>62.424098408540061</v>
      </c>
      <c r="C15" s="15">
        <v>261.18242774133165</v>
      </c>
      <c r="D15" s="14">
        <v>0.83333333333333337</v>
      </c>
      <c r="E15" s="14">
        <v>0.70333333333333325</v>
      </c>
      <c r="F15" s="14">
        <v>14.926999999999998</v>
      </c>
      <c r="G15" s="14">
        <v>5.78</v>
      </c>
      <c r="H15" s="14">
        <v>0.15866666666666665</v>
      </c>
      <c r="I15" s="14">
        <v>46</v>
      </c>
      <c r="J15" s="14">
        <v>10.283333333333333</v>
      </c>
      <c r="K15" s="14">
        <v>0</v>
      </c>
    </row>
    <row r="16" spans="1:16" s="208" customFormat="1" x14ac:dyDescent="0.2">
      <c r="A16" s="114" t="s">
        <v>79</v>
      </c>
      <c r="B16" s="206">
        <v>40</v>
      </c>
      <c r="C16" s="207">
        <v>172</v>
      </c>
      <c r="D16" s="206">
        <v>1.7463768115942029</v>
      </c>
      <c r="E16" s="206">
        <v>0.53666666666666674</v>
      </c>
      <c r="F16" s="206">
        <v>6.19</v>
      </c>
      <c r="G16" s="206">
        <v>18</v>
      </c>
      <c r="H16" s="206">
        <v>0.37333333333333335</v>
      </c>
      <c r="I16" s="206">
        <v>508</v>
      </c>
      <c r="J16" s="206">
        <v>5.09</v>
      </c>
      <c r="K16" s="206">
        <v>0</v>
      </c>
    </row>
    <row r="17" spans="1:11" s="208" customFormat="1" x14ac:dyDescent="0.2">
      <c r="A17" s="211" t="s">
        <v>678</v>
      </c>
      <c r="B17" s="112">
        <f>'Ficha técnica REFEIÇÃO'!G10</f>
        <v>3.5293999710144934</v>
      </c>
      <c r="C17" s="112">
        <f>'Ficha técnica REFEIÇÃO'!H10</f>
        <v>15.41500947872464</v>
      </c>
      <c r="D17" s="112">
        <f>'Ficha técnica REFEIÇÃO'!I10</f>
        <v>0.27523188405797105</v>
      </c>
      <c r="E17" s="111">
        <f>'Ficha técnica REFEIÇÃO'!J10</f>
        <v>3.56E-2</v>
      </c>
      <c r="F17" s="111">
        <f>'Ficha técnica REFEIÇÃO'!K10</f>
        <v>0.37876811594202897</v>
      </c>
      <c r="G17" s="111">
        <f>'Ficha técnica REFEIÇÃO'!L10</f>
        <v>3.2022000000000004</v>
      </c>
      <c r="H17" s="112">
        <f>'Ficha técnica REFEIÇÃO'!M10</f>
        <v>3.8266666666666671E-2</v>
      </c>
      <c r="I17" s="113">
        <f>'Ficha técnica REFEIÇÃO'!N10</f>
        <v>90.82</v>
      </c>
      <c r="J17" s="113">
        <f>'Ficha técnica REFEIÇÃO'!O10</f>
        <v>2.7640666666666664</v>
      </c>
      <c r="K17" s="113">
        <f>'Ficha técnica REFEIÇÃO'!P10</f>
        <v>79.925033333333346</v>
      </c>
    </row>
    <row r="18" spans="1:11" x14ac:dyDescent="0.2">
      <c r="A18" s="17" t="s">
        <v>665</v>
      </c>
      <c r="B18" s="14">
        <v>13</v>
      </c>
      <c r="C18" s="15">
        <v>56</v>
      </c>
      <c r="D18" s="14">
        <v>0.60869565217391308</v>
      </c>
      <c r="E18" s="14">
        <v>0</v>
      </c>
      <c r="F18" s="14">
        <v>2.17</v>
      </c>
      <c r="G18" s="14">
        <v>8.74</v>
      </c>
      <c r="H18" s="14">
        <v>0.15</v>
      </c>
      <c r="I18" s="14">
        <v>1335</v>
      </c>
      <c r="J18" s="14">
        <v>1.5</v>
      </c>
      <c r="K18" s="14">
        <v>0</v>
      </c>
    </row>
    <row r="19" spans="1:11" x14ac:dyDescent="0.2">
      <c r="A19" s="17" t="s">
        <v>80</v>
      </c>
      <c r="B19" s="14">
        <v>15</v>
      </c>
      <c r="C19" s="15">
        <v>66</v>
      </c>
      <c r="D19" s="14">
        <v>1.1200000000000001</v>
      </c>
      <c r="E19" s="14">
        <v>0.13</v>
      </c>
      <c r="F19" s="14">
        <v>1.44</v>
      </c>
      <c r="G19" s="14">
        <v>3.0476666666666667</v>
      </c>
      <c r="H19" s="14">
        <v>0</v>
      </c>
      <c r="I19" s="14">
        <v>353</v>
      </c>
      <c r="J19" s="14">
        <v>9.6466666666666665</v>
      </c>
      <c r="K19" s="14">
        <v>0</v>
      </c>
    </row>
    <row r="20" spans="1:11" x14ac:dyDescent="0.2">
      <c r="A20" s="17" t="s">
        <v>392</v>
      </c>
      <c r="B20" s="14">
        <v>24.466267949700352</v>
      </c>
      <c r="C20" s="15">
        <v>102.36686510154628</v>
      </c>
      <c r="D20" s="14">
        <v>0.67083333333333339</v>
      </c>
      <c r="E20" s="14">
        <v>0.11599999999999999</v>
      </c>
      <c r="F20" s="14">
        <v>6.1228333333333387</v>
      </c>
      <c r="G20" s="14">
        <v>8.8079999999999998</v>
      </c>
      <c r="H20" s="14">
        <v>0.27500000000000002</v>
      </c>
      <c r="I20" s="14">
        <v>0</v>
      </c>
      <c r="J20" s="14">
        <v>2.09</v>
      </c>
      <c r="K20" s="14">
        <v>0.745</v>
      </c>
    </row>
    <row r="21" spans="1:11" x14ac:dyDescent="0.2">
      <c r="A21" s="17" t="s">
        <v>81</v>
      </c>
      <c r="B21" s="14">
        <v>19.279126086956484</v>
      </c>
      <c r="C21" s="15">
        <v>80.66386354782594</v>
      </c>
      <c r="D21" s="14">
        <v>1.1413043478260869</v>
      </c>
      <c r="E21" s="14">
        <v>0.14000000000000001</v>
      </c>
      <c r="F21" s="14">
        <v>4.292028985507236</v>
      </c>
      <c r="G21" s="14">
        <v>15.126666666666665</v>
      </c>
      <c r="H21" s="14">
        <v>0.24333333333333332</v>
      </c>
      <c r="I21" s="14">
        <v>41</v>
      </c>
      <c r="J21" s="14">
        <v>6.8733333333333322</v>
      </c>
      <c r="K21" s="14">
        <v>0</v>
      </c>
    </row>
    <row r="22" spans="1:11" x14ac:dyDescent="0.2">
      <c r="A22" s="17" t="s">
        <v>82</v>
      </c>
      <c r="B22" s="14">
        <v>30.810702228816336</v>
      </c>
      <c r="C22" s="15">
        <v>128.91197812536754</v>
      </c>
      <c r="D22" s="14">
        <v>0.63958333333333328</v>
      </c>
      <c r="E22" s="14">
        <v>0.13900000000000001</v>
      </c>
      <c r="F22" s="14">
        <v>7.8674199999999992</v>
      </c>
      <c r="G22" s="14">
        <v>18.670000000000002</v>
      </c>
      <c r="H22" s="14">
        <v>0.17</v>
      </c>
      <c r="I22" s="14">
        <v>0</v>
      </c>
      <c r="J22" s="14">
        <v>17.546666666666667</v>
      </c>
      <c r="K22" s="14">
        <v>0.5006666666666667</v>
      </c>
    </row>
    <row r="23" spans="1:11" x14ac:dyDescent="0.2">
      <c r="A23" s="211" t="s">
        <v>686</v>
      </c>
      <c r="B23" s="112">
        <f>'Ficha técnica REFEIÇÃO'!G46</f>
        <v>26.521474608695648</v>
      </c>
      <c r="C23" s="112">
        <f>'Ficha técnica REFEIÇÃO'!H46</f>
        <v>110.96584976278257</v>
      </c>
      <c r="D23" s="112">
        <f>'Ficha técnica REFEIÇÃO'!I46</f>
        <v>0.26331521739130431</v>
      </c>
      <c r="E23" s="111">
        <f>'Ficha técnica REFEIÇÃO'!J46</f>
        <v>2.5291000000000001</v>
      </c>
      <c r="F23" s="111">
        <f>'Ficha técnica REFEIÇÃO'!K46</f>
        <v>0.97793478260869371</v>
      </c>
      <c r="G23" s="111">
        <f>'Ficha técnica REFEIÇÃO'!L46</f>
        <v>3.0931333333333333</v>
      </c>
      <c r="H23" s="112">
        <f>'Ficha técnica REFEIÇÃO'!M46</f>
        <v>5.2666666666666667E-2</v>
      </c>
      <c r="I23" s="113">
        <f>'Ficha técnica REFEIÇÃO'!N46</f>
        <v>8.1999999999999993</v>
      </c>
      <c r="J23" s="113">
        <f>'Ficha técnica REFEIÇÃO'!O46</f>
        <v>1.3746666666666665</v>
      </c>
      <c r="K23" s="113">
        <f>'Ficha técnica REFEIÇÃO'!P46</f>
        <v>79.912800000000004</v>
      </c>
    </row>
    <row r="24" spans="1:11" x14ac:dyDescent="0.2">
      <c r="A24" s="211" t="s">
        <v>746</v>
      </c>
      <c r="B24" s="112">
        <v>32.471080304347815</v>
      </c>
      <c r="C24" s="112">
        <v>135.85899999339128</v>
      </c>
      <c r="D24" s="112">
        <v>0.35543478260869565</v>
      </c>
      <c r="E24" s="111">
        <v>3.0371999999999999</v>
      </c>
      <c r="F24" s="111">
        <v>1.3120652173913019</v>
      </c>
      <c r="G24" s="111">
        <v>3.9172666666666665</v>
      </c>
      <c r="H24" s="112">
        <v>6.883333333333333E-2</v>
      </c>
      <c r="I24" s="113">
        <v>10.25</v>
      </c>
      <c r="J24" s="113">
        <v>1.718333333333333</v>
      </c>
      <c r="K24" s="113">
        <v>79.939600000000013</v>
      </c>
    </row>
    <row r="25" spans="1:11" x14ac:dyDescent="0.2">
      <c r="A25" s="16" t="s">
        <v>490</v>
      </c>
      <c r="B25" s="15">
        <v>310</v>
      </c>
      <c r="C25" s="15">
        <v>1297.04</v>
      </c>
      <c r="D25" s="15">
        <v>11.43</v>
      </c>
      <c r="E25" s="15">
        <v>5.85</v>
      </c>
      <c r="F25" s="15">
        <v>65.37</v>
      </c>
      <c r="G25" s="15">
        <v>111</v>
      </c>
      <c r="H25" s="15">
        <v>11.1</v>
      </c>
      <c r="I25" s="15">
        <v>26.5</v>
      </c>
      <c r="J25" s="15">
        <v>80.8</v>
      </c>
      <c r="K25" s="15">
        <v>148</v>
      </c>
    </row>
    <row r="26" spans="1:11" x14ac:dyDescent="0.2">
      <c r="A26" s="182" t="s">
        <v>532</v>
      </c>
      <c r="B26" s="15">
        <v>110</v>
      </c>
      <c r="C26" s="15">
        <v>460.24</v>
      </c>
      <c r="D26" s="15">
        <v>0.7</v>
      </c>
      <c r="E26" s="15">
        <v>3.7</v>
      </c>
      <c r="F26" s="15">
        <v>21.5</v>
      </c>
      <c r="G26" s="15">
        <v>22</v>
      </c>
      <c r="H26" s="15">
        <v>0.3</v>
      </c>
      <c r="I26" s="15">
        <v>0</v>
      </c>
      <c r="J26" s="15">
        <v>10.3</v>
      </c>
      <c r="K26" s="15">
        <v>15</v>
      </c>
    </row>
    <row r="27" spans="1:11" x14ac:dyDescent="0.2">
      <c r="A27" s="41" t="s">
        <v>23</v>
      </c>
      <c r="B27" s="14">
        <v>58.045368872821328</v>
      </c>
      <c r="C27" s="15">
        <v>242.86182336388444</v>
      </c>
      <c r="D27" s="14">
        <v>0.79791666666666672</v>
      </c>
      <c r="E27" s="14">
        <v>3.9443333333333332</v>
      </c>
      <c r="F27" s="14">
        <v>6.2084166666666665</v>
      </c>
      <c r="G27" s="14">
        <v>35.18</v>
      </c>
      <c r="H27" s="14">
        <v>0.43233333333333329</v>
      </c>
      <c r="I27" s="14">
        <v>29</v>
      </c>
      <c r="J27" s="14">
        <v>0</v>
      </c>
      <c r="K27" s="14">
        <v>5.1769999999999996</v>
      </c>
    </row>
    <row r="28" spans="1:11" x14ac:dyDescent="0.2">
      <c r="A28" s="17" t="s">
        <v>83</v>
      </c>
      <c r="B28" s="14">
        <v>20.942342499999942</v>
      </c>
      <c r="C28" s="15">
        <v>87.622761019999757</v>
      </c>
      <c r="D28" s="14">
        <v>1.4437500000000001</v>
      </c>
      <c r="E28" s="14">
        <v>0.106</v>
      </c>
      <c r="F28" s="14">
        <v>4.630916666666657</v>
      </c>
      <c r="G28" s="14">
        <v>42.984999999999999</v>
      </c>
      <c r="H28" s="14">
        <v>0.26933333333333337</v>
      </c>
      <c r="I28" s="14">
        <v>330</v>
      </c>
      <c r="J28" s="14">
        <v>22.55</v>
      </c>
      <c r="K28" s="14">
        <v>1.1806666666666668</v>
      </c>
    </row>
    <row r="29" spans="1:11" x14ac:dyDescent="0.2">
      <c r="A29" s="17" t="s">
        <v>144</v>
      </c>
      <c r="B29" s="14">
        <v>33.462270000000032</v>
      </c>
      <c r="C29" s="15">
        <v>140.00613768000014</v>
      </c>
      <c r="D29" s="14">
        <v>0.90625</v>
      </c>
      <c r="E29" s="14">
        <v>0.20766666666666667</v>
      </c>
      <c r="F29" s="14">
        <v>7.9664166666666718</v>
      </c>
      <c r="G29" s="14">
        <v>12.552333333333332</v>
      </c>
      <c r="H29" s="14">
        <v>0.22199999999999998</v>
      </c>
      <c r="I29" s="14">
        <v>60</v>
      </c>
      <c r="J29" s="14">
        <v>941.3696666666666</v>
      </c>
      <c r="K29" s="14">
        <v>0</v>
      </c>
    </row>
    <row r="30" spans="1:11" x14ac:dyDescent="0.2">
      <c r="A30" s="17" t="s">
        <v>145</v>
      </c>
      <c r="B30" s="14">
        <v>21.936799999999977</v>
      </c>
      <c r="C30" s="15">
        <v>91.783571199999912</v>
      </c>
      <c r="D30" s="14">
        <v>0.59166666666666679</v>
      </c>
      <c r="E30" s="14">
        <v>0</v>
      </c>
      <c r="F30" s="14">
        <v>5.5413333333333306</v>
      </c>
      <c r="G30" s="14">
        <v>7.5933333333333337</v>
      </c>
      <c r="H30" s="14">
        <v>0.16733333333333333</v>
      </c>
      <c r="I30" s="14">
        <v>173</v>
      </c>
      <c r="J30" s="14">
        <v>623.23933333333332</v>
      </c>
      <c r="K30" s="14">
        <v>1.28</v>
      </c>
    </row>
    <row r="31" spans="1:11" x14ac:dyDescent="0.2">
      <c r="A31" s="42" t="s">
        <v>580</v>
      </c>
      <c r="B31" s="15">
        <v>26</v>
      </c>
      <c r="C31" s="15">
        <v>108.78400000000001</v>
      </c>
      <c r="D31" s="15">
        <v>0.16</v>
      </c>
      <c r="E31" s="15">
        <v>0.08</v>
      </c>
      <c r="F31" s="15">
        <v>6.33</v>
      </c>
      <c r="G31" s="15">
        <v>7.53</v>
      </c>
      <c r="H31" s="15">
        <v>0.01</v>
      </c>
      <c r="I31" s="15">
        <v>40.299999999999997</v>
      </c>
      <c r="J31" s="15">
        <v>302</v>
      </c>
      <c r="K31" s="15">
        <v>0.75</v>
      </c>
    </row>
    <row r="32" spans="1:11" x14ac:dyDescent="0.2">
      <c r="A32" s="16" t="s">
        <v>579</v>
      </c>
      <c r="B32" s="15">
        <v>7</v>
      </c>
      <c r="C32" s="15">
        <v>29.288</v>
      </c>
      <c r="D32" s="15">
        <v>0.16</v>
      </c>
      <c r="E32" s="15">
        <v>0.09</v>
      </c>
      <c r="F32" s="15">
        <v>1.45</v>
      </c>
      <c r="G32" s="15">
        <v>7.74</v>
      </c>
      <c r="H32" s="15">
        <v>0</v>
      </c>
      <c r="I32" s="15">
        <v>42.4</v>
      </c>
      <c r="J32" s="15">
        <v>317</v>
      </c>
      <c r="K32" s="15">
        <v>0.14000000000000001</v>
      </c>
    </row>
    <row r="33" spans="1:11" x14ac:dyDescent="0.2">
      <c r="A33" s="16" t="s">
        <v>460</v>
      </c>
      <c r="B33" s="15">
        <v>337.7</v>
      </c>
      <c r="C33" s="15">
        <v>1412.9367999999999</v>
      </c>
      <c r="D33" s="15">
        <v>29.42</v>
      </c>
      <c r="E33" s="15">
        <v>2.39</v>
      </c>
      <c r="F33" s="15">
        <v>55.3</v>
      </c>
      <c r="G33" s="15">
        <v>664.18</v>
      </c>
      <c r="H33" s="15">
        <v>2.2000000000000002</v>
      </c>
      <c r="I33" s="15">
        <v>4.63</v>
      </c>
      <c r="J33" s="15">
        <v>2.2200000000000002</v>
      </c>
      <c r="K33" s="15">
        <v>978.44</v>
      </c>
    </row>
    <row r="34" spans="1:11" x14ac:dyDescent="0.2">
      <c r="A34" s="185" t="s">
        <v>314</v>
      </c>
      <c r="B34" s="14">
        <v>401.02</v>
      </c>
      <c r="C34" s="15">
        <v>1677.8676800000001</v>
      </c>
      <c r="D34" s="14">
        <v>4.2033333333333331</v>
      </c>
      <c r="E34" s="14">
        <v>2.1666666666666665</v>
      </c>
      <c r="F34" s="14">
        <v>91.176666666666662</v>
      </c>
      <c r="G34" s="14">
        <v>44.403333333333329</v>
      </c>
      <c r="H34" s="14">
        <v>5.36</v>
      </c>
      <c r="I34" s="14">
        <v>795.85</v>
      </c>
      <c r="J34" s="14">
        <v>0</v>
      </c>
      <c r="K34" s="14">
        <v>65</v>
      </c>
    </row>
    <row r="35" spans="1:11" x14ac:dyDescent="0.2">
      <c r="A35" s="17" t="s">
        <v>315</v>
      </c>
      <c r="B35" s="14">
        <v>386.84572399999996</v>
      </c>
      <c r="C35" s="15">
        <v>1618.5625092159999</v>
      </c>
      <c r="D35" s="14">
        <v>0.32</v>
      </c>
      <c r="E35" s="14">
        <v>0</v>
      </c>
      <c r="F35" s="14">
        <v>99.61</v>
      </c>
      <c r="G35" s="14">
        <v>7.5866666666666669</v>
      </c>
      <c r="H35" s="14">
        <v>0.16333333333333333</v>
      </c>
      <c r="I35" s="14">
        <v>0</v>
      </c>
      <c r="J35" s="14">
        <v>0</v>
      </c>
      <c r="K35" s="14">
        <v>0</v>
      </c>
    </row>
    <row r="36" spans="1:11" x14ac:dyDescent="0.2">
      <c r="A36" s="44" t="s">
        <v>11</v>
      </c>
      <c r="B36" s="14">
        <v>368.55482252438867</v>
      </c>
      <c r="C36" s="15">
        <v>1542.0333774420424</v>
      </c>
      <c r="D36" s="14">
        <v>0.7583333333333333</v>
      </c>
      <c r="E36" s="14">
        <v>9.2000000000000012E-2</v>
      </c>
      <c r="F36" s="14">
        <v>94.45</v>
      </c>
      <c r="G36" s="14">
        <v>126.529</v>
      </c>
      <c r="H36" s="14">
        <v>8.3036666666666665</v>
      </c>
      <c r="I36" s="14">
        <v>0</v>
      </c>
      <c r="J36" s="14">
        <v>0</v>
      </c>
      <c r="K36" s="14">
        <v>25</v>
      </c>
    </row>
    <row r="37" spans="1:11" x14ac:dyDescent="0.2">
      <c r="A37" s="17" t="s">
        <v>316</v>
      </c>
      <c r="B37" s="14">
        <v>386.57482399999992</v>
      </c>
      <c r="C37" s="15">
        <v>1617.4290636159997</v>
      </c>
      <c r="D37" s="14">
        <v>0.32</v>
      </c>
      <c r="E37" s="14">
        <v>0</v>
      </c>
      <c r="F37" s="14">
        <v>99.54</v>
      </c>
      <c r="G37" s="14">
        <v>3.5</v>
      </c>
      <c r="H37" s="14">
        <v>0.10666666666666667</v>
      </c>
      <c r="I37" s="14">
        <v>0</v>
      </c>
      <c r="J37" s="14">
        <v>0</v>
      </c>
      <c r="K37" s="14">
        <v>12</v>
      </c>
    </row>
    <row r="38" spans="1:11" x14ac:dyDescent="0.2">
      <c r="A38" s="16" t="s">
        <v>496</v>
      </c>
      <c r="B38" s="15">
        <v>0</v>
      </c>
      <c r="C38" s="15">
        <v>0</v>
      </c>
      <c r="D38" s="15">
        <v>0</v>
      </c>
      <c r="E38" s="15">
        <v>0</v>
      </c>
      <c r="F38" s="15">
        <v>0</v>
      </c>
      <c r="G38" s="15">
        <v>0</v>
      </c>
      <c r="H38" s="15">
        <v>0</v>
      </c>
      <c r="I38" s="15">
        <v>0</v>
      </c>
      <c r="J38" s="15">
        <v>0</v>
      </c>
      <c r="K38" s="15">
        <v>240</v>
      </c>
    </row>
    <row r="39" spans="1:11" x14ac:dyDescent="0.2">
      <c r="A39" s="17" t="s">
        <v>84</v>
      </c>
      <c r="B39" s="14">
        <v>16.578801449275325</v>
      </c>
      <c r="C39" s="15">
        <v>69.365705263767964</v>
      </c>
      <c r="D39" s="14">
        <v>2.6884057971014492</v>
      </c>
      <c r="E39" s="14">
        <v>0.23666666666666666</v>
      </c>
      <c r="F39" s="14">
        <v>2.2515942028985423</v>
      </c>
      <c r="G39" s="14">
        <v>132.53</v>
      </c>
      <c r="H39" s="14">
        <v>3.1066666666666669</v>
      </c>
      <c r="I39" s="14">
        <v>422</v>
      </c>
      <c r="J39" s="14">
        <v>60.1</v>
      </c>
      <c r="K39" s="14">
        <v>7.4623333333333335</v>
      </c>
    </row>
    <row r="40" spans="1:11" x14ac:dyDescent="0.2">
      <c r="A40" s="16" t="s">
        <v>502</v>
      </c>
      <c r="B40" s="15">
        <v>19.28</v>
      </c>
      <c r="C40" s="15">
        <v>80.66752000000001</v>
      </c>
      <c r="D40" s="15">
        <v>0.73</v>
      </c>
      <c r="E40" s="15">
        <v>0.2</v>
      </c>
      <c r="F40" s="15">
        <v>3.76</v>
      </c>
      <c r="G40" s="15">
        <v>24.35</v>
      </c>
      <c r="H40" s="15">
        <v>0.28999999999999998</v>
      </c>
      <c r="I40" s="15">
        <v>0</v>
      </c>
      <c r="J40" s="15">
        <v>2.44</v>
      </c>
      <c r="K40" s="15">
        <v>106.52</v>
      </c>
    </row>
    <row r="41" spans="1:11" x14ac:dyDescent="0.2">
      <c r="A41" s="17" t="s">
        <v>85</v>
      </c>
      <c r="B41" s="14">
        <v>19.09145664497062</v>
      </c>
      <c r="C41" s="15">
        <v>79.878654602557077</v>
      </c>
      <c r="D41" s="14">
        <v>0.7583333333333333</v>
      </c>
      <c r="E41" s="14">
        <v>6.9000000000000006E-2</v>
      </c>
      <c r="F41" s="14">
        <v>4.2723333333333446</v>
      </c>
      <c r="G41" s="14">
        <v>65.224666666666664</v>
      </c>
      <c r="H41" s="14">
        <v>0.72033333333333338</v>
      </c>
      <c r="I41" s="14">
        <v>914</v>
      </c>
      <c r="J41" s="14">
        <v>5.88</v>
      </c>
      <c r="K41" s="14">
        <v>9.5156666666666663</v>
      </c>
    </row>
    <row r="42" spans="1:11" x14ac:dyDescent="0.2">
      <c r="A42" s="17" t="s">
        <v>86</v>
      </c>
      <c r="B42" s="14">
        <v>8.7949032368660518</v>
      </c>
      <c r="C42" s="15">
        <v>36.797875143047563</v>
      </c>
      <c r="D42" s="14">
        <v>0.60833333333333339</v>
      </c>
      <c r="E42" s="14">
        <v>0.129</v>
      </c>
      <c r="F42" s="14">
        <v>1.7453333333333474</v>
      </c>
      <c r="G42" s="14">
        <v>14.444666666666668</v>
      </c>
      <c r="H42" s="14">
        <v>0.26666666666666666</v>
      </c>
      <c r="I42" s="14">
        <v>0</v>
      </c>
      <c r="J42" s="14">
        <v>10.96</v>
      </c>
      <c r="K42" s="14">
        <v>7.3083333333333327</v>
      </c>
    </row>
    <row r="43" spans="1:11" x14ac:dyDescent="0.2">
      <c r="A43" s="17" t="s">
        <v>87</v>
      </c>
      <c r="B43" s="14">
        <v>10.68085652173921</v>
      </c>
      <c r="C43" s="15">
        <v>44.688703686956856</v>
      </c>
      <c r="D43" s="14">
        <v>1.3478260869565217</v>
      </c>
      <c r="E43" s="14">
        <v>0.16</v>
      </c>
      <c r="F43" s="14">
        <v>1.6955072463768253</v>
      </c>
      <c r="G43" s="14">
        <v>37.979999999999997</v>
      </c>
      <c r="H43" s="14">
        <v>0.39666666666666667</v>
      </c>
      <c r="I43" s="14">
        <v>233</v>
      </c>
      <c r="J43" s="14">
        <v>15.576666666666668</v>
      </c>
      <c r="K43" s="14">
        <v>3.38</v>
      </c>
    </row>
    <row r="44" spans="1:11" x14ac:dyDescent="0.2">
      <c r="A44" s="17" t="s">
        <v>88</v>
      </c>
      <c r="B44" s="14">
        <v>13.820901449275343</v>
      </c>
      <c r="C44" s="15">
        <v>57.82665166376804</v>
      </c>
      <c r="D44" s="14">
        <v>1.6884057971014494</v>
      </c>
      <c r="E44" s="14">
        <v>0.12333333333333334</v>
      </c>
      <c r="F44" s="14">
        <v>2.4282608695652179</v>
      </c>
      <c r="G44" s="14">
        <v>27.513333333333335</v>
      </c>
      <c r="H44" s="14">
        <v>0.61</v>
      </c>
      <c r="I44" s="14">
        <v>217</v>
      </c>
      <c r="J44" s="14">
        <v>21.39</v>
      </c>
      <c r="K44" s="14">
        <v>4.2333333333333334</v>
      </c>
    </row>
    <row r="45" spans="1:11" x14ac:dyDescent="0.2">
      <c r="A45" s="41" t="s">
        <v>12</v>
      </c>
      <c r="B45" s="14">
        <v>12.716997363467993</v>
      </c>
      <c r="C45" s="15">
        <v>53.207916968750084</v>
      </c>
      <c r="D45" s="14">
        <v>0.90625</v>
      </c>
      <c r="E45" s="14">
        <v>0.19166666666666665</v>
      </c>
      <c r="F45" s="14">
        <v>2.4934166666666613</v>
      </c>
      <c r="G45" s="14">
        <v>33.828333333333333</v>
      </c>
      <c r="H45" s="14">
        <v>2.4770000000000003</v>
      </c>
      <c r="I45" s="14">
        <v>312</v>
      </c>
      <c r="J45" s="14">
        <v>13.473333333333334</v>
      </c>
      <c r="K45" s="14">
        <v>7.1243333333333334</v>
      </c>
    </row>
    <row r="46" spans="1:11" x14ac:dyDescent="0.2">
      <c r="A46" s="17" t="s">
        <v>89</v>
      </c>
      <c r="B46" s="14">
        <v>29.183613081057864</v>
      </c>
      <c r="C46" s="15">
        <v>122.10423713114611</v>
      </c>
      <c r="D46" s="14">
        <v>2.6583333333333332</v>
      </c>
      <c r="E46" s="14">
        <v>0.47633333333333333</v>
      </c>
      <c r="F46" s="14">
        <v>5.2409999999999988</v>
      </c>
      <c r="G46" s="14">
        <v>258.4976666666667</v>
      </c>
      <c r="H46" s="14">
        <v>1.2563333333333333</v>
      </c>
      <c r="I46" s="14">
        <v>0</v>
      </c>
      <c r="J46" s="14">
        <v>0</v>
      </c>
      <c r="K46" s="14">
        <v>4.5503333333333336</v>
      </c>
    </row>
    <row r="47" spans="1:11" x14ac:dyDescent="0.2">
      <c r="A47" s="17" t="s">
        <v>90</v>
      </c>
      <c r="B47" s="14">
        <v>113.12987826086957</v>
      </c>
      <c r="C47" s="15">
        <v>473.33541064347833</v>
      </c>
      <c r="D47" s="14">
        <v>7.0108695652173907</v>
      </c>
      <c r="E47" s="14">
        <v>0.22</v>
      </c>
      <c r="F47" s="14">
        <v>23.905797101449277</v>
      </c>
      <c r="G47" s="14">
        <v>13.56</v>
      </c>
      <c r="H47" s="14">
        <v>0.8</v>
      </c>
      <c r="I47" s="14">
        <v>0</v>
      </c>
      <c r="J47" s="14">
        <v>0</v>
      </c>
      <c r="K47" s="14">
        <v>5.36</v>
      </c>
    </row>
    <row r="48" spans="1:11" x14ac:dyDescent="0.2">
      <c r="A48" s="41" t="s">
        <v>13</v>
      </c>
      <c r="B48" s="14">
        <v>31.507919353246699</v>
      </c>
      <c r="C48" s="15">
        <v>131.82913457398419</v>
      </c>
      <c r="D48" s="14">
        <v>1.4125000000000001</v>
      </c>
      <c r="E48" s="14">
        <v>0.13966666666666669</v>
      </c>
      <c r="F48" s="14">
        <v>6.8781666666666688</v>
      </c>
      <c r="G48" s="14">
        <v>33.616333333333337</v>
      </c>
      <c r="H48" s="14">
        <v>0.64066666666666672</v>
      </c>
      <c r="I48" s="14">
        <v>16</v>
      </c>
      <c r="J48" s="14">
        <v>14.146666666666667</v>
      </c>
      <c r="K48" s="14">
        <v>1.7623333333333333</v>
      </c>
    </row>
    <row r="49" spans="1:11" x14ac:dyDescent="0.2">
      <c r="A49" s="17" t="s">
        <v>91</v>
      </c>
      <c r="B49" s="14">
        <v>18.034428985507237</v>
      </c>
      <c r="C49" s="15">
        <v>75.45605087536228</v>
      </c>
      <c r="D49" s="14">
        <v>1.7681159420289856</v>
      </c>
      <c r="E49" s="14">
        <v>0.21666666666666667</v>
      </c>
      <c r="F49" s="14">
        <v>3.3352173913043464</v>
      </c>
      <c r="G49" s="14">
        <v>19.495333333333331</v>
      </c>
      <c r="H49" s="14">
        <v>0.74333333333333329</v>
      </c>
      <c r="I49" s="14">
        <v>567</v>
      </c>
      <c r="J49" s="14">
        <v>1.6866666666666668</v>
      </c>
      <c r="K49" s="14">
        <v>2.3506666666666667</v>
      </c>
    </row>
    <row r="50" spans="1:11" x14ac:dyDescent="0.2">
      <c r="A50" s="42" t="s">
        <v>455</v>
      </c>
      <c r="B50" s="15">
        <v>203.52</v>
      </c>
      <c r="C50" s="15">
        <v>851.52768000000003</v>
      </c>
      <c r="D50" s="15">
        <v>16.16</v>
      </c>
      <c r="E50" s="15">
        <v>10.72</v>
      </c>
      <c r="F50" s="15">
        <v>9.6999999999999993</v>
      </c>
      <c r="G50" s="15">
        <v>56.75</v>
      </c>
      <c r="H50" s="15">
        <v>2.16</v>
      </c>
      <c r="I50" s="15">
        <v>20.41</v>
      </c>
      <c r="J50" s="15">
        <v>2.14</v>
      </c>
      <c r="K50" s="15">
        <v>246.54</v>
      </c>
    </row>
    <row r="51" spans="1:11" x14ac:dyDescent="0.2">
      <c r="A51" s="42" t="s">
        <v>455</v>
      </c>
      <c r="B51" s="15">
        <v>203.52</v>
      </c>
      <c r="C51" s="15">
        <v>851.52768000000003</v>
      </c>
      <c r="D51" s="15">
        <v>16.16</v>
      </c>
      <c r="E51" s="15">
        <v>10.72</v>
      </c>
      <c r="F51" s="15">
        <v>9.6999999999999993</v>
      </c>
      <c r="G51" s="15">
        <v>56.75</v>
      </c>
      <c r="H51" s="15">
        <v>2.16</v>
      </c>
      <c r="I51" s="15">
        <v>20.41</v>
      </c>
      <c r="J51" s="15">
        <v>2.14</v>
      </c>
      <c r="K51" s="15">
        <v>246.54</v>
      </c>
    </row>
    <row r="52" spans="1:11" x14ac:dyDescent="0.2">
      <c r="A52" s="212" t="s">
        <v>682</v>
      </c>
      <c r="B52" s="112">
        <v>224.54759952898553</v>
      </c>
      <c r="C52" s="112">
        <v>939.47895414695677</v>
      </c>
      <c r="D52" s="112">
        <v>12.483442028985509</v>
      </c>
      <c r="E52" s="111">
        <v>13.702500000000001</v>
      </c>
      <c r="F52" s="111">
        <v>13.733607971014491</v>
      </c>
      <c r="G52" s="111">
        <v>31.457416666666667</v>
      </c>
      <c r="H52" s="112">
        <v>2.0977333333333337</v>
      </c>
      <c r="I52" s="113">
        <v>56.22</v>
      </c>
      <c r="J52" s="113">
        <v>5.5239000000000003</v>
      </c>
      <c r="K52" s="113">
        <v>726.26583333333338</v>
      </c>
    </row>
    <row r="53" spans="1:11" x14ac:dyDescent="0.2">
      <c r="A53" s="16" t="s">
        <v>553</v>
      </c>
      <c r="B53" s="15">
        <v>202</v>
      </c>
      <c r="C53" s="15">
        <v>845.16800000000001</v>
      </c>
      <c r="D53" s="15">
        <v>12.8</v>
      </c>
      <c r="E53" s="15">
        <v>13.6</v>
      </c>
      <c r="F53" s="15">
        <v>7.09</v>
      </c>
      <c r="G53" s="15">
        <v>7.99</v>
      </c>
      <c r="H53" s="15">
        <v>1.1000000000000001</v>
      </c>
      <c r="I53" s="15">
        <v>0</v>
      </c>
      <c r="J53" s="15">
        <v>0</v>
      </c>
      <c r="K53" s="15">
        <v>780</v>
      </c>
    </row>
    <row r="54" spans="1:11" x14ac:dyDescent="0.2">
      <c r="A54" s="43" t="s">
        <v>146</v>
      </c>
      <c r="B54" s="14">
        <v>182.84662000000003</v>
      </c>
      <c r="C54" s="15">
        <v>765.03025808000018</v>
      </c>
      <c r="D54" s="14">
        <v>0.40833333333333338</v>
      </c>
      <c r="E54" s="14">
        <v>0</v>
      </c>
      <c r="F54" s="14">
        <v>46.89266666666667</v>
      </c>
      <c r="G54" s="14">
        <v>13.151000000000002</v>
      </c>
      <c r="H54" s="14">
        <v>2.1533333333333338</v>
      </c>
      <c r="I54" s="14">
        <v>0</v>
      </c>
      <c r="J54" s="14">
        <v>4.2696666666666667</v>
      </c>
      <c r="K54" s="14">
        <v>2.704333333333333</v>
      </c>
    </row>
    <row r="55" spans="1:11" x14ac:dyDescent="0.2">
      <c r="A55" s="17" t="s">
        <v>147</v>
      </c>
      <c r="B55" s="14">
        <v>52.54248260869565</v>
      </c>
      <c r="C55" s="15">
        <v>219.8377472347826</v>
      </c>
      <c r="D55" s="14">
        <v>0.77173913043478259</v>
      </c>
      <c r="E55" s="14">
        <v>0</v>
      </c>
      <c r="F55" s="14">
        <v>13.851594202898553</v>
      </c>
      <c r="G55" s="14">
        <v>5.72</v>
      </c>
      <c r="H55" s="14">
        <v>0.10333333333333333</v>
      </c>
      <c r="I55" s="14">
        <v>30</v>
      </c>
      <c r="J55" s="14">
        <v>7.63</v>
      </c>
      <c r="K55" s="14">
        <v>0</v>
      </c>
    </row>
    <row r="56" spans="1:11" x14ac:dyDescent="0.2">
      <c r="A56" s="43" t="s">
        <v>148</v>
      </c>
      <c r="B56" s="14">
        <v>177.35918531537055</v>
      </c>
      <c r="C56" s="15">
        <v>742.07083135951041</v>
      </c>
      <c r="D56" s="14">
        <v>1.0249999999999999</v>
      </c>
      <c r="E56" s="14">
        <v>0.28033333333333332</v>
      </c>
      <c r="F56" s="14">
        <v>47.658000000000001</v>
      </c>
      <c r="G56" s="14">
        <v>39.237000000000002</v>
      </c>
      <c r="H56" s="14">
        <v>2.6976666666666667</v>
      </c>
      <c r="I56" s="14">
        <v>0</v>
      </c>
      <c r="J56" s="14">
        <v>5.1516666666666664</v>
      </c>
      <c r="K56" s="14">
        <v>2.7903333333333333</v>
      </c>
    </row>
    <row r="57" spans="1:11" x14ac:dyDescent="0.2">
      <c r="A57" s="17" t="s">
        <v>385</v>
      </c>
      <c r="B57" s="14">
        <v>580.74695455607048</v>
      </c>
      <c r="C57" s="15">
        <v>2429.8452578625988</v>
      </c>
      <c r="D57" s="14">
        <v>18.554759385108948</v>
      </c>
      <c r="E57" s="14">
        <v>47.324333333333335</v>
      </c>
      <c r="F57" s="14">
        <v>29.547240000000002</v>
      </c>
      <c r="G57" s="14">
        <v>236.70433333333335</v>
      </c>
      <c r="H57" s="14">
        <v>3.0556666666666668</v>
      </c>
      <c r="I57" s="14">
        <v>0</v>
      </c>
      <c r="J57" s="14">
        <v>0</v>
      </c>
      <c r="K57" s="14">
        <v>279</v>
      </c>
    </row>
    <row r="58" spans="1:11" x14ac:dyDescent="0.2">
      <c r="A58" s="17" t="s">
        <v>334</v>
      </c>
      <c r="B58" s="14">
        <v>544.05265579943341</v>
      </c>
      <c r="C58" s="15">
        <v>2276.3163118648295</v>
      </c>
      <c r="D58" s="14">
        <v>27.190800189971927</v>
      </c>
      <c r="E58" s="14">
        <v>43.85</v>
      </c>
      <c r="F58" s="14">
        <v>20.313533333333336</v>
      </c>
      <c r="G58" s="14">
        <v>0</v>
      </c>
      <c r="H58" s="14">
        <v>2.532</v>
      </c>
      <c r="I58" s="14">
        <v>0</v>
      </c>
      <c r="J58" s="14">
        <v>0</v>
      </c>
      <c r="K58" s="14">
        <v>0</v>
      </c>
    </row>
    <row r="59" spans="1:11" x14ac:dyDescent="0.2">
      <c r="A59" s="16" t="s">
        <v>506</v>
      </c>
      <c r="B59" s="15">
        <v>606</v>
      </c>
      <c r="C59" s="15">
        <v>2535.5039999999999</v>
      </c>
      <c r="D59" s="15">
        <v>22.5</v>
      </c>
      <c r="E59" s="15">
        <v>54</v>
      </c>
      <c r="F59" s="15">
        <v>18.7</v>
      </c>
      <c r="G59" s="15">
        <v>39</v>
      </c>
      <c r="H59" s="15">
        <v>1.3</v>
      </c>
      <c r="I59" s="15">
        <v>0</v>
      </c>
      <c r="J59" s="15">
        <v>0</v>
      </c>
      <c r="K59" s="15">
        <v>376</v>
      </c>
    </row>
    <row r="60" spans="1:11" x14ac:dyDescent="0.2">
      <c r="A60" s="45" t="s">
        <v>0</v>
      </c>
      <c r="B60" s="14">
        <v>128.85725581200919</v>
      </c>
      <c r="C60" s="15">
        <v>539.13875831744645</v>
      </c>
      <c r="D60" s="14">
        <v>13.45</v>
      </c>
      <c r="E60" s="14">
        <v>6.6906666666666661</v>
      </c>
      <c r="F60" s="14">
        <v>2.8620000000000041</v>
      </c>
      <c r="G60" s="14">
        <v>22.577333333333332</v>
      </c>
      <c r="H60" s="14">
        <v>0.87766666666666671</v>
      </c>
      <c r="I60" s="14">
        <v>0</v>
      </c>
      <c r="J60" s="14">
        <v>0</v>
      </c>
      <c r="K60" s="14">
        <v>943</v>
      </c>
    </row>
    <row r="61" spans="1:11" x14ac:dyDescent="0.2">
      <c r="A61" s="16" t="s">
        <v>589</v>
      </c>
      <c r="B61" s="15">
        <v>68</v>
      </c>
      <c r="C61" s="15">
        <v>284.512</v>
      </c>
      <c r="D61" s="15">
        <v>2.5499999999999998</v>
      </c>
      <c r="E61" s="15">
        <v>-0.95</v>
      </c>
      <c r="F61" s="15">
        <v>5.4</v>
      </c>
      <c r="G61" s="15">
        <v>18</v>
      </c>
      <c r="H61" s="15">
        <v>0.26</v>
      </c>
      <c r="I61" s="15">
        <v>31.17</v>
      </c>
      <c r="J61" s="15">
        <v>228.3</v>
      </c>
      <c r="K61" s="15">
        <v>2</v>
      </c>
    </row>
    <row r="62" spans="1:11" x14ac:dyDescent="0.2">
      <c r="A62" s="210" t="s">
        <v>674</v>
      </c>
      <c r="B62" s="112">
        <f>'Ficha técnica REFEIÇÃO'!G75</f>
        <v>308.897067884058</v>
      </c>
      <c r="C62" s="112">
        <f>'Ficha técnica REFEIÇÃO'!H75</f>
        <v>1292.4253320268986</v>
      </c>
      <c r="D62" s="112">
        <f>'Ficha técnica REFEIÇÃO'!I75</f>
        <v>5.7618862318840574</v>
      </c>
      <c r="E62" s="111">
        <f>'Ficha técnica REFEIÇÃO'!J75</f>
        <v>2.7690999999999999</v>
      </c>
      <c r="F62" s="111">
        <f>'Ficha técnica REFEIÇÃO'!K75</f>
        <v>63.127163768115935</v>
      </c>
      <c r="G62" s="111">
        <f>'Ficha técnica REFEIÇÃO'!L75</f>
        <v>3.5992666666666664</v>
      </c>
      <c r="H62" s="112">
        <f>'Ficha técnica REFEIÇÃO'!M75</f>
        <v>0.54619799999999996</v>
      </c>
      <c r="I62" s="113">
        <f>'Ficha técnica REFEIÇÃO'!N75</f>
        <v>0</v>
      </c>
      <c r="J62" s="113">
        <f>'Ficha técnica REFEIÇÃO'!O75</f>
        <v>0</v>
      </c>
      <c r="K62" s="113">
        <f>'Ficha técnica REFEIÇÃO'!P75</f>
        <v>80.728133333333332</v>
      </c>
    </row>
    <row r="63" spans="1:11" x14ac:dyDescent="0.2">
      <c r="A63" s="46" t="s">
        <v>416</v>
      </c>
      <c r="B63" s="14">
        <v>324</v>
      </c>
      <c r="C63" s="15">
        <v>1355.616</v>
      </c>
      <c r="D63" s="14">
        <v>14.2</v>
      </c>
      <c r="E63" s="14">
        <v>19.3</v>
      </c>
      <c r="F63" s="14">
        <v>35.6</v>
      </c>
      <c r="G63" s="14">
        <v>57.7</v>
      </c>
      <c r="H63" s="14">
        <v>18.8</v>
      </c>
      <c r="I63" s="14">
        <v>0</v>
      </c>
      <c r="J63" s="14">
        <v>0</v>
      </c>
      <c r="K63" s="14">
        <v>5.07</v>
      </c>
    </row>
    <row r="64" spans="1:11" x14ac:dyDescent="0.2">
      <c r="A64" s="17" t="s">
        <v>39</v>
      </c>
      <c r="B64" s="14">
        <v>359.67800203260879</v>
      </c>
      <c r="C64" s="15">
        <v>1504.8927605044353</v>
      </c>
      <c r="D64" s="14">
        <v>7.3232858695652174</v>
      </c>
      <c r="E64" s="14">
        <v>1.8648333333333333</v>
      </c>
      <c r="F64" s="14">
        <v>77.45071413043479</v>
      </c>
      <c r="G64" s="14">
        <v>7.8180000000000014</v>
      </c>
      <c r="H64" s="14">
        <v>0.94833333333333325</v>
      </c>
      <c r="I64" s="14">
        <v>0</v>
      </c>
      <c r="J64" s="14">
        <v>0</v>
      </c>
      <c r="K64" s="14">
        <v>1.6456666666666666</v>
      </c>
    </row>
    <row r="65" spans="1:11" x14ac:dyDescent="0.2">
      <c r="A65" s="17" t="s">
        <v>40</v>
      </c>
      <c r="B65" s="14">
        <v>357.78927311594202</v>
      </c>
      <c r="C65" s="15">
        <v>1496.9903187171014</v>
      </c>
      <c r="D65" s="14">
        <v>7.1585398550724637</v>
      </c>
      <c r="E65" s="14">
        <v>0.33500000000000002</v>
      </c>
      <c r="F65" s="14">
        <v>78.759543478260866</v>
      </c>
      <c r="G65" s="14">
        <v>4.4143333333333334</v>
      </c>
      <c r="H65" s="14">
        <v>0.67774749999999995</v>
      </c>
      <c r="I65" s="14">
        <v>0</v>
      </c>
      <c r="J65" s="14">
        <v>0</v>
      </c>
      <c r="K65" s="14">
        <v>1.0191666666666666</v>
      </c>
    </row>
    <row r="66" spans="1:11" x14ac:dyDescent="0.2">
      <c r="A66" s="17" t="s">
        <v>41</v>
      </c>
      <c r="B66" s="14">
        <v>358.11676145652171</v>
      </c>
      <c r="C66" s="15">
        <v>1498.360529934087</v>
      </c>
      <c r="D66" s="14">
        <v>7.2418829710144941</v>
      </c>
      <c r="E66" s="14">
        <v>0.27550000000000002</v>
      </c>
      <c r="F66" s="14">
        <v>78.88145036231883</v>
      </c>
      <c r="G66" s="14">
        <v>4.8334999999999999</v>
      </c>
      <c r="H66" s="14">
        <v>0.59783333333333344</v>
      </c>
      <c r="I66" s="14">
        <v>0</v>
      </c>
      <c r="J66" s="14">
        <v>0</v>
      </c>
      <c r="K66" s="14">
        <v>0.56883333333333341</v>
      </c>
    </row>
    <row r="67" spans="1:11" x14ac:dyDescent="0.2">
      <c r="A67" s="17" t="s">
        <v>415</v>
      </c>
      <c r="B67" s="14">
        <v>22</v>
      </c>
      <c r="C67" s="15">
        <v>92.048000000000002</v>
      </c>
      <c r="D67" s="14">
        <v>2.2000000000000002</v>
      </c>
      <c r="E67" s="14">
        <v>0.12</v>
      </c>
      <c r="F67" s="14">
        <v>3.88</v>
      </c>
      <c r="G67" s="14">
        <v>24</v>
      </c>
      <c r="H67" s="14">
        <v>2.14</v>
      </c>
      <c r="I67" s="14">
        <v>58.3</v>
      </c>
      <c r="J67" s="14">
        <v>5.6</v>
      </c>
      <c r="K67" s="14">
        <v>2</v>
      </c>
    </row>
    <row r="68" spans="1:11" x14ac:dyDescent="0.2">
      <c r="A68" s="17" t="s">
        <v>149</v>
      </c>
      <c r="B68" s="14">
        <v>96.971587447921436</v>
      </c>
      <c r="C68" s="15">
        <v>405.7291218821033</v>
      </c>
      <c r="D68" s="14">
        <v>0.97083333333333321</v>
      </c>
      <c r="E68" s="14">
        <v>0.30033333333333334</v>
      </c>
      <c r="F68" s="14">
        <v>25.332166666666662</v>
      </c>
      <c r="G68" s="14">
        <v>22.766000000000002</v>
      </c>
      <c r="H68" s="14">
        <v>0.16416666666666666</v>
      </c>
      <c r="I68" s="14">
        <v>0</v>
      </c>
      <c r="J68" s="14">
        <v>10.146666666666667</v>
      </c>
      <c r="K68" s="14">
        <v>0.78500000000000003</v>
      </c>
    </row>
    <row r="69" spans="1:11" x14ac:dyDescent="0.2">
      <c r="A69" s="183" t="s">
        <v>228</v>
      </c>
      <c r="B69" s="14">
        <v>165.91056057890256</v>
      </c>
      <c r="C69" s="15">
        <v>694.16978546212829</v>
      </c>
      <c r="D69" s="14">
        <v>26.1875</v>
      </c>
      <c r="E69" s="14">
        <v>5.9966666666666661</v>
      </c>
      <c r="F69" s="14">
        <v>0</v>
      </c>
      <c r="G69" s="14">
        <v>6.516</v>
      </c>
      <c r="H69" s="14">
        <v>1.2297499999999999</v>
      </c>
      <c r="I69" s="14">
        <v>5</v>
      </c>
      <c r="J69" s="14">
        <v>0</v>
      </c>
      <c r="K69" s="14">
        <v>362.1465</v>
      </c>
    </row>
    <row r="70" spans="1:11" x14ac:dyDescent="0.2">
      <c r="A70" s="17" t="s">
        <v>229</v>
      </c>
      <c r="B70" s="14">
        <v>117.50099999999998</v>
      </c>
      <c r="C70" s="15">
        <v>491.6241839999999</v>
      </c>
      <c r="D70" s="14">
        <v>25.68</v>
      </c>
      <c r="E70" s="14">
        <v>0.87</v>
      </c>
      <c r="F70" s="14">
        <v>0</v>
      </c>
      <c r="G70" s="14">
        <v>6.69</v>
      </c>
      <c r="H70" s="14">
        <v>1.2733333333333332</v>
      </c>
      <c r="I70" s="14">
        <v>20</v>
      </c>
      <c r="J70" s="14">
        <v>0</v>
      </c>
      <c r="K70" s="14">
        <v>30.303333333333331</v>
      </c>
    </row>
    <row r="71" spans="1:11" x14ac:dyDescent="0.2">
      <c r="A71" s="17" t="s">
        <v>42</v>
      </c>
      <c r="B71" s="14">
        <v>393.82268944927546</v>
      </c>
      <c r="C71" s="15">
        <v>1647.7541326557687</v>
      </c>
      <c r="D71" s="14">
        <v>13.921026086956523</v>
      </c>
      <c r="E71" s="14">
        <v>8.4966666666666661</v>
      </c>
      <c r="F71" s="14">
        <v>66.635640579710156</v>
      </c>
      <c r="G71" s="14">
        <v>47.89</v>
      </c>
      <c r="H71" s="14">
        <v>4.4466666666666663</v>
      </c>
      <c r="I71" s="14">
        <v>0</v>
      </c>
      <c r="J71" s="14">
        <v>1.35</v>
      </c>
      <c r="K71" s="14">
        <v>4.6266666666666669</v>
      </c>
    </row>
    <row r="72" spans="1:11" x14ac:dyDescent="0.2">
      <c r="A72" s="17" t="s">
        <v>215</v>
      </c>
      <c r="B72" s="14">
        <v>884</v>
      </c>
      <c r="C72" s="15">
        <v>3698.6559999999999</v>
      </c>
      <c r="D72" s="14">
        <v>0</v>
      </c>
      <c r="E72" s="14">
        <v>100</v>
      </c>
      <c r="F72" s="14">
        <v>0</v>
      </c>
      <c r="G72" s="14">
        <v>0</v>
      </c>
      <c r="H72" s="14">
        <v>0</v>
      </c>
      <c r="I72" s="14">
        <v>0</v>
      </c>
      <c r="J72" s="14">
        <v>0</v>
      </c>
      <c r="K72" s="14">
        <v>0</v>
      </c>
    </row>
    <row r="73" spans="1:11" x14ac:dyDescent="0.2">
      <c r="A73" s="17" t="s">
        <v>216</v>
      </c>
      <c r="B73" s="14">
        <v>884</v>
      </c>
      <c r="C73" s="15">
        <v>3698.6559999999999</v>
      </c>
      <c r="D73" s="14">
        <v>0</v>
      </c>
      <c r="E73" s="14">
        <v>100</v>
      </c>
      <c r="F73" s="14">
        <v>0</v>
      </c>
      <c r="G73" s="14">
        <v>0</v>
      </c>
      <c r="H73" s="14">
        <v>0</v>
      </c>
      <c r="I73" s="14">
        <v>0</v>
      </c>
      <c r="J73" s="14">
        <v>0</v>
      </c>
      <c r="K73" s="14">
        <v>0</v>
      </c>
    </row>
    <row r="74" spans="1:11" x14ac:dyDescent="0.2">
      <c r="A74" s="183" t="s">
        <v>332</v>
      </c>
      <c r="B74" s="14">
        <v>194.1538470209837</v>
      </c>
      <c r="C74" s="15">
        <v>812.33969593579582</v>
      </c>
      <c r="D74" s="14">
        <v>1.1625000000000001</v>
      </c>
      <c r="E74" s="14">
        <v>20.344999999999999</v>
      </c>
      <c r="F74" s="14">
        <v>5.5445000000000038</v>
      </c>
      <c r="G74" s="14">
        <v>58.75066666666666</v>
      </c>
      <c r="H74" s="14">
        <v>5.45</v>
      </c>
      <c r="I74" s="14">
        <v>40.299999999999997</v>
      </c>
      <c r="J74" s="14">
        <v>0</v>
      </c>
      <c r="K74" s="14">
        <v>1567</v>
      </c>
    </row>
    <row r="75" spans="1:11" x14ac:dyDescent="0.2">
      <c r="A75" s="183" t="s">
        <v>333</v>
      </c>
      <c r="B75" s="14">
        <v>136.93643000000003</v>
      </c>
      <c r="C75" s="15">
        <v>572.94202312000016</v>
      </c>
      <c r="D75" s="14">
        <v>0.94791666666666652</v>
      </c>
      <c r="E75" s="14">
        <v>14.215666666666666</v>
      </c>
      <c r="F75" s="14">
        <v>4.1017500000000009</v>
      </c>
      <c r="G75" s="14">
        <v>45.639333333333333</v>
      </c>
      <c r="H75" s="14">
        <v>0.17633333333333331</v>
      </c>
      <c r="I75" s="14">
        <v>30</v>
      </c>
      <c r="J75" s="14">
        <v>0</v>
      </c>
      <c r="K75" s="14">
        <v>1347</v>
      </c>
    </row>
    <row r="76" spans="1:11" x14ac:dyDescent="0.2">
      <c r="A76" s="17" t="s">
        <v>230</v>
      </c>
      <c r="B76" s="14">
        <v>135.89296666666664</v>
      </c>
      <c r="C76" s="15">
        <v>568.57617253333319</v>
      </c>
      <c r="D76" s="14">
        <v>29.036666666666665</v>
      </c>
      <c r="E76" s="14">
        <v>1.32</v>
      </c>
      <c r="F76" s="14">
        <v>0</v>
      </c>
      <c r="G76" s="14">
        <v>156.96666666666667</v>
      </c>
      <c r="H76" s="14">
        <v>0.85333333333333339</v>
      </c>
      <c r="I76" s="14">
        <v>0</v>
      </c>
      <c r="J76" s="14">
        <v>0</v>
      </c>
      <c r="K76" s="14">
        <v>13585.056666666665</v>
      </c>
    </row>
    <row r="77" spans="1:11" x14ac:dyDescent="0.2">
      <c r="A77" s="16" t="s">
        <v>531</v>
      </c>
      <c r="B77" s="15">
        <v>105</v>
      </c>
      <c r="C77" s="15">
        <v>439.32</v>
      </c>
      <c r="D77" s="15">
        <v>1.9</v>
      </c>
      <c r="E77" s="15">
        <v>2</v>
      </c>
      <c r="F77" s="15">
        <v>22.8</v>
      </c>
      <c r="G77" s="15">
        <v>20</v>
      </c>
      <c r="H77" s="15">
        <v>2.2000000000000002</v>
      </c>
      <c r="I77" s="15">
        <v>30</v>
      </c>
      <c r="J77" s="15">
        <v>33</v>
      </c>
      <c r="K77" s="15">
        <v>2.2000000000000002</v>
      </c>
    </row>
    <row r="78" spans="1:11" x14ac:dyDescent="0.2">
      <c r="A78" s="17" t="s">
        <v>150</v>
      </c>
      <c r="B78" s="14">
        <v>128.02445217391306</v>
      </c>
      <c r="C78" s="15">
        <v>535.65430789565232</v>
      </c>
      <c r="D78" s="14">
        <v>1.4347826086956523</v>
      </c>
      <c r="E78" s="14">
        <v>0.24</v>
      </c>
      <c r="F78" s="14">
        <v>33.665217391304353</v>
      </c>
      <c r="G78" s="14">
        <v>4.1509999999999998</v>
      </c>
      <c r="H78" s="14">
        <v>0.29333333333333333</v>
      </c>
      <c r="I78" s="14">
        <v>239</v>
      </c>
      <c r="J78" s="14">
        <v>15.746666666666668</v>
      </c>
      <c r="K78" s="14">
        <v>0</v>
      </c>
    </row>
    <row r="79" spans="1:11" x14ac:dyDescent="0.2">
      <c r="A79" s="47" t="s">
        <v>361</v>
      </c>
      <c r="B79" s="14">
        <v>280.10519255063934</v>
      </c>
      <c r="C79" s="15">
        <v>1171.9601256318751</v>
      </c>
      <c r="D79" s="14">
        <v>2.1687500000000002</v>
      </c>
      <c r="E79" s="14">
        <v>0.05</v>
      </c>
      <c r="F79" s="14">
        <v>75.666583333333335</v>
      </c>
      <c r="G79" s="14">
        <v>11.950333333333333</v>
      </c>
      <c r="H79" s="14">
        <v>0.61299999999999999</v>
      </c>
      <c r="I79" s="14">
        <v>27</v>
      </c>
      <c r="J79" s="14">
        <v>0</v>
      </c>
      <c r="K79" s="14">
        <v>9.8823333333333334</v>
      </c>
    </row>
    <row r="80" spans="1:11" x14ac:dyDescent="0.2">
      <c r="A80" s="17" t="s">
        <v>151</v>
      </c>
      <c r="B80" s="14">
        <v>105.08265000000002</v>
      </c>
      <c r="C80" s="15">
        <v>439.66580760000011</v>
      </c>
      <c r="D80" s="14">
        <v>1.1312500000000001</v>
      </c>
      <c r="E80" s="14">
        <v>0.14166666666666669</v>
      </c>
      <c r="F80" s="14">
        <v>27.804416666666668</v>
      </c>
      <c r="G80" s="14">
        <v>6.3563333333333327</v>
      </c>
      <c r="H80" s="14">
        <v>0.19800000000000004</v>
      </c>
      <c r="I80" s="14">
        <v>0</v>
      </c>
      <c r="J80" s="14">
        <v>17.496666666666666</v>
      </c>
      <c r="K80" s="14">
        <v>0</v>
      </c>
    </row>
    <row r="81" spans="1:11" x14ac:dyDescent="0.2">
      <c r="A81" s="17" t="s">
        <v>152</v>
      </c>
      <c r="B81" s="14">
        <v>86.80533043478259</v>
      </c>
      <c r="C81" s="15">
        <v>363.19350253913035</v>
      </c>
      <c r="D81" s="14">
        <v>1.7536231884057971</v>
      </c>
      <c r="E81" s="14">
        <v>0.06</v>
      </c>
      <c r="F81" s="14">
        <v>22.336376811594199</v>
      </c>
      <c r="G81" s="14">
        <v>3.22</v>
      </c>
      <c r="H81" s="14">
        <v>0.20333333333333337</v>
      </c>
      <c r="I81" s="14">
        <v>6</v>
      </c>
      <c r="J81" s="14">
        <v>10.466666666666667</v>
      </c>
      <c r="K81" s="14">
        <v>0</v>
      </c>
    </row>
    <row r="82" spans="1:11" x14ac:dyDescent="0.2">
      <c r="A82" s="17" t="s">
        <v>153</v>
      </c>
      <c r="B82" s="14">
        <v>91.52884782608696</v>
      </c>
      <c r="C82" s="15">
        <v>382.95669930434786</v>
      </c>
      <c r="D82" s="14">
        <v>1.3985507246376814</v>
      </c>
      <c r="E82" s="14">
        <v>0.11666666666666665</v>
      </c>
      <c r="F82" s="14">
        <v>23.848115942028986</v>
      </c>
      <c r="G82" s="14">
        <v>3.4166666666666665</v>
      </c>
      <c r="H82" s="14">
        <v>0.34666666666666668</v>
      </c>
      <c r="I82" s="14">
        <v>14</v>
      </c>
      <c r="J82" s="14">
        <v>5.86</v>
      </c>
      <c r="K82" s="14">
        <v>0</v>
      </c>
    </row>
    <row r="83" spans="1:11" x14ac:dyDescent="0.2">
      <c r="A83" s="17" t="s">
        <v>154</v>
      </c>
      <c r="B83" s="14">
        <v>112.36604782608694</v>
      </c>
      <c r="C83" s="15">
        <v>470.13954410434781</v>
      </c>
      <c r="D83" s="14">
        <v>1.4818840579710144</v>
      </c>
      <c r="E83" s="14">
        <v>0.21</v>
      </c>
      <c r="F83" s="14">
        <v>29.341449275362308</v>
      </c>
      <c r="G83" s="14">
        <v>3.1866666666666661</v>
      </c>
      <c r="H83" s="14">
        <v>0.33666666666666667</v>
      </c>
      <c r="I83" s="14">
        <v>50</v>
      </c>
      <c r="J83" s="14">
        <v>7.5566666666666675</v>
      </c>
      <c r="K83" s="14">
        <v>0</v>
      </c>
    </row>
    <row r="84" spans="1:11" x14ac:dyDescent="0.2">
      <c r="A84" s="48" t="s">
        <v>155</v>
      </c>
      <c r="B84" s="14">
        <v>77.909527925074116</v>
      </c>
      <c r="C84" s="15">
        <v>325.9734648385101</v>
      </c>
      <c r="D84" s="14">
        <v>1.2270833333333333</v>
      </c>
      <c r="E84" s="14">
        <v>7.9000000000000001E-2</v>
      </c>
      <c r="F84" s="14">
        <v>20.312583333333333</v>
      </c>
      <c r="G84" s="14">
        <v>5.4903333333333331</v>
      </c>
      <c r="H84" s="14">
        <v>0.3746666666666667</v>
      </c>
      <c r="I84" s="14">
        <v>0</v>
      </c>
      <c r="J84" s="14">
        <v>0</v>
      </c>
      <c r="K84" s="14">
        <v>0.93866666666666665</v>
      </c>
    </row>
    <row r="85" spans="1:11" x14ac:dyDescent="0.2">
      <c r="A85" s="17" t="s">
        <v>156</v>
      </c>
      <c r="B85" s="14">
        <v>98.249702173913064</v>
      </c>
      <c r="C85" s="15">
        <v>411.0767538956523</v>
      </c>
      <c r="D85" s="14">
        <v>1.2681159420289856</v>
      </c>
      <c r="E85" s="14">
        <v>6.5000000000000002E-2</v>
      </c>
      <c r="F85" s="14">
        <v>25.956884057971017</v>
      </c>
      <c r="G85" s="14">
        <v>7.5633333333333335</v>
      </c>
      <c r="H85" s="14">
        <v>0.38</v>
      </c>
      <c r="I85" s="14">
        <v>32</v>
      </c>
      <c r="J85" s="14">
        <v>21.59</v>
      </c>
      <c r="K85" s="14">
        <v>0</v>
      </c>
    </row>
    <row r="86" spans="1:11" ht="12" customHeight="1" x14ac:dyDescent="0.2">
      <c r="A86" s="16" t="s">
        <v>481</v>
      </c>
      <c r="B86" s="15">
        <v>902</v>
      </c>
      <c r="C86" s="15">
        <v>3773.9680000000003</v>
      </c>
      <c r="D86" s="15">
        <v>0</v>
      </c>
      <c r="E86" s="15">
        <v>100</v>
      </c>
      <c r="F86" s="15">
        <v>0</v>
      </c>
      <c r="G86" s="15">
        <v>0</v>
      </c>
      <c r="H86" s="15">
        <v>0</v>
      </c>
      <c r="I86" s="15">
        <v>0</v>
      </c>
      <c r="J86" s="15">
        <v>0</v>
      </c>
      <c r="K86" s="15">
        <v>0</v>
      </c>
    </row>
    <row r="87" spans="1:11" x14ac:dyDescent="0.2">
      <c r="A87" s="182" t="s">
        <v>446</v>
      </c>
      <c r="B87" s="15">
        <v>352.92</v>
      </c>
      <c r="C87" s="15">
        <v>1476.6172800000002</v>
      </c>
      <c r="D87" s="15">
        <v>3.17</v>
      </c>
      <c r="E87" s="15">
        <v>8.5500000000000007</v>
      </c>
      <c r="F87" s="15">
        <v>69.44</v>
      </c>
      <c r="G87" s="15">
        <v>540.54</v>
      </c>
      <c r="H87" s="15">
        <v>4.8600000000000003</v>
      </c>
      <c r="I87" s="15">
        <v>607.36</v>
      </c>
      <c r="J87" s="15">
        <v>0.1</v>
      </c>
      <c r="K87" s="15">
        <v>284.16000000000003</v>
      </c>
    </row>
    <row r="88" spans="1:11" x14ac:dyDescent="0.2">
      <c r="A88" s="182" t="s">
        <v>448</v>
      </c>
      <c r="B88" s="15">
        <v>352.92</v>
      </c>
      <c r="C88" s="15">
        <v>1476.6172800000002</v>
      </c>
      <c r="D88" s="15">
        <v>3.17</v>
      </c>
      <c r="E88" s="15">
        <v>8.5500000000000007</v>
      </c>
      <c r="F88" s="15">
        <v>69.44</v>
      </c>
      <c r="G88" s="15">
        <v>540.54</v>
      </c>
      <c r="H88" s="15">
        <v>4.8600000000000003</v>
      </c>
      <c r="I88" s="15">
        <v>607.36</v>
      </c>
      <c r="J88" s="15">
        <v>0.1</v>
      </c>
      <c r="K88" s="15">
        <v>284.16000000000003</v>
      </c>
    </row>
    <row r="89" spans="1:11" x14ac:dyDescent="0.2">
      <c r="A89" s="182" t="s">
        <v>447</v>
      </c>
      <c r="B89" s="15">
        <v>352.92</v>
      </c>
      <c r="C89" s="15">
        <v>1476.6172800000002</v>
      </c>
      <c r="D89" s="15">
        <v>3.17</v>
      </c>
      <c r="E89" s="15">
        <v>8.5500000000000007</v>
      </c>
      <c r="F89" s="15">
        <v>69.44</v>
      </c>
      <c r="G89" s="15">
        <v>540.54</v>
      </c>
      <c r="H89" s="15">
        <v>4.8600000000000003</v>
      </c>
      <c r="I89" s="15">
        <v>607.36</v>
      </c>
      <c r="J89" s="15">
        <v>0.1</v>
      </c>
      <c r="K89" s="15">
        <v>284.16000000000003</v>
      </c>
    </row>
    <row r="90" spans="1:11" x14ac:dyDescent="0.2">
      <c r="A90" s="42" t="s">
        <v>494</v>
      </c>
      <c r="B90" s="15">
        <v>545.70000000000005</v>
      </c>
      <c r="C90" s="15">
        <v>2283.2088000000003</v>
      </c>
      <c r="D90" s="15">
        <v>5.24</v>
      </c>
      <c r="E90" s="15">
        <v>35.24</v>
      </c>
      <c r="F90" s="15">
        <v>54.52</v>
      </c>
      <c r="G90" s="15">
        <v>26.55</v>
      </c>
      <c r="H90" s="15">
        <v>0.72</v>
      </c>
      <c r="I90" s="15">
        <v>0</v>
      </c>
      <c r="J90" s="15">
        <v>23.59</v>
      </c>
      <c r="K90" s="15">
        <v>701.61</v>
      </c>
    </row>
    <row r="91" spans="1:11" x14ac:dyDescent="0.2">
      <c r="A91" s="17" t="s">
        <v>92</v>
      </c>
      <c r="B91" s="14">
        <v>100.98492318840582</v>
      </c>
      <c r="C91" s="15">
        <v>422.52091862028993</v>
      </c>
      <c r="D91" s="14">
        <v>1.0471014492753621</v>
      </c>
      <c r="E91" s="14">
        <v>0.17</v>
      </c>
      <c r="F91" s="14">
        <v>23.982898550724638</v>
      </c>
      <c r="G91" s="14">
        <v>17.126666666666669</v>
      </c>
      <c r="H91" s="14">
        <v>0.30333333333333329</v>
      </c>
      <c r="I91" s="14">
        <v>25</v>
      </c>
      <c r="J91" s="14">
        <v>7.55</v>
      </c>
      <c r="K91" s="14">
        <v>0</v>
      </c>
    </row>
    <row r="92" spans="1:11" x14ac:dyDescent="0.2">
      <c r="A92" s="17" t="s">
        <v>93</v>
      </c>
      <c r="B92" s="14">
        <v>118.24137536231882</v>
      </c>
      <c r="C92" s="15">
        <v>494.72191451594199</v>
      </c>
      <c r="D92" s="14">
        <v>1.257246376811594</v>
      </c>
      <c r="E92" s="14">
        <v>0.13333333333333333</v>
      </c>
      <c r="F92" s="14">
        <v>28.196086956521739</v>
      </c>
      <c r="G92" s="14">
        <v>21.11</v>
      </c>
      <c r="H92" s="14">
        <v>0.38666666666666671</v>
      </c>
      <c r="I92" s="14">
        <v>3637</v>
      </c>
      <c r="J92" s="14">
        <v>16.48</v>
      </c>
      <c r="K92" s="14">
        <v>8.7733333333333334</v>
      </c>
    </row>
    <row r="93" spans="1:11" x14ac:dyDescent="0.2">
      <c r="A93" s="17" t="s">
        <v>94</v>
      </c>
      <c r="B93" s="14">
        <v>64.370226086956507</v>
      </c>
      <c r="C93" s="15">
        <v>269.32502594782602</v>
      </c>
      <c r="D93" s="14">
        <v>1.7717391304347823</v>
      </c>
      <c r="E93" s="14">
        <v>0</v>
      </c>
      <c r="F93" s="14">
        <v>14.688260869565212</v>
      </c>
      <c r="G93" s="14">
        <v>3.55</v>
      </c>
      <c r="H93" s="14">
        <v>0.36</v>
      </c>
      <c r="I93" s="14">
        <v>0</v>
      </c>
      <c r="J93" s="14">
        <v>31.083333333333332</v>
      </c>
      <c r="K93" s="14">
        <v>0</v>
      </c>
    </row>
    <row r="94" spans="1:11" x14ac:dyDescent="0.2">
      <c r="A94" s="211" t="s">
        <v>726</v>
      </c>
      <c r="B94" s="112">
        <v>35.403624347826081</v>
      </c>
      <c r="C94" s="112">
        <v>148.12876427130431</v>
      </c>
      <c r="D94" s="112">
        <v>0.97445652173913022</v>
      </c>
      <c r="E94" s="111">
        <v>0</v>
      </c>
      <c r="F94" s="111">
        <v>8.0785434782608672</v>
      </c>
      <c r="G94" s="111">
        <v>1.9524999999999999</v>
      </c>
      <c r="H94" s="112">
        <v>0.19800000000000001</v>
      </c>
      <c r="I94" s="113">
        <v>0</v>
      </c>
      <c r="J94" s="113">
        <v>17.095833333333331</v>
      </c>
      <c r="K94" s="113">
        <v>0</v>
      </c>
    </row>
    <row r="95" spans="1:11" x14ac:dyDescent="0.2">
      <c r="A95" s="182" t="s">
        <v>470</v>
      </c>
      <c r="B95" s="15">
        <v>26</v>
      </c>
      <c r="C95" s="15">
        <v>108.78400000000001</v>
      </c>
      <c r="D95" s="15">
        <v>0</v>
      </c>
      <c r="E95" s="15">
        <v>0</v>
      </c>
      <c r="F95" s="15">
        <v>6.4</v>
      </c>
      <c r="G95" s="15">
        <v>1</v>
      </c>
      <c r="H95" s="15">
        <v>0.7</v>
      </c>
      <c r="I95" s="15">
        <v>0</v>
      </c>
      <c r="J95" s="15">
        <v>0</v>
      </c>
      <c r="K95" s="15">
        <v>44</v>
      </c>
    </row>
    <row r="96" spans="1:11" x14ac:dyDescent="0.2">
      <c r="A96" s="42" t="s">
        <v>516</v>
      </c>
      <c r="B96" s="15">
        <v>91.13</v>
      </c>
      <c r="C96" s="15">
        <v>381.28791999999999</v>
      </c>
      <c r="D96" s="15">
        <v>2.78</v>
      </c>
      <c r="E96" s="15">
        <v>1.1499999999999999</v>
      </c>
      <c r="F96" s="15">
        <v>18.03</v>
      </c>
      <c r="G96" s="15">
        <v>97.17</v>
      </c>
      <c r="H96" s="15">
        <v>0.06</v>
      </c>
      <c r="I96" s="15">
        <v>10.1</v>
      </c>
      <c r="J96" s="15">
        <v>0.89</v>
      </c>
      <c r="K96" s="15">
        <v>36.450000000000003</v>
      </c>
    </row>
    <row r="97" spans="1:11" x14ac:dyDescent="0.2">
      <c r="A97" s="42" t="s">
        <v>616</v>
      </c>
      <c r="B97" s="15">
        <v>68</v>
      </c>
      <c r="C97" s="15">
        <v>284.512</v>
      </c>
      <c r="D97" s="15">
        <v>3.01</v>
      </c>
      <c r="E97" s="15">
        <v>1.68</v>
      </c>
      <c r="F97" s="15">
        <v>10.199999999999999</v>
      </c>
      <c r="G97" s="15">
        <v>88.7</v>
      </c>
      <c r="H97" s="15">
        <v>0</v>
      </c>
      <c r="I97" s="15">
        <v>156</v>
      </c>
      <c r="J97" s="15">
        <v>2.06</v>
      </c>
      <c r="K97" s="15">
        <v>46.3</v>
      </c>
    </row>
    <row r="98" spans="1:11" x14ac:dyDescent="0.2">
      <c r="A98" s="43" t="s">
        <v>295</v>
      </c>
      <c r="B98" s="14">
        <v>55.164833333333306</v>
      </c>
      <c r="C98" s="15">
        <v>230.80966266666655</v>
      </c>
      <c r="D98" s="14">
        <v>2.1333333333333333</v>
      </c>
      <c r="E98" s="14">
        <v>1.9066666666666665</v>
      </c>
      <c r="F98" s="14">
        <v>7.5700000000000065</v>
      </c>
      <c r="G98" s="14">
        <v>88.632666666666651</v>
      </c>
      <c r="H98" s="14">
        <v>0</v>
      </c>
      <c r="I98" s="14">
        <v>0</v>
      </c>
      <c r="J98" s="14">
        <v>2.0533333333333332</v>
      </c>
      <c r="K98" s="14">
        <v>46</v>
      </c>
    </row>
    <row r="99" spans="1:11" x14ac:dyDescent="0.2">
      <c r="A99" s="17" t="s">
        <v>95</v>
      </c>
      <c r="B99" s="14">
        <v>19.62775362318839</v>
      </c>
      <c r="C99" s="15">
        <v>82.122521159420231</v>
      </c>
      <c r="D99" s="14">
        <v>1.2210144927536231</v>
      </c>
      <c r="E99" s="14">
        <v>0.1</v>
      </c>
      <c r="F99" s="14">
        <v>4.4289855072463693</v>
      </c>
      <c r="G99" s="14">
        <v>9.2200000000000006</v>
      </c>
      <c r="H99" s="14">
        <v>0.24666666666666667</v>
      </c>
      <c r="I99" s="14">
        <v>24</v>
      </c>
      <c r="J99" s="14">
        <v>3.01</v>
      </c>
      <c r="K99" s="14">
        <v>0</v>
      </c>
    </row>
    <row r="100" spans="1:11" x14ac:dyDescent="0.2">
      <c r="A100" s="17" t="s">
        <v>96</v>
      </c>
      <c r="B100" s="14">
        <v>48.828508695652147</v>
      </c>
      <c r="C100" s="15">
        <v>204.2984803826086</v>
      </c>
      <c r="D100" s="14">
        <v>1.9456521739130435</v>
      </c>
      <c r="E100" s="14">
        <v>0.09</v>
      </c>
      <c r="F100" s="14">
        <v>11.111014492753624</v>
      </c>
      <c r="G100" s="14">
        <v>18.113333333333333</v>
      </c>
      <c r="H100" s="14">
        <v>0.32</v>
      </c>
      <c r="I100" s="14">
        <v>3.8</v>
      </c>
      <c r="J100" s="14">
        <v>3.1166666666666671</v>
      </c>
      <c r="K100" s="14">
        <v>9.7200000000000006</v>
      </c>
    </row>
    <row r="101" spans="1:11" x14ac:dyDescent="0.2">
      <c r="A101" s="184" t="s">
        <v>544</v>
      </c>
      <c r="B101" s="15">
        <v>436.72</v>
      </c>
      <c r="C101" s="15">
        <v>1827.2364800000003</v>
      </c>
      <c r="D101" s="15">
        <v>4.46</v>
      </c>
      <c r="E101" s="15">
        <v>29.08</v>
      </c>
      <c r="F101" s="15">
        <v>38.369999999999997</v>
      </c>
      <c r="G101" s="15">
        <v>18.28</v>
      </c>
      <c r="H101" s="15">
        <v>0.56999999999999995</v>
      </c>
      <c r="I101" s="15">
        <v>37584</v>
      </c>
      <c r="J101" s="15">
        <v>0</v>
      </c>
      <c r="K101" s="15">
        <v>536.67999999999995</v>
      </c>
    </row>
    <row r="102" spans="1:11" x14ac:dyDescent="0.2">
      <c r="A102" s="184" t="s">
        <v>543</v>
      </c>
      <c r="B102" s="15">
        <v>438</v>
      </c>
      <c r="C102" s="15">
        <v>1832.5920000000001</v>
      </c>
      <c r="D102" s="15">
        <v>1.3</v>
      </c>
      <c r="E102" s="15">
        <v>12.2</v>
      </c>
      <c r="F102" s="15">
        <v>80.5</v>
      </c>
      <c r="G102" s="15">
        <v>30</v>
      </c>
      <c r="H102" s="15">
        <v>1.8</v>
      </c>
      <c r="I102" s="15">
        <v>0</v>
      </c>
      <c r="J102" s="15">
        <v>0</v>
      </c>
      <c r="K102" s="15">
        <v>98</v>
      </c>
    </row>
    <row r="103" spans="1:11" x14ac:dyDescent="0.2">
      <c r="A103" s="182" t="s">
        <v>542</v>
      </c>
      <c r="B103" s="15">
        <v>472</v>
      </c>
      <c r="C103" s="15">
        <v>1974.8480000000002</v>
      </c>
      <c r="D103" s="15">
        <v>6.4</v>
      </c>
      <c r="E103" s="15">
        <v>19.600000000000001</v>
      </c>
      <c r="F103" s="15">
        <v>70.5</v>
      </c>
      <c r="G103" s="15">
        <v>27</v>
      </c>
      <c r="H103" s="15">
        <v>2.2999999999999998</v>
      </c>
      <c r="I103" s="15">
        <v>0</v>
      </c>
      <c r="J103" s="15">
        <v>0</v>
      </c>
      <c r="K103" s="15">
        <v>239</v>
      </c>
    </row>
    <row r="104" spans="1:11" x14ac:dyDescent="0.2">
      <c r="A104" s="184" t="s">
        <v>541</v>
      </c>
      <c r="B104" s="15">
        <v>432</v>
      </c>
      <c r="C104" s="15">
        <v>1807.4880000000001</v>
      </c>
      <c r="D104" s="15">
        <v>10.1</v>
      </c>
      <c r="E104" s="15">
        <v>14.4</v>
      </c>
      <c r="F104" s="15">
        <v>68.7</v>
      </c>
      <c r="G104" s="15">
        <v>20</v>
      </c>
      <c r="H104" s="15">
        <v>2.2000000000000002</v>
      </c>
      <c r="I104" s="15">
        <v>0</v>
      </c>
      <c r="J104" s="15">
        <v>0</v>
      </c>
      <c r="K104" s="15">
        <v>854</v>
      </c>
    </row>
    <row r="105" spans="1:11" x14ac:dyDescent="0.2">
      <c r="A105" s="43" t="s">
        <v>43</v>
      </c>
      <c r="B105" s="14">
        <v>442.81939014492752</v>
      </c>
      <c r="C105" s="15">
        <v>1852.7563283663769</v>
      </c>
      <c r="D105" s="14">
        <v>8.0725217391304334</v>
      </c>
      <c r="E105" s="14">
        <v>11.966666666666669</v>
      </c>
      <c r="F105" s="14">
        <v>75.234144927536221</v>
      </c>
      <c r="G105" s="14">
        <v>54.45</v>
      </c>
      <c r="H105" s="14">
        <v>1.76</v>
      </c>
      <c r="I105" s="14">
        <v>0</v>
      </c>
      <c r="J105" s="14">
        <v>6.2166666666666659</v>
      </c>
      <c r="K105" s="14">
        <v>352.02666666666664</v>
      </c>
    </row>
    <row r="106" spans="1:11" x14ac:dyDescent="0.2">
      <c r="A106" s="185" t="s">
        <v>44</v>
      </c>
      <c r="B106" s="14">
        <v>471.82477971014498</v>
      </c>
      <c r="C106" s="15">
        <v>1974.1148783072467</v>
      </c>
      <c r="D106" s="14">
        <v>6.3972173913043484</v>
      </c>
      <c r="E106" s="14">
        <v>19.583333333333332</v>
      </c>
      <c r="F106" s="14">
        <v>70.549449275362321</v>
      </c>
      <c r="G106" s="14">
        <v>27.23</v>
      </c>
      <c r="H106" s="14">
        <v>2.27</v>
      </c>
      <c r="I106" s="14">
        <v>0</v>
      </c>
      <c r="J106" s="14">
        <v>3.5266666666666668</v>
      </c>
      <c r="K106" s="14">
        <v>239.2</v>
      </c>
    </row>
    <row r="107" spans="1:11" x14ac:dyDescent="0.2">
      <c r="A107" s="185" t="s">
        <v>45</v>
      </c>
      <c r="B107" s="14">
        <v>471.17473623188408</v>
      </c>
      <c r="C107" s="15">
        <v>1971.3950963942032</v>
      </c>
      <c r="D107" s="14">
        <v>5.7198260869565214</v>
      </c>
      <c r="E107" s="14">
        <v>19.573333333333334</v>
      </c>
      <c r="F107" s="14">
        <v>71.013507246376818</v>
      </c>
      <c r="G107" s="14">
        <v>35.78</v>
      </c>
      <c r="H107" s="14">
        <v>1.48</v>
      </c>
      <c r="I107" s="14">
        <v>0</v>
      </c>
      <c r="J107" s="14">
        <v>0</v>
      </c>
      <c r="K107" s="14">
        <v>229.81666666666669</v>
      </c>
    </row>
    <row r="108" spans="1:11" x14ac:dyDescent="0.2">
      <c r="A108" s="185" t="s">
        <v>46</v>
      </c>
      <c r="B108" s="14">
        <v>502.45685797101441</v>
      </c>
      <c r="C108" s="15">
        <v>2102.2794937507242</v>
      </c>
      <c r="D108" s="14">
        <v>5.5645217391304351</v>
      </c>
      <c r="E108" s="14">
        <v>24.673333333333332</v>
      </c>
      <c r="F108" s="14">
        <v>67.535478260869553</v>
      </c>
      <c r="G108" s="14">
        <v>23.343333333333334</v>
      </c>
      <c r="H108" s="14">
        <v>2.4433333333333334</v>
      </c>
      <c r="I108" s="14">
        <v>0</v>
      </c>
      <c r="J108" s="14">
        <v>0</v>
      </c>
      <c r="K108" s="14">
        <v>137.24</v>
      </c>
    </row>
    <row r="109" spans="1:11" x14ac:dyDescent="0.2">
      <c r="A109" s="185" t="s">
        <v>47</v>
      </c>
      <c r="B109" s="14">
        <v>513.44618260869561</v>
      </c>
      <c r="C109" s="15">
        <v>2148.2588280347827</v>
      </c>
      <c r="D109" s="14">
        <v>4.517043478260871</v>
      </c>
      <c r="E109" s="14">
        <v>26.4</v>
      </c>
      <c r="F109" s="14">
        <v>67.352956521739131</v>
      </c>
      <c r="G109" s="14">
        <v>13.706666666666665</v>
      </c>
      <c r="H109" s="14">
        <v>1.0933333333333335</v>
      </c>
      <c r="I109" s="14">
        <v>0</v>
      </c>
      <c r="J109" s="14">
        <v>0</v>
      </c>
      <c r="K109" s="14">
        <v>119.9</v>
      </c>
    </row>
    <row r="110" spans="1:11" x14ac:dyDescent="0.2">
      <c r="A110" s="43" t="s">
        <v>48</v>
      </c>
      <c r="B110" s="14">
        <v>431.73228115942027</v>
      </c>
      <c r="C110" s="15">
        <v>1806.3678643710145</v>
      </c>
      <c r="D110" s="14">
        <v>10.055130434782608</v>
      </c>
      <c r="E110" s="14">
        <v>14.436666666666667</v>
      </c>
      <c r="F110" s="14">
        <v>68.73153623188405</v>
      </c>
      <c r="G110" s="14">
        <v>20.003333333333334</v>
      </c>
      <c r="H110" s="14">
        <v>2.2000000000000002</v>
      </c>
      <c r="I110" s="14">
        <v>0</v>
      </c>
      <c r="J110" s="14">
        <v>0</v>
      </c>
      <c r="K110" s="14">
        <v>854.35666666666668</v>
      </c>
    </row>
    <row r="111" spans="1:11" x14ac:dyDescent="0.2">
      <c r="A111" s="16" t="s">
        <v>477</v>
      </c>
      <c r="B111" s="15">
        <v>471</v>
      </c>
      <c r="C111" s="15">
        <v>1970.664</v>
      </c>
      <c r="D111" s="15">
        <v>21.57</v>
      </c>
      <c r="E111" s="15">
        <v>41.98</v>
      </c>
      <c r="F111" s="15">
        <v>0</v>
      </c>
      <c r="G111" s="15">
        <v>12</v>
      </c>
      <c r="H111" s="15">
        <v>2.31</v>
      </c>
      <c r="I111" s="15">
        <v>0</v>
      </c>
      <c r="J111" s="15">
        <v>0</v>
      </c>
      <c r="K111" s="15">
        <v>50</v>
      </c>
    </row>
    <row r="112" spans="1:11" hidden="1" x14ac:dyDescent="0.2">
      <c r="A112" s="212" t="s">
        <v>677</v>
      </c>
      <c r="B112" s="112" t="e">
        <f>'Ficha técnica REFEIÇÃO'!#REF!</f>
        <v>#REF!</v>
      </c>
      <c r="C112" s="112" t="e">
        <f>'Ficha técnica REFEIÇÃO'!#REF!</f>
        <v>#REF!</v>
      </c>
      <c r="D112" s="112" t="e">
        <f>'Ficha técnica REFEIÇÃO'!#REF!</f>
        <v>#REF!</v>
      </c>
      <c r="E112" s="111" t="e">
        <f>'Ficha técnica REFEIÇÃO'!#REF!</f>
        <v>#REF!</v>
      </c>
      <c r="F112" s="111" t="e">
        <f>'Ficha técnica REFEIÇÃO'!#REF!</f>
        <v>#REF!</v>
      </c>
      <c r="G112" s="111" t="e">
        <f>'Ficha técnica REFEIÇÃO'!#REF!</f>
        <v>#REF!</v>
      </c>
      <c r="H112" s="112" t="e">
        <f>'Ficha técnica REFEIÇÃO'!#REF!</f>
        <v>#REF!</v>
      </c>
      <c r="I112" s="113" t="e">
        <f>'Ficha técnica REFEIÇÃO'!#REF!</f>
        <v>#REF!</v>
      </c>
      <c r="J112" s="113" t="e">
        <f>'Ficha técnica REFEIÇÃO'!#REF!</f>
        <v>#REF!</v>
      </c>
      <c r="K112" s="113" t="e">
        <f>'Ficha técnica REFEIÇÃO'!#REF!</f>
        <v>#REF!</v>
      </c>
    </row>
    <row r="113" spans="1:11" x14ac:dyDescent="0.2">
      <c r="A113" s="182" t="s">
        <v>551</v>
      </c>
      <c r="B113" s="15">
        <v>420</v>
      </c>
      <c r="C113" s="15">
        <v>1757.28</v>
      </c>
      <c r="D113" s="15">
        <v>6.49</v>
      </c>
      <c r="E113" s="15">
        <v>19.600000000000001</v>
      </c>
      <c r="F113" s="15">
        <v>54.5</v>
      </c>
      <c r="G113" s="15">
        <v>116</v>
      </c>
      <c r="H113" s="15">
        <v>3.6</v>
      </c>
      <c r="I113" s="15">
        <v>1.23</v>
      </c>
      <c r="J113" s="15">
        <v>1.9</v>
      </c>
      <c r="K113" s="15">
        <v>332</v>
      </c>
    </row>
    <row r="114" spans="1:11" x14ac:dyDescent="0.2">
      <c r="A114" s="182" t="s">
        <v>445</v>
      </c>
      <c r="B114" s="15">
        <v>419</v>
      </c>
      <c r="C114" s="15">
        <v>1753.096</v>
      </c>
      <c r="D114" s="15">
        <v>6.2</v>
      </c>
      <c r="E114" s="15">
        <v>6.1</v>
      </c>
      <c r="F114" s="15">
        <v>84.7</v>
      </c>
      <c r="G114" s="15">
        <v>59</v>
      </c>
      <c r="H114" s="15">
        <v>1.2</v>
      </c>
      <c r="I114" s="15">
        <v>0</v>
      </c>
      <c r="J114" s="15">
        <v>0</v>
      </c>
      <c r="K114" s="15">
        <v>463</v>
      </c>
    </row>
    <row r="115" spans="1:11" x14ac:dyDescent="0.2">
      <c r="A115" s="219" t="s">
        <v>751</v>
      </c>
      <c r="B115" s="112">
        <v>256.8276544288301</v>
      </c>
      <c r="C115" s="112">
        <v>1074.5669061302249</v>
      </c>
      <c r="D115" s="112">
        <v>6.2348446375349287</v>
      </c>
      <c r="E115" s="111">
        <v>8.5462199999999982</v>
      </c>
      <c r="F115" s="111">
        <v>39.779355362465083</v>
      </c>
      <c r="G115" s="111">
        <v>39.448966666666664</v>
      </c>
      <c r="H115" s="112">
        <v>0.73533333333333328</v>
      </c>
      <c r="I115" s="113">
        <v>70.07759999999999</v>
      </c>
      <c r="J115" s="113">
        <v>6.4770000000000003</v>
      </c>
      <c r="K115" s="113">
        <v>200.29114666666669</v>
      </c>
    </row>
    <row r="116" spans="1:11" x14ac:dyDescent="0.2">
      <c r="A116" s="212" t="s">
        <v>705</v>
      </c>
      <c r="B116" s="112">
        <v>359.02666830998942</v>
      </c>
      <c r="C116" s="112">
        <v>1502.5395802089963</v>
      </c>
      <c r="D116" s="112">
        <v>10.520409854926234</v>
      </c>
      <c r="E116" s="111">
        <v>17.911233333333335</v>
      </c>
      <c r="F116" s="111">
        <v>39.328290145073765</v>
      </c>
      <c r="G116" s="111">
        <v>196.48116666666664</v>
      </c>
      <c r="H116" s="112">
        <v>0.78049999999999997</v>
      </c>
      <c r="I116" s="113">
        <v>202.91800000000001</v>
      </c>
      <c r="J116" s="113">
        <v>0.76749999999999996</v>
      </c>
      <c r="K116" s="113">
        <v>208.93233333333333</v>
      </c>
    </row>
    <row r="117" spans="1:11" x14ac:dyDescent="0.2">
      <c r="A117" s="212" t="s">
        <v>715</v>
      </c>
      <c r="B117" s="112">
        <v>373.06</v>
      </c>
      <c r="C117" s="112">
        <v>1560.3750317328463</v>
      </c>
      <c r="D117" s="112">
        <v>10.97815652173913</v>
      </c>
      <c r="E117" s="111">
        <v>13.583653333333332</v>
      </c>
      <c r="F117" s="111">
        <v>51.881676811594204</v>
      </c>
      <c r="G117" s="111">
        <v>200.2951333333333</v>
      </c>
      <c r="H117" s="112">
        <v>1.514</v>
      </c>
      <c r="I117" s="113">
        <v>242.12643333333332</v>
      </c>
      <c r="J117" s="113">
        <v>0</v>
      </c>
      <c r="K117" s="113">
        <v>161.36114666666668</v>
      </c>
    </row>
    <row r="118" spans="1:11" x14ac:dyDescent="0.2">
      <c r="A118" s="212" t="s">
        <v>707</v>
      </c>
      <c r="B118" s="112">
        <v>536.37663268969959</v>
      </c>
      <c r="C118" s="112">
        <v>2244.1998311737034</v>
      </c>
      <c r="D118" s="112">
        <v>14.897083767969713</v>
      </c>
      <c r="E118" s="111">
        <v>14.458486666666666</v>
      </c>
      <c r="F118" s="111">
        <v>88.334216232030286</v>
      </c>
      <c r="G118" s="111">
        <v>195.31463333333329</v>
      </c>
      <c r="H118" s="112">
        <v>1.2454999999999998</v>
      </c>
      <c r="I118" s="113">
        <v>122.74893333333333</v>
      </c>
      <c r="J118" s="113">
        <v>0</v>
      </c>
      <c r="K118" s="113">
        <v>252.13114666666667</v>
      </c>
    </row>
    <row r="119" spans="1:11" x14ac:dyDescent="0.2">
      <c r="A119" s="212" t="s">
        <v>717</v>
      </c>
      <c r="B119" s="112">
        <v>313.6828037766561</v>
      </c>
      <c r="C119" s="112">
        <v>1312.4488510015294</v>
      </c>
      <c r="D119" s="112">
        <v>10.352409854926234</v>
      </c>
      <c r="E119" s="111">
        <v>13.259386666666668</v>
      </c>
      <c r="F119" s="111">
        <v>38.644290145073768</v>
      </c>
      <c r="G119" s="111">
        <v>193.63463333333328</v>
      </c>
      <c r="H119" s="112">
        <v>0.71</v>
      </c>
      <c r="I119" s="113">
        <v>122.74893333333333</v>
      </c>
      <c r="J119" s="113">
        <v>0</v>
      </c>
      <c r="K119" s="113">
        <v>252.13114666666667</v>
      </c>
    </row>
    <row r="120" spans="1:11" x14ac:dyDescent="0.2">
      <c r="A120" s="17" t="s">
        <v>97</v>
      </c>
      <c r="B120" s="14">
        <v>25.495131884057955</v>
      </c>
      <c r="C120" s="15">
        <v>106.67163180289849</v>
      </c>
      <c r="D120" s="14">
        <v>3.6449275362318847</v>
      </c>
      <c r="E120" s="14">
        <v>0.26666666666666666</v>
      </c>
      <c r="F120" s="14">
        <v>4.0250724637681152</v>
      </c>
      <c r="G120" s="14">
        <v>85.87</v>
      </c>
      <c r="H120" s="14">
        <v>0.61</v>
      </c>
      <c r="I120" s="14">
        <v>324</v>
      </c>
      <c r="J120" s="14">
        <v>34.283333333333331</v>
      </c>
      <c r="K120" s="14">
        <v>3.3333333333333335</v>
      </c>
    </row>
    <row r="121" spans="1:11" x14ac:dyDescent="0.2">
      <c r="A121" s="16" t="s">
        <v>535</v>
      </c>
      <c r="B121" s="15">
        <v>23</v>
      </c>
      <c r="C121" s="15">
        <v>96.231999999999999</v>
      </c>
      <c r="D121" s="15">
        <v>3.99</v>
      </c>
      <c r="E121" s="15">
        <v>0.69</v>
      </c>
      <c r="F121" s="15">
        <v>2.1</v>
      </c>
      <c r="G121" s="15">
        <v>32</v>
      </c>
      <c r="H121" s="15">
        <v>0.96</v>
      </c>
      <c r="I121" s="15">
        <v>15.15</v>
      </c>
      <c r="J121" s="15">
        <v>8.1999999999999993</v>
      </c>
      <c r="K121" s="15">
        <v>6</v>
      </c>
    </row>
    <row r="122" spans="1:11" x14ac:dyDescent="0.2">
      <c r="A122" s="16" t="s">
        <v>527</v>
      </c>
      <c r="B122" s="15">
        <v>105</v>
      </c>
      <c r="C122" s="15">
        <v>439.32</v>
      </c>
      <c r="D122" s="15">
        <v>1.9</v>
      </c>
      <c r="E122" s="15">
        <v>2</v>
      </c>
      <c r="F122" s="15">
        <v>22.8</v>
      </c>
      <c r="G122" s="15">
        <v>20</v>
      </c>
      <c r="H122" s="15">
        <v>2.2000000000000002</v>
      </c>
      <c r="I122" s="15">
        <v>30</v>
      </c>
      <c r="J122" s="15">
        <v>33</v>
      </c>
      <c r="K122" s="15">
        <v>0</v>
      </c>
    </row>
    <row r="123" spans="1:11" x14ac:dyDescent="0.2">
      <c r="A123" s="17" t="s">
        <v>231</v>
      </c>
      <c r="B123" s="14">
        <v>83.333025019566222</v>
      </c>
      <c r="C123" s="15">
        <v>348.6653766818651</v>
      </c>
      <c r="D123" s="14">
        <v>17.854166666666668</v>
      </c>
      <c r="E123" s="14">
        <v>0.78666666666666663</v>
      </c>
      <c r="F123" s="14">
        <v>0</v>
      </c>
      <c r="G123" s="14">
        <v>8.7036666666666651</v>
      </c>
      <c r="H123" s="14">
        <v>0.20399999999999999</v>
      </c>
      <c r="I123" s="14">
        <v>5.9966666670000004</v>
      </c>
      <c r="J123" s="14">
        <v>0</v>
      </c>
      <c r="K123" s="14">
        <v>176.02366666666668</v>
      </c>
    </row>
    <row r="124" spans="1:11" x14ac:dyDescent="0.2">
      <c r="A124" s="17" t="s">
        <v>157</v>
      </c>
      <c r="B124" s="14">
        <v>74.291480000000035</v>
      </c>
      <c r="C124" s="15">
        <v>310.83555232000015</v>
      </c>
      <c r="D124" s="14">
        <v>0.9541666666666665</v>
      </c>
      <c r="E124" s="14">
        <v>0.14399999999999999</v>
      </c>
      <c r="F124" s="14">
        <v>19.411166666666677</v>
      </c>
      <c r="G124" s="14">
        <v>12.104666666666667</v>
      </c>
      <c r="H124" s="14">
        <v>0.25833333333333336</v>
      </c>
      <c r="I124" s="14">
        <v>0</v>
      </c>
      <c r="J124" s="14">
        <v>13.563333333333333</v>
      </c>
      <c r="K124" s="14">
        <v>0.70033333333333336</v>
      </c>
    </row>
    <row r="125" spans="1:11" x14ac:dyDescent="0.2">
      <c r="A125" s="16" t="s">
        <v>500</v>
      </c>
      <c r="B125" s="15">
        <v>1</v>
      </c>
      <c r="C125" s="15">
        <v>4.1840000000000002</v>
      </c>
      <c r="D125" s="15">
        <v>0.12</v>
      </c>
      <c r="E125" s="15">
        <v>0.2</v>
      </c>
      <c r="F125" s="15">
        <v>0.47</v>
      </c>
      <c r="G125" s="15">
        <v>2</v>
      </c>
      <c r="H125" s="15">
        <v>0.01</v>
      </c>
      <c r="I125" s="15">
        <v>0</v>
      </c>
      <c r="J125" s="15">
        <v>0</v>
      </c>
      <c r="K125" s="15">
        <v>2</v>
      </c>
    </row>
    <row r="126" spans="1:11" x14ac:dyDescent="0.2">
      <c r="A126" s="16" t="s">
        <v>501</v>
      </c>
      <c r="B126" s="15">
        <v>27.75</v>
      </c>
      <c r="C126" s="15">
        <v>116.10600000000001</v>
      </c>
      <c r="D126" s="15">
        <v>0.26</v>
      </c>
      <c r="E126" s="15">
        <v>0.84</v>
      </c>
      <c r="F126" s="15">
        <v>5.17</v>
      </c>
      <c r="G126" s="15">
        <v>4.05</v>
      </c>
      <c r="H126" s="15">
        <v>0.03</v>
      </c>
      <c r="I126" s="15">
        <v>0</v>
      </c>
      <c r="J126" s="15">
        <v>0</v>
      </c>
      <c r="K126" s="15">
        <v>50.1</v>
      </c>
    </row>
    <row r="127" spans="1:11" x14ac:dyDescent="0.2">
      <c r="A127" s="16" t="s">
        <v>602</v>
      </c>
      <c r="B127" s="15">
        <v>430</v>
      </c>
      <c r="C127" s="15">
        <v>1799.1200000000001</v>
      </c>
      <c r="D127" s="15">
        <v>14.7</v>
      </c>
      <c r="E127" s="15">
        <v>12</v>
      </c>
      <c r="F127" s="15">
        <v>65.8</v>
      </c>
      <c r="G127" s="15">
        <v>107</v>
      </c>
      <c r="H127" s="15">
        <v>8.14</v>
      </c>
      <c r="I127" s="15">
        <v>0</v>
      </c>
      <c r="J127" s="15">
        <v>0</v>
      </c>
      <c r="K127" s="15">
        <v>1.1399999999999999</v>
      </c>
    </row>
    <row r="128" spans="1:11" x14ac:dyDescent="0.2">
      <c r="A128" s="41" t="s">
        <v>24</v>
      </c>
      <c r="B128" s="14">
        <v>26.332269311050553</v>
      </c>
      <c r="C128" s="15">
        <v>110.17421479743551</v>
      </c>
      <c r="D128" s="14">
        <v>0.58958333333333335</v>
      </c>
      <c r="E128" s="14">
        <v>0.16766666666666666</v>
      </c>
      <c r="F128" s="14">
        <v>6.3744166666666606</v>
      </c>
      <c r="G128" s="14">
        <v>9.1606666666666658</v>
      </c>
      <c r="H128" s="14">
        <v>0.32233333333333336</v>
      </c>
      <c r="I128" s="14">
        <v>107</v>
      </c>
      <c r="J128" s="14">
        <v>0</v>
      </c>
      <c r="K128" s="14">
        <v>6.9450000000000003</v>
      </c>
    </row>
    <row r="129" spans="1:11" x14ac:dyDescent="0.2">
      <c r="A129" s="16" t="s">
        <v>593</v>
      </c>
      <c r="B129" s="15">
        <v>27</v>
      </c>
      <c r="C129" s="15">
        <v>112.968</v>
      </c>
      <c r="D129" s="15">
        <v>0.59</v>
      </c>
      <c r="E129" s="15">
        <v>0.17</v>
      </c>
      <c r="F129" s="15">
        <v>6.38</v>
      </c>
      <c r="G129" s="15">
        <v>9.17</v>
      </c>
      <c r="H129" s="15">
        <v>0.33</v>
      </c>
      <c r="I129" s="15">
        <v>107</v>
      </c>
      <c r="J129" s="15">
        <v>0</v>
      </c>
      <c r="K129" s="15">
        <v>6.95</v>
      </c>
    </row>
    <row r="130" spans="1:11" x14ac:dyDescent="0.2">
      <c r="A130" s="17" t="s">
        <v>158</v>
      </c>
      <c r="B130" s="14">
        <v>45.58096877372266</v>
      </c>
      <c r="C130" s="15">
        <v>190.71077334925562</v>
      </c>
      <c r="D130" s="14">
        <v>1.2791666666666666</v>
      </c>
      <c r="E130" s="14">
        <v>0</v>
      </c>
      <c r="F130" s="14">
        <v>11.434166666666664</v>
      </c>
      <c r="G130" s="14">
        <v>12.744</v>
      </c>
      <c r="H130" s="14">
        <v>0.15433333333333332</v>
      </c>
      <c r="I130" s="14">
        <v>0</v>
      </c>
      <c r="J130" s="14">
        <v>26.696666666666669</v>
      </c>
      <c r="K130" s="14">
        <v>1.4386666666666665</v>
      </c>
    </row>
    <row r="131" spans="1:11" x14ac:dyDescent="0.2">
      <c r="A131" s="17" t="s">
        <v>159</v>
      </c>
      <c r="B131" s="14">
        <v>43.065068521739114</v>
      </c>
      <c r="C131" s="15">
        <v>180.18424669495647</v>
      </c>
      <c r="D131" s="14">
        <v>0.97101449275362328</v>
      </c>
      <c r="E131" s="14">
        <v>0.33</v>
      </c>
      <c r="F131" s="14">
        <v>10.288988840579705</v>
      </c>
      <c r="G131" s="14">
        <v>1.4166666666666667</v>
      </c>
      <c r="H131" s="14">
        <v>0.15333333333333335</v>
      </c>
      <c r="I131" s="14">
        <v>40</v>
      </c>
      <c r="J131" s="14">
        <v>219.33333333333334</v>
      </c>
      <c r="K131" s="14">
        <v>2.9666666666666668</v>
      </c>
    </row>
    <row r="132" spans="1:11" x14ac:dyDescent="0.2">
      <c r="A132" s="17" t="s">
        <v>160</v>
      </c>
      <c r="B132" s="14">
        <v>36.568679999999965</v>
      </c>
      <c r="C132" s="15">
        <v>153.00335711999986</v>
      </c>
      <c r="D132" s="14">
        <v>0.48125000000000001</v>
      </c>
      <c r="E132" s="14">
        <v>0.154</v>
      </c>
      <c r="F132" s="14">
        <v>9.3507499999999943</v>
      </c>
      <c r="G132" s="14">
        <v>0.83933333333333338</v>
      </c>
      <c r="H132" s="14">
        <v>0.14666666666666664</v>
      </c>
      <c r="I132" s="14">
        <v>21</v>
      </c>
      <c r="J132" s="14">
        <v>119.71933333333334</v>
      </c>
      <c r="K132" s="14">
        <v>4.1616666666666662</v>
      </c>
    </row>
    <row r="133" spans="1:11" x14ac:dyDescent="0.2">
      <c r="A133" s="16" t="s">
        <v>590</v>
      </c>
      <c r="B133" s="15">
        <v>40</v>
      </c>
      <c r="C133" s="15">
        <v>167.36</v>
      </c>
      <c r="D133" s="15">
        <v>0.49</v>
      </c>
      <c r="E133" s="15">
        <v>0.16</v>
      </c>
      <c r="F133" s="15">
        <v>9.36</v>
      </c>
      <c r="G133" s="15">
        <v>0.84</v>
      </c>
      <c r="H133" s="15">
        <v>0.15</v>
      </c>
      <c r="I133" s="15">
        <v>21</v>
      </c>
      <c r="J133" s="15">
        <v>119</v>
      </c>
      <c r="K133" s="15">
        <v>4.17</v>
      </c>
    </row>
    <row r="134" spans="1:11" x14ac:dyDescent="0.2">
      <c r="A134" s="17" t="s">
        <v>161</v>
      </c>
      <c r="B134" s="14">
        <v>45.10862666666668</v>
      </c>
      <c r="C134" s="15">
        <v>188.7344939733334</v>
      </c>
      <c r="D134" s="14">
        <v>0.40416666666666667</v>
      </c>
      <c r="E134" s="14">
        <v>0.2</v>
      </c>
      <c r="F134" s="14">
        <v>10.733833333333331</v>
      </c>
      <c r="G134" s="14">
        <v>0.97566666666666668</v>
      </c>
      <c r="H134" s="14">
        <v>0.14599999999999999</v>
      </c>
      <c r="I134" s="14">
        <v>11</v>
      </c>
      <c r="J134" s="14">
        <v>138.69533333333331</v>
      </c>
      <c r="K134" s="14">
        <v>45.044333333333334</v>
      </c>
    </row>
    <row r="135" spans="1:11" x14ac:dyDescent="0.2">
      <c r="A135" s="115" t="s">
        <v>499</v>
      </c>
      <c r="B135" s="15">
        <v>45</v>
      </c>
      <c r="C135" s="15">
        <v>188.28</v>
      </c>
      <c r="D135" s="15">
        <v>0.8</v>
      </c>
      <c r="E135" s="15">
        <v>0</v>
      </c>
      <c r="F135" s="15">
        <v>11.5</v>
      </c>
      <c r="G135" s="15">
        <v>0</v>
      </c>
      <c r="H135" s="15">
        <v>0</v>
      </c>
      <c r="I135" s="15">
        <v>0</v>
      </c>
      <c r="J135" s="15">
        <v>0</v>
      </c>
      <c r="K135" s="15">
        <v>15</v>
      </c>
    </row>
    <row r="136" spans="1:11" x14ac:dyDescent="0.2">
      <c r="A136" s="182" t="s">
        <v>462</v>
      </c>
      <c r="B136" s="15">
        <v>241</v>
      </c>
      <c r="C136" s="15">
        <v>1008.3440000000001</v>
      </c>
      <c r="D136" s="15">
        <v>7.8</v>
      </c>
      <c r="E136" s="15">
        <v>16.600000000000001</v>
      </c>
      <c r="F136" s="15">
        <v>15.1</v>
      </c>
      <c r="G136" s="15">
        <v>129</v>
      </c>
      <c r="H136" s="15">
        <v>0</v>
      </c>
      <c r="I136" s="15">
        <v>0</v>
      </c>
      <c r="J136" s="15">
        <v>0</v>
      </c>
      <c r="K136" s="15">
        <v>22180</v>
      </c>
    </row>
    <row r="137" spans="1:11" x14ac:dyDescent="0.2">
      <c r="A137" s="182" t="s">
        <v>463</v>
      </c>
      <c r="B137" s="15">
        <v>251</v>
      </c>
      <c r="C137" s="15">
        <v>1050.184</v>
      </c>
      <c r="D137" s="15">
        <v>6.3</v>
      </c>
      <c r="E137" s="15">
        <v>20.399999999999999</v>
      </c>
      <c r="F137" s="15">
        <v>10.6</v>
      </c>
      <c r="G137" s="15">
        <v>16</v>
      </c>
      <c r="H137" s="15">
        <v>0.7</v>
      </c>
      <c r="I137" s="15">
        <v>0</v>
      </c>
      <c r="J137" s="15">
        <v>0</v>
      </c>
      <c r="K137" s="15">
        <v>22300</v>
      </c>
    </row>
    <row r="138" spans="1:11" x14ac:dyDescent="0.2">
      <c r="A138" s="17" t="s">
        <v>388</v>
      </c>
      <c r="B138" s="14">
        <v>90.013680096308377</v>
      </c>
      <c r="C138" s="15">
        <v>376.61723752295427</v>
      </c>
      <c r="D138" s="14">
        <v>18.966666666666665</v>
      </c>
      <c r="E138" s="14">
        <v>1.0006666666666666</v>
      </c>
      <c r="F138" s="14">
        <v>0</v>
      </c>
      <c r="G138" s="14">
        <v>89.744000000000014</v>
      </c>
      <c r="H138" s="14">
        <v>1.2779999999999998</v>
      </c>
      <c r="I138" s="14">
        <v>0</v>
      </c>
      <c r="J138" s="14">
        <v>0</v>
      </c>
      <c r="K138" s="14">
        <v>366.55199999999996</v>
      </c>
    </row>
    <row r="139" spans="1:11" x14ac:dyDescent="0.2">
      <c r="A139" s="17" t="s">
        <v>389</v>
      </c>
      <c r="B139" s="14">
        <v>47.183436705430353</v>
      </c>
      <c r="C139" s="15">
        <v>197.41549917552061</v>
      </c>
      <c r="D139" s="14">
        <v>9.9916666666666671</v>
      </c>
      <c r="E139" s="14">
        <v>0.501</v>
      </c>
      <c r="F139" s="14">
        <v>0</v>
      </c>
      <c r="G139" s="14">
        <v>51.11633333333333</v>
      </c>
      <c r="H139" s="14">
        <v>0.66866666666666674</v>
      </c>
      <c r="I139" s="14">
        <v>20</v>
      </c>
      <c r="J139" s="14">
        <v>0</v>
      </c>
      <c r="K139" s="14">
        <v>201.12799999999999</v>
      </c>
    </row>
    <row r="140" spans="1:11" x14ac:dyDescent="0.2">
      <c r="A140" s="46" t="s">
        <v>390</v>
      </c>
      <c r="B140" s="14">
        <v>231.24615385087333</v>
      </c>
      <c r="C140" s="15">
        <v>967.53390771205409</v>
      </c>
      <c r="D140" s="14">
        <v>18.387499999999999</v>
      </c>
      <c r="E140" s="14">
        <v>15.620333333333333</v>
      </c>
      <c r="F140" s="14">
        <v>2.8798333333333326</v>
      </c>
      <c r="G140" s="14">
        <v>959.70133333333342</v>
      </c>
      <c r="H140" s="14">
        <v>2.4389999999999996</v>
      </c>
      <c r="I140" s="14">
        <v>0</v>
      </c>
      <c r="J140" s="14">
        <v>0</v>
      </c>
      <c r="K140" s="14">
        <v>99.055000000000007</v>
      </c>
    </row>
    <row r="141" spans="1:11" x14ac:dyDescent="0.2">
      <c r="A141" s="16" t="s">
        <v>461</v>
      </c>
      <c r="B141" s="15">
        <v>73.58</v>
      </c>
      <c r="C141" s="15">
        <v>307.85872000000001</v>
      </c>
      <c r="D141" s="15">
        <v>0</v>
      </c>
      <c r="E141" s="15">
        <v>0.05</v>
      </c>
      <c r="F141" s="15">
        <v>19.97</v>
      </c>
      <c r="G141" s="15">
        <v>5.6</v>
      </c>
      <c r="H141" s="15">
        <v>0</v>
      </c>
      <c r="I141" s="15">
        <v>0</v>
      </c>
      <c r="J141" s="15">
        <v>0</v>
      </c>
      <c r="K141" s="15">
        <v>18.34</v>
      </c>
    </row>
    <row r="142" spans="1:11" x14ac:dyDescent="0.2">
      <c r="A142" s="16" t="s">
        <v>609</v>
      </c>
      <c r="B142" s="15">
        <v>261</v>
      </c>
      <c r="C142" s="15">
        <v>1092.0240000000001</v>
      </c>
      <c r="D142" s="15">
        <v>3.89</v>
      </c>
      <c r="E142" s="15">
        <v>3.19</v>
      </c>
      <c r="F142" s="15">
        <v>79.8</v>
      </c>
      <c r="G142" s="15">
        <v>0.23</v>
      </c>
      <c r="H142" s="15">
        <v>38.200000000000003</v>
      </c>
      <c r="I142" s="15">
        <v>26</v>
      </c>
      <c r="J142" s="15">
        <v>28.5</v>
      </c>
      <c r="K142" s="15">
        <v>26.3</v>
      </c>
    </row>
    <row r="143" spans="1:11" x14ac:dyDescent="0.2">
      <c r="A143" s="17" t="s">
        <v>49</v>
      </c>
      <c r="B143" s="14">
        <v>357.60259000000002</v>
      </c>
      <c r="C143" s="15">
        <v>1496.2092365600001</v>
      </c>
      <c r="D143" s="14">
        <v>7.2</v>
      </c>
      <c r="E143" s="14">
        <v>0.97100000000000009</v>
      </c>
      <c r="F143" s="14">
        <v>78.060999999999993</v>
      </c>
      <c r="G143" s="14">
        <v>1.9646666666666668</v>
      </c>
      <c r="H143" s="14">
        <v>0.32166666666666666</v>
      </c>
      <c r="I143" s="14">
        <v>23438</v>
      </c>
      <c r="J143" s="14">
        <v>0</v>
      </c>
      <c r="K143" s="14">
        <v>0.78966666666666663</v>
      </c>
    </row>
    <row r="144" spans="1:11" x14ac:dyDescent="0.2">
      <c r="A144" s="17" t="s">
        <v>162</v>
      </c>
      <c r="B144" s="14">
        <v>71.350018111646165</v>
      </c>
      <c r="C144" s="15">
        <v>298.52847577912758</v>
      </c>
      <c r="D144" s="14">
        <v>0.35625000000000001</v>
      </c>
      <c r="E144" s="14">
        <v>6.9333333333333344E-2</v>
      </c>
      <c r="F144" s="14">
        <v>19.325749999999996</v>
      </c>
      <c r="G144" s="14">
        <v>17.848333333333333</v>
      </c>
      <c r="H144" s="14">
        <v>9.9000000000000019E-2</v>
      </c>
      <c r="I144" s="14">
        <v>0</v>
      </c>
      <c r="J144" s="14">
        <v>29.613333333333333</v>
      </c>
      <c r="K144" s="14">
        <v>2.1833333333333336</v>
      </c>
    </row>
    <row r="145" spans="1:11" x14ac:dyDescent="0.2">
      <c r="A145" s="17" t="s">
        <v>98</v>
      </c>
      <c r="B145" s="14">
        <v>95.633134782608707</v>
      </c>
      <c r="C145" s="15">
        <v>400.12903593043484</v>
      </c>
      <c r="D145" s="14">
        <v>2.2826086956521738</v>
      </c>
      <c r="E145" s="14">
        <v>0.13666666666666669</v>
      </c>
      <c r="F145" s="14">
        <v>22.954057971014496</v>
      </c>
      <c r="G145" s="14">
        <v>3.9113333333333338</v>
      </c>
      <c r="H145" s="14">
        <v>0.21333333333333335</v>
      </c>
      <c r="I145" s="14">
        <v>0</v>
      </c>
      <c r="J145" s="14">
        <v>8.7866666666666671</v>
      </c>
      <c r="K145" s="14">
        <v>0</v>
      </c>
    </row>
    <row r="146" spans="1:11" x14ac:dyDescent="0.2">
      <c r="A146" s="17" t="s">
        <v>163</v>
      </c>
      <c r="B146" s="14">
        <v>45.740888793428724</v>
      </c>
      <c r="C146" s="15">
        <v>191.3798787117058</v>
      </c>
      <c r="D146" s="14">
        <v>0.87083333333333335</v>
      </c>
      <c r="E146" s="14">
        <v>0.17699999999999996</v>
      </c>
      <c r="F146" s="14">
        <v>11.481499999999997</v>
      </c>
      <c r="G146" s="14">
        <v>4.7883333333333331</v>
      </c>
      <c r="H146" s="14">
        <v>0.19833333333333333</v>
      </c>
      <c r="I146" s="14">
        <v>49</v>
      </c>
      <c r="J146" s="14">
        <v>60.866666666666674</v>
      </c>
      <c r="K146" s="14">
        <v>4.094666666666666</v>
      </c>
    </row>
    <row r="147" spans="1:11" x14ac:dyDescent="0.2">
      <c r="A147" s="17" t="s">
        <v>232</v>
      </c>
      <c r="B147" s="14">
        <v>82.721501507838582</v>
      </c>
      <c r="C147" s="15">
        <v>346.10676230879665</v>
      </c>
      <c r="D147" s="14">
        <v>18.479166666666668</v>
      </c>
      <c r="E147" s="14">
        <v>0.42299999999999999</v>
      </c>
      <c r="F147" s="14">
        <v>0</v>
      </c>
      <c r="G147" s="14">
        <v>357.15266666666668</v>
      </c>
      <c r="H147" s="14">
        <v>2.8616666666666668</v>
      </c>
      <c r="I147" s="14">
        <v>0</v>
      </c>
      <c r="J147" s="14">
        <v>0</v>
      </c>
      <c r="K147" s="14">
        <v>360.10566666666665</v>
      </c>
    </row>
    <row r="148" spans="1:11" x14ac:dyDescent="0.2">
      <c r="A148" s="16" t="s">
        <v>520</v>
      </c>
      <c r="B148" s="15">
        <v>143</v>
      </c>
      <c r="C148" s="15">
        <v>598.31200000000001</v>
      </c>
      <c r="D148" s="15">
        <v>27.1</v>
      </c>
      <c r="E148" s="15">
        <v>3.03</v>
      </c>
      <c r="F148" s="15">
        <v>0</v>
      </c>
      <c r="G148" s="15">
        <v>17</v>
      </c>
      <c r="H148" s="15">
        <v>3.73</v>
      </c>
      <c r="I148" s="15">
        <v>0</v>
      </c>
      <c r="J148" s="15">
        <v>0</v>
      </c>
      <c r="K148" s="15">
        <v>86</v>
      </c>
    </row>
    <row r="149" spans="1:11" x14ac:dyDescent="0.2">
      <c r="A149" s="16" t="s">
        <v>453</v>
      </c>
      <c r="B149" s="15">
        <v>143</v>
      </c>
      <c r="C149" s="15">
        <v>598.31200000000001</v>
      </c>
      <c r="D149" s="15">
        <v>27.1</v>
      </c>
      <c r="E149" s="15">
        <v>3.03</v>
      </c>
      <c r="F149" s="15">
        <v>0</v>
      </c>
      <c r="G149" s="15">
        <v>17</v>
      </c>
      <c r="H149" s="15">
        <v>3.73</v>
      </c>
      <c r="I149" s="15">
        <v>0</v>
      </c>
      <c r="J149" s="15">
        <v>0</v>
      </c>
      <c r="K149" s="15">
        <v>86</v>
      </c>
    </row>
    <row r="150" spans="1:11" x14ac:dyDescent="0.2">
      <c r="A150" s="16" t="s">
        <v>519</v>
      </c>
      <c r="B150" s="15">
        <v>204</v>
      </c>
      <c r="C150" s="15">
        <v>853.53600000000006</v>
      </c>
      <c r="D150" s="15">
        <v>28.35</v>
      </c>
      <c r="E150" s="15">
        <v>9.17</v>
      </c>
      <c r="F150" s="15">
        <v>0</v>
      </c>
      <c r="G150" s="15">
        <v>8</v>
      </c>
      <c r="H150" s="15">
        <v>2.2000000000000002</v>
      </c>
      <c r="I150" s="15">
        <v>0</v>
      </c>
      <c r="J150" s="15">
        <v>0</v>
      </c>
      <c r="K150" s="15">
        <v>71</v>
      </c>
    </row>
    <row r="151" spans="1:11" x14ac:dyDescent="0.2">
      <c r="A151" s="16" t="s">
        <v>451</v>
      </c>
      <c r="B151" s="15">
        <v>201</v>
      </c>
      <c r="C151" s="15">
        <v>840.98400000000004</v>
      </c>
      <c r="D151" s="15">
        <v>26.14</v>
      </c>
      <c r="E151" s="15">
        <v>9.9700000000000006</v>
      </c>
      <c r="F151" s="15">
        <v>0</v>
      </c>
      <c r="G151" s="15">
        <v>13</v>
      </c>
      <c r="H151" s="15">
        <v>0.98</v>
      </c>
      <c r="I151" s="15">
        <v>29</v>
      </c>
      <c r="J151" s="15">
        <v>0</v>
      </c>
      <c r="K151" s="15">
        <v>63</v>
      </c>
    </row>
    <row r="152" spans="1:11" x14ac:dyDescent="0.2">
      <c r="A152" s="16" t="s">
        <v>518</v>
      </c>
      <c r="B152" s="15">
        <v>313</v>
      </c>
      <c r="C152" s="15">
        <v>1309.5920000000001</v>
      </c>
      <c r="D152" s="15">
        <v>26.9</v>
      </c>
      <c r="E152" s="15">
        <v>21.9</v>
      </c>
      <c r="F152" s="15">
        <v>0</v>
      </c>
      <c r="G152" s="15">
        <v>13</v>
      </c>
      <c r="H152" s="15">
        <v>1.9</v>
      </c>
      <c r="I152" s="15">
        <v>0</v>
      </c>
      <c r="J152" s="15">
        <v>0</v>
      </c>
      <c r="K152" s="15">
        <v>1943</v>
      </c>
    </row>
    <row r="153" spans="1:11" x14ac:dyDescent="0.2">
      <c r="A153" s="16" t="s">
        <v>517</v>
      </c>
      <c r="B153" s="15">
        <v>214</v>
      </c>
      <c r="C153" s="15">
        <v>895.37600000000009</v>
      </c>
      <c r="D153" s="15">
        <v>26.62</v>
      </c>
      <c r="E153" s="15">
        <v>11.1</v>
      </c>
      <c r="F153" s="15">
        <v>0</v>
      </c>
      <c r="G153" s="15">
        <v>13</v>
      </c>
      <c r="H153" s="15">
        <v>2.89</v>
      </c>
      <c r="I153" s="15">
        <v>0</v>
      </c>
      <c r="J153" s="15">
        <v>0</v>
      </c>
      <c r="K153" s="15">
        <v>61</v>
      </c>
    </row>
    <row r="154" spans="1:11" x14ac:dyDescent="0.2">
      <c r="A154" s="16" t="s">
        <v>552</v>
      </c>
      <c r="B154" s="15">
        <v>141</v>
      </c>
      <c r="C154" s="15">
        <v>589.94400000000007</v>
      </c>
      <c r="D154" s="15">
        <v>30.1</v>
      </c>
      <c r="E154" s="15">
        <v>2.0099999999999998</v>
      </c>
      <c r="F154" s="15">
        <v>0.71</v>
      </c>
      <c r="G154" s="15">
        <v>5.27</v>
      </c>
      <c r="H154" s="15">
        <v>12.3</v>
      </c>
      <c r="I154" s="15">
        <v>0</v>
      </c>
      <c r="J154" s="15">
        <v>0</v>
      </c>
      <c r="K154" s="15">
        <v>101</v>
      </c>
    </row>
    <row r="155" spans="1:11" x14ac:dyDescent="0.2">
      <c r="A155" s="17" t="s">
        <v>377</v>
      </c>
      <c r="B155" s="14">
        <v>136.56233333333333</v>
      </c>
      <c r="C155" s="15">
        <v>571.37680266666666</v>
      </c>
      <c r="D155" s="14">
        <v>19.420000000000002</v>
      </c>
      <c r="E155" s="14">
        <v>5.9466666666666663</v>
      </c>
      <c r="F155" s="14">
        <v>0</v>
      </c>
      <c r="G155" s="14">
        <v>2.61</v>
      </c>
      <c r="H155" s="14">
        <v>1.7633333333333334</v>
      </c>
      <c r="I155" s="14">
        <v>2.3199999999999998</v>
      </c>
      <c r="J155" s="14">
        <v>0</v>
      </c>
      <c r="K155" s="14">
        <v>49</v>
      </c>
    </row>
    <row r="156" spans="1:11" x14ac:dyDescent="0.2">
      <c r="A156" s="17" t="s">
        <v>247</v>
      </c>
      <c r="B156" s="14">
        <v>144.02943333333332</v>
      </c>
      <c r="C156" s="15">
        <v>602.61914906666664</v>
      </c>
      <c r="D156" s="14">
        <v>20.816666666666666</v>
      </c>
      <c r="E156" s="14">
        <v>6.1133333333333333</v>
      </c>
      <c r="F156" s="14">
        <v>0</v>
      </c>
      <c r="G156" s="14">
        <v>4.7166666666666677</v>
      </c>
      <c r="H156" s="14">
        <v>1.5133333333333334</v>
      </c>
      <c r="I156" s="14">
        <v>2</v>
      </c>
      <c r="J156" s="14">
        <v>0</v>
      </c>
      <c r="K156" s="14">
        <v>50</v>
      </c>
    </row>
    <row r="157" spans="1:11" x14ac:dyDescent="0.2">
      <c r="A157" s="16" t="s">
        <v>521</v>
      </c>
      <c r="B157" s="15">
        <v>189</v>
      </c>
      <c r="C157" s="15">
        <v>790.77600000000007</v>
      </c>
      <c r="D157" s="15">
        <v>12.3</v>
      </c>
      <c r="E157" s="15">
        <v>11.2</v>
      </c>
      <c r="F157" s="15">
        <v>9.8000000000000007</v>
      </c>
      <c r="G157" s="15">
        <v>22</v>
      </c>
      <c r="H157" s="15">
        <v>1.6</v>
      </c>
      <c r="I157" s="15">
        <v>0</v>
      </c>
      <c r="J157" s="15">
        <v>0</v>
      </c>
      <c r="K157" s="15">
        <v>621</v>
      </c>
    </row>
    <row r="158" spans="1:11" x14ac:dyDescent="0.2">
      <c r="A158" s="17" t="s">
        <v>248</v>
      </c>
      <c r="B158" s="14">
        <v>137.30316666666667</v>
      </c>
      <c r="C158" s="15">
        <v>574.47644933333333</v>
      </c>
      <c r="D158" s="14">
        <v>20.53</v>
      </c>
      <c r="E158" s="14">
        <v>5.503333333333333</v>
      </c>
      <c r="F158" s="14">
        <v>0</v>
      </c>
      <c r="G158" s="14">
        <v>9.0733333333333324</v>
      </c>
      <c r="H158" s="14">
        <v>0.47333333333333333</v>
      </c>
      <c r="I158" s="14">
        <v>0</v>
      </c>
      <c r="J158" s="14">
        <v>0</v>
      </c>
      <c r="K158" s="14">
        <v>45</v>
      </c>
    </row>
    <row r="159" spans="1:11" x14ac:dyDescent="0.2">
      <c r="A159" s="17" t="s">
        <v>249</v>
      </c>
      <c r="B159" s="14">
        <v>216.90896666666669</v>
      </c>
      <c r="C159" s="15">
        <v>907.54711653333345</v>
      </c>
      <c r="D159" s="14">
        <v>19.196666666666669</v>
      </c>
      <c r="E159" s="14">
        <v>14.96</v>
      </c>
      <c r="F159" s="14">
        <v>0</v>
      </c>
      <c r="G159" s="14">
        <v>5.86</v>
      </c>
      <c r="H159" s="14">
        <v>1.51</v>
      </c>
      <c r="I159" s="14">
        <v>4</v>
      </c>
      <c r="J159" s="14">
        <v>0</v>
      </c>
      <c r="K159" s="14">
        <v>58</v>
      </c>
    </row>
    <row r="160" spans="1:11" x14ac:dyDescent="0.2">
      <c r="A160" s="17" t="s">
        <v>250</v>
      </c>
      <c r="B160" s="14">
        <v>131.06246666666664</v>
      </c>
      <c r="C160" s="15">
        <v>548.36536053333327</v>
      </c>
      <c r="D160" s="14">
        <v>21.54</v>
      </c>
      <c r="E160" s="14">
        <v>4.333333333333333</v>
      </c>
      <c r="F160" s="14">
        <v>0</v>
      </c>
      <c r="G160" s="14">
        <v>6.496666666666667</v>
      </c>
      <c r="H160" s="14">
        <v>2.0366666666666666</v>
      </c>
      <c r="I160" s="14">
        <v>0</v>
      </c>
      <c r="J160" s="14">
        <v>0</v>
      </c>
      <c r="K160" s="14">
        <v>79</v>
      </c>
    </row>
    <row r="161" spans="1:11" x14ac:dyDescent="0.2">
      <c r="A161" s="17" t="s">
        <v>251</v>
      </c>
      <c r="B161" s="14">
        <v>248.86101810745396</v>
      </c>
      <c r="C161" s="15">
        <v>1041.2344997615874</v>
      </c>
      <c r="D161" s="14">
        <v>22.71458333333333</v>
      </c>
      <c r="E161" s="14">
        <v>16.837</v>
      </c>
      <c r="F161" s="14">
        <v>0</v>
      </c>
      <c r="G161" s="14">
        <v>15.176</v>
      </c>
      <c r="H161" s="14">
        <v>1.5266666666666666</v>
      </c>
      <c r="I161" s="14">
        <v>0</v>
      </c>
      <c r="J161" s="14">
        <v>0</v>
      </c>
      <c r="K161" s="14">
        <v>5875</v>
      </c>
    </row>
    <row r="162" spans="1:11" x14ac:dyDescent="0.2">
      <c r="A162" s="17" t="s">
        <v>252</v>
      </c>
      <c r="B162" s="14">
        <v>202.43739999999997</v>
      </c>
      <c r="C162" s="15">
        <v>846.99808159999986</v>
      </c>
      <c r="D162" s="14">
        <v>19.8</v>
      </c>
      <c r="E162" s="14">
        <v>13.07</v>
      </c>
      <c r="F162" s="14">
        <v>0</v>
      </c>
      <c r="G162" s="14">
        <v>3.16</v>
      </c>
      <c r="H162" s="14">
        <v>1.5566666666666666</v>
      </c>
      <c r="I162" s="14">
        <v>3</v>
      </c>
      <c r="J162" s="14">
        <v>0</v>
      </c>
      <c r="K162" s="14">
        <v>39</v>
      </c>
    </row>
    <row r="163" spans="1:11" x14ac:dyDescent="0.2">
      <c r="A163" s="17" t="s">
        <v>253</v>
      </c>
      <c r="B163" s="14">
        <v>205.85669999999999</v>
      </c>
      <c r="C163" s="15">
        <v>861.30443279999997</v>
      </c>
      <c r="D163" s="14">
        <v>21.15</v>
      </c>
      <c r="E163" s="14">
        <v>12.81</v>
      </c>
      <c r="F163" s="14">
        <v>0</v>
      </c>
      <c r="G163" s="14">
        <v>3.673</v>
      </c>
      <c r="H163" s="14">
        <v>1.31</v>
      </c>
      <c r="I163" s="14">
        <v>4</v>
      </c>
      <c r="J163" s="14">
        <v>0</v>
      </c>
      <c r="K163" s="14">
        <v>44</v>
      </c>
    </row>
    <row r="164" spans="1:11" x14ac:dyDescent="0.2">
      <c r="A164" s="17" t="s">
        <v>254</v>
      </c>
      <c r="B164" s="14">
        <v>156.61583333333331</v>
      </c>
      <c r="C164" s="15">
        <v>655.2806466666666</v>
      </c>
      <c r="D164" s="14">
        <v>23.996666666666666</v>
      </c>
      <c r="E164" s="14">
        <v>6.0033333333333339</v>
      </c>
      <c r="F164" s="14">
        <v>0</v>
      </c>
      <c r="G164" s="14">
        <v>4.1966666666666663</v>
      </c>
      <c r="H164" s="14">
        <v>1.68</v>
      </c>
      <c r="I164" s="14">
        <v>0</v>
      </c>
      <c r="J164" s="14">
        <v>0</v>
      </c>
      <c r="K164" s="14">
        <v>53</v>
      </c>
    </row>
    <row r="165" spans="1:11" x14ac:dyDescent="0.2">
      <c r="A165" s="17" t="s">
        <v>255</v>
      </c>
      <c r="B165" s="14">
        <v>357.72246666666666</v>
      </c>
      <c r="C165" s="15">
        <v>1496.7108005333334</v>
      </c>
      <c r="D165" s="14">
        <v>16.706666666666667</v>
      </c>
      <c r="E165" s="14">
        <v>31.75</v>
      </c>
      <c r="F165" s="14">
        <v>0</v>
      </c>
      <c r="G165" s="14">
        <v>0</v>
      </c>
      <c r="H165" s="14">
        <v>1.2033333333333334</v>
      </c>
      <c r="I165" s="14">
        <v>5</v>
      </c>
      <c r="J165" s="14">
        <v>0</v>
      </c>
      <c r="K165" s="14">
        <v>70</v>
      </c>
    </row>
    <row r="166" spans="1:11" x14ac:dyDescent="0.2">
      <c r="A166" s="17" t="s">
        <v>256</v>
      </c>
      <c r="B166" s="14">
        <v>147.96633333333335</v>
      </c>
      <c r="C166" s="15">
        <v>619.09113866666678</v>
      </c>
      <c r="D166" s="14">
        <v>21.513333333333335</v>
      </c>
      <c r="E166" s="14">
        <v>6.22</v>
      </c>
      <c r="F166" s="14">
        <v>0</v>
      </c>
      <c r="G166" s="14">
        <v>2.9533333333333331</v>
      </c>
      <c r="H166" s="14">
        <v>1.8933333333333333</v>
      </c>
      <c r="I166" s="14">
        <v>2</v>
      </c>
      <c r="J166" s="14">
        <v>0</v>
      </c>
      <c r="K166" s="14">
        <v>49</v>
      </c>
    </row>
    <row r="167" spans="1:11" x14ac:dyDescent="0.2">
      <c r="A167" s="17" t="s">
        <v>257</v>
      </c>
      <c r="B167" s="14">
        <v>169.06596666666667</v>
      </c>
      <c r="C167" s="15">
        <v>707.37200453333332</v>
      </c>
      <c r="D167" s="14">
        <v>21.23</v>
      </c>
      <c r="E167" s="14">
        <v>8.6933333333333334</v>
      </c>
      <c r="F167" s="14">
        <v>0</v>
      </c>
      <c r="G167" s="14">
        <v>2.9866666666666668</v>
      </c>
      <c r="H167" s="14">
        <v>1.8866666666666667</v>
      </c>
      <c r="I167" s="14">
        <v>3</v>
      </c>
      <c r="J167" s="14">
        <v>0</v>
      </c>
      <c r="K167" s="14">
        <v>61</v>
      </c>
    </row>
    <row r="168" spans="1:11" x14ac:dyDescent="0.2">
      <c r="A168" s="17" t="s">
        <v>258</v>
      </c>
      <c r="B168" s="14">
        <v>221.39750000000001</v>
      </c>
      <c r="C168" s="15">
        <v>926.3271400000001</v>
      </c>
      <c r="D168" s="14">
        <v>19.536666666666665</v>
      </c>
      <c r="E168" s="14">
        <v>15.296666666666667</v>
      </c>
      <c r="F168" s="14">
        <v>0</v>
      </c>
      <c r="G168" s="14">
        <v>3.5666666666666664</v>
      </c>
      <c r="H168" s="14">
        <v>1.1299999999999999</v>
      </c>
      <c r="I168" s="14">
        <v>3</v>
      </c>
      <c r="J168" s="14">
        <v>0</v>
      </c>
      <c r="K168" s="14">
        <v>47</v>
      </c>
    </row>
    <row r="169" spans="1:11" x14ac:dyDescent="0.2">
      <c r="A169" s="17" t="s">
        <v>259</v>
      </c>
      <c r="B169" s="14">
        <v>141.04586666666665</v>
      </c>
      <c r="C169" s="15">
        <v>590.13590613333326</v>
      </c>
      <c r="D169" s="14">
        <v>20.713333333333335</v>
      </c>
      <c r="E169" s="14">
        <v>5.3566666666666665</v>
      </c>
      <c r="F169" s="14">
        <v>1.106666666666668</v>
      </c>
      <c r="G169" s="14">
        <v>4.1566666666666663</v>
      </c>
      <c r="H169" s="14">
        <v>5.626666666666666</v>
      </c>
      <c r="I169" s="14">
        <v>7936.7</v>
      </c>
      <c r="J169" s="14">
        <v>0</v>
      </c>
      <c r="K169" s="14">
        <v>76</v>
      </c>
    </row>
    <row r="170" spans="1:11" x14ac:dyDescent="0.2">
      <c r="A170" s="17" t="s">
        <v>260</v>
      </c>
      <c r="B170" s="14">
        <v>142.86426666666665</v>
      </c>
      <c r="C170" s="15">
        <v>597.74409173333333</v>
      </c>
      <c r="D170" s="14">
        <v>21.6</v>
      </c>
      <c r="E170" s="14">
        <v>5.6133333333333333</v>
      </c>
      <c r="F170" s="14">
        <v>0</v>
      </c>
      <c r="G170" s="14">
        <v>2.93</v>
      </c>
      <c r="H170" s="14">
        <v>1.92</v>
      </c>
      <c r="I170" s="14">
        <v>4</v>
      </c>
      <c r="J170" s="14">
        <v>0</v>
      </c>
      <c r="K170" s="14">
        <v>49</v>
      </c>
    </row>
    <row r="171" spans="1:11" x14ac:dyDescent="0.2">
      <c r="A171" s="17" t="s">
        <v>261</v>
      </c>
      <c r="B171" s="14">
        <v>141.46009999999998</v>
      </c>
      <c r="C171" s="15">
        <v>591.86905839999997</v>
      </c>
      <c r="D171" s="14">
        <v>19.996666666666666</v>
      </c>
      <c r="E171" s="14">
        <v>6.2166666666666659</v>
      </c>
      <c r="F171" s="14">
        <v>0</v>
      </c>
      <c r="G171" s="14">
        <v>2.813333333333333</v>
      </c>
      <c r="H171" s="14">
        <v>1.58</v>
      </c>
      <c r="I171" s="14">
        <v>2</v>
      </c>
      <c r="J171" s="14">
        <v>0</v>
      </c>
      <c r="K171" s="14">
        <v>54</v>
      </c>
    </row>
    <row r="172" spans="1:11" x14ac:dyDescent="0.2">
      <c r="A172" s="17" t="s">
        <v>378</v>
      </c>
      <c r="B172" s="14">
        <v>220.72376666666662</v>
      </c>
      <c r="C172" s="15">
        <v>923.5082397333332</v>
      </c>
      <c r="D172" s="14">
        <v>17.583333333333332</v>
      </c>
      <c r="E172" s="14">
        <v>16.146666666666665</v>
      </c>
      <c r="F172" s="14">
        <v>0</v>
      </c>
      <c r="G172" s="14">
        <v>3.1066666666666669</v>
      </c>
      <c r="H172" s="14">
        <v>1.5433333333333332</v>
      </c>
      <c r="I172" s="14">
        <v>5</v>
      </c>
      <c r="J172" s="14">
        <v>0</v>
      </c>
      <c r="K172" s="14">
        <v>51</v>
      </c>
    </row>
    <row r="173" spans="1:11" x14ac:dyDescent="0.2">
      <c r="A173" s="17" t="s">
        <v>262</v>
      </c>
      <c r="B173" s="14">
        <v>134.86456666666663</v>
      </c>
      <c r="C173" s="15">
        <v>564.27334693333319</v>
      </c>
      <c r="D173" s="14">
        <v>20.543333333333333</v>
      </c>
      <c r="E173" s="14">
        <v>5.2266666666666666</v>
      </c>
      <c r="F173" s="14">
        <v>0</v>
      </c>
      <c r="G173" s="14">
        <v>2.5933333333333333</v>
      </c>
      <c r="H173" s="14">
        <v>1.3233333333333335</v>
      </c>
      <c r="I173" s="14">
        <v>2</v>
      </c>
      <c r="J173" s="14">
        <v>0</v>
      </c>
      <c r="K173" s="14">
        <v>54</v>
      </c>
    </row>
    <row r="174" spans="1:11" x14ac:dyDescent="0.2">
      <c r="A174" s="17" t="s">
        <v>263</v>
      </c>
      <c r="B174" s="14">
        <v>215.24976666666663</v>
      </c>
      <c r="C174" s="15">
        <v>900.60502373333327</v>
      </c>
      <c r="D174" s="14">
        <v>17.09</v>
      </c>
      <c r="E174" s="14">
        <v>15.773333333333333</v>
      </c>
      <c r="F174" s="14">
        <v>0</v>
      </c>
      <c r="G174" s="14">
        <v>5.043333333333333</v>
      </c>
      <c r="H174" s="14">
        <v>1.7</v>
      </c>
      <c r="I174" s="14">
        <v>0</v>
      </c>
      <c r="J174" s="14">
        <v>0</v>
      </c>
      <c r="K174" s="14">
        <v>73</v>
      </c>
    </row>
    <row r="175" spans="1:11" x14ac:dyDescent="0.2">
      <c r="A175" s="17" t="s">
        <v>264</v>
      </c>
      <c r="B175" s="14">
        <v>152.76586666666665</v>
      </c>
      <c r="C175" s="15">
        <v>639.17238613333325</v>
      </c>
      <c r="D175" s="14">
        <v>20.933333333333334</v>
      </c>
      <c r="E175" s="14">
        <v>7.0266666666666664</v>
      </c>
      <c r="F175" s="14">
        <v>0</v>
      </c>
      <c r="G175" s="14">
        <v>2.83</v>
      </c>
      <c r="H175" s="14">
        <v>1.1466666666666667</v>
      </c>
      <c r="I175" s="14">
        <v>3</v>
      </c>
      <c r="J175" s="14">
        <v>0</v>
      </c>
      <c r="K175" s="14">
        <v>37</v>
      </c>
    </row>
    <row r="176" spans="1:11" x14ac:dyDescent="0.2">
      <c r="A176" s="17" t="s">
        <v>265</v>
      </c>
      <c r="B176" s="14">
        <v>162.87123333333332</v>
      </c>
      <c r="C176" s="15">
        <v>681.45324026666663</v>
      </c>
      <c r="D176" s="14">
        <v>21.61</v>
      </c>
      <c r="E176" s="14">
        <v>7.8266666666666671</v>
      </c>
      <c r="F176" s="14">
        <v>0</v>
      </c>
      <c r="G176" s="14">
        <v>3.186666666666667</v>
      </c>
      <c r="H176" s="14">
        <v>1.9666666666666668</v>
      </c>
      <c r="I176" s="14">
        <v>4</v>
      </c>
      <c r="J176" s="14">
        <v>0</v>
      </c>
      <c r="K176" s="14">
        <v>43</v>
      </c>
    </row>
    <row r="177" spans="1:11" x14ac:dyDescent="0.2">
      <c r="A177" s="17" t="s">
        <v>266</v>
      </c>
      <c r="B177" s="14">
        <v>141.58099999999999</v>
      </c>
      <c r="C177" s="15">
        <v>592.37490400000002</v>
      </c>
      <c r="D177" s="14">
        <v>21.56</v>
      </c>
      <c r="E177" s="14">
        <v>5.49</v>
      </c>
      <c r="F177" s="14">
        <v>0</v>
      </c>
      <c r="G177" s="14">
        <v>3.64</v>
      </c>
      <c r="H177" s="14">
        <v>1.8633333333333333</v>
      </c>
      <c r="I177" s="14">
        <v>2</v>
      </c>
      <c r="J177" s="14">
        <v>0</v>
      </c>
      <c r="K177" s="14">
        <v>66</v>
      </c>
    </row>
    <row r="178" spans="1:11" x14ac:dyDescent="0.2">
      <c r="A178" s="17" t="s">
        <v>267</v>
      </c>
      <c r="B178" s="14">
        <v>158.7099</v>
      </c>
      <c r="C178" s="15">
        <v>664.04222160000006</v>
      </c>
      <c r="D178" s="14">
        <v>21.41</v>
      </c>
      <c r="E178" s="14">
        <v>7.46</v>
      </c>
      <c r="F178" s="14">
        <v>0</v>
      </c>
      <c r="G178" s="14">
        <v>4.3600000000000003</v>
      </c>
      <c r="H178" s="14">
        <v>1.76</v>
      </c>
      <c r="I178" s="14">
        <v>0</v>
      </c>
      <c r="J178" s="14">
        <v>0</v>
      </c>
      <c r="K178" s="14">
        <v>65</v>
      </c>
    </row>
    <row r="179" spans="1:11" x14ac:dyDescent="0.2">
      <c r="A179" s="17" t="s">
        <v>268</v>
      </c>
      <c r="B179" s="14">
        <v>140.94149999999999</v>
      </c>
      <c r="C179" s="15">
        <v>589.69923599999993</v>
      </c>
      <c r="D179" s="14">
        <v>21.03</v>
      </c>
      <c r="E179" s="14">
        <v>5.67</v>
      </c>
      <c r="F179" s="14">
        <v>0</v>
      </c>
      <c r="G179" s="14">
        <v>3.62</v>
      </c>
      <c r="H179" s="14">
        <v>1.9266666666666665</v>
      </c>
      <c r="I179" s="14">
        <v>3</v>
      </c>
      <c r="J179" s="14">
        <v>0</v>
      </c>
      <c r="K179" s="14">
        <v>66</v>
      </c>
    </row>
    <row r="180" spans="1:11" x14ac:dyDescent="0.2">
      <c r="A180" s="17" t="s">
        <v>269</v>
      </c>
      <c r="B180" s="14">
        <v>133.46889999999996</v>
      </c>
      <c r="C180" s="15">
        <v>558.43387759999985</v>
      </c>
      <c r="D180" s="14">
        <v>21.723333333333329</v>
      </c>
      <c r="E180" s="14">
        <v>4.5133333333333328</v>
      </c>
      <c r="F180" s="14">
        <v>0</v>
      </c>
      <c r="G180" s="14">
        <v>3.2966666666666669</v>
      </c>
      <c r="H180" s="14">
        <v>1.78</v>
      </c>
      <c r="I180" s="14">
        <v>2</v>
      </c>
      <c r="J180" s="14">
        <v>0</v>
      </c>
      <c r="K180" s="14">
        <v>49</v>
      </c>
    </row>
    <row r="181" spans="1:11" x14ac:dyDescent="0.2">
      <c r="A181" s="17" t="s">
        <v>270</v>
      </c>
      <c r="B181" s="14">
        <v>259.2756333333333</v>
      </c>
      <c r="C181" s="15">
        <v>1084.8092498666665</v>
      </c>
      <c r="D181" s="14">
        <v>17.556666666666668</v>
      </c>
      <c r="E181" s="14">
        <v>20.433333333333334</v>
      </c>
      <c r="F181" s="14">
        <v>0</v>
      </c>
      <c r="G181" s="14">
        <v>3.9433333333333334</v>
      </c>
      <c r="H181" s="14">
        <v>1.31</v>
      </c>
      <c r="I181" s="14">
        <v>4</v>
      </c>
      <c r="J181" s="14">
        <v>0</v>
      </c>
      <c r="K181" s="14">
        <v>64</v>
      </c>
    </row>
    <row r="182" spans="1:11" x14ac:dyDescent="0.2">
      <c r="A182" s="17" t="s">
        <v>271</v>
      </c>
      <c r="B182" s="14">
        <v>212.87943333333331</v>
      </c>
      <c r="C182" s="15">
        <v>890.68754906666663</v>
      </c>
      <c r="D182" s="14">
        <v>18.823333333333334</v>
      </c>
      <c r="E182" s="14">
        <v>14.69</v>
      </c>
      <c r="F182" s="14">
        <v>0</v>
      </c>
      <c r="G182" s="14">
        <v>2.4166666666666665</v>
      </c>
      <c r="H182" s="14">
        <v>1.7066666666666668</v>
      </c>
      <c r="I182" s="14">
        <v>3</v>
      </c>
      <c r="J182" s="14">
        <v>0</v>
      </c>
      <c r="K182" s="14">
        <v>38</v>
      </c>
    </row>
    <row r="183" spans="1:11" x14ac:dyDescent="0.2">
      <c r="A183" s="17" t="s">
        <v>272</v>
      </c>
      <c r="B183" s="14">
        <v>133.52236666666667</v>
      </c>
      <c r="C183" s="15">
        <v>558.65758213333334</v>
      </c>
      <c r="D183" s="14">
        <v>21.25</v>
      </c>
      <c r="E183" s="14">
        <v>4.7433333333333332</v>
      </c>
      <c r="F183" s="14">
        <v>0</v>
      </c>
      <c r="G183" s="14">
        <v>3.3933333333333331</v>
      </c>
      <c r="H183" s="14">
        <v>2.1266666666666665</v>
      </c>
      <c r="I183" s="14">
        <v>0</v>
      </c>
      <c r="J183" s="14">
        <v>0</v>
      </c>
      <c r="K183" s="14">
        <v>61</v>
      </c>
    </row>
    <row r="184" spans="1:11" x14ac:dyDescent="0.2">
      <c r="A184" s="17" t="s">
        <v>273</v>
      </c>
      <c r="B184" s="14">
        <v>312.74842790365221</v>
      </c>
      <c r="C184" s="15">
        <v>1308.5394223488809</v>
      </c>
      <c r="D184" s="14">
        <v>19.658333333333331</v>
      </c>
      <c r="E184" s="14">
        <v>25.366666666666671</v>
      </c>
      <c r="F184" s="14">
        <v>0</v>
      </c>
      <c r="G184" s="14">
        <v>14.11</v>
      </c>
      <c r="H184" s="14">
        <v>1.3296666666666668</v>
      </c>
      <c r="I184" s="14">
        <v>0</v>
      </c>
      <c r="J184" s="14">
        <v>0</v>
      </c>
      <c r="K184" s="14">
        <v>4440</v>
      </c>
    </row>
    <row r="185" spans="1:11" hidden="1" x14ac:dyDescent="0.2">
      <c r="A185" s="218" t="s">
        <v>745</v>
      </c>
      <c r="B185" s="112" t="e">
        <f>#REF!</f>
        <v>#REF!</v>
      </c>
      <c r="C185" s="112" t="e">
        <f>#REF!</f>
        <v>#REF!</v>
      </c>
      <c r="D185" s="112" t="e">
        <f>#REF!</f>
        <v>#REF!</v>
      </c>
      <c r="E185" s="111" t="e">
        <f>#REF!</f>
        <v>#REF!</v>
      </c>
      <c r="F185" s="111" t="e">
        <f>#REF!</f>
        <v>#REF!</v>
      </c>
      <c r="G185" s="111" t="e">
        <f>#REF!</f>
        <v>#REF!</v>
      </c>
      <c r="H185" s="111" t="e">
        <f>#REF!</f>
        <v>#REF!</v>
      </c>
      <c r="I185" s="111" t="e">
        <f>#REF!</f>
        <v>#REF!</v>
      </c>
      <c r="J185" s="113" t="e">
        <f>#REF!</f>
        <v>#REF!</v>
      </c>
      <c r="K185" s="113" t="e">
        <f>#REF!</f>
        <v>#REF!</v>
      </c>
    </row>
    <row r="186" spans="1:11" x14ac:dyDescent="0.2">
      <c r="A186" s="211" t="s">
        <v>685</v>
      </c>
      <c r="B186" s="112">
        <v>159.38399060869565</v>
      </c>
      <c r="C186" s="112">
        <v>666.86261670678277</v>
      </c>
      <c r="D186" s="112">
        <v>18.924746376811591</v>
      </c>
      <c r="E186" s="111">
        <v>8.5170000000000012</v>
      </c>
      <c r="F186" s="111">
        <v>0.6839536231884058</v>
      </c>
      <c r="G186" s="111">
        <v>7.5332666666666679</v>
      </c>
      <c r="H186" s="111">
        <v>1.4164000000000001</v>
      </c>
      <c r="I186" s="111">
        <v>22.02</v>
      </c>
      <c r="J186" s="113">
        <v>1.0213999999999999</v>
      </c>
      <c r="K186" s="113">
        <v>125.00250000000001</v>
      </c>
    </row>
    <row r="187" spans="1:11" hidden="1" x14ac:dyDescent="0.2">
      <c r="A187" s="211" t="s">
        <v>720</v>
      </c>
      <c r="B187" s="112" t="e">
        <f>'Ficha técnica REFEIÇÃO'!#REF!</f>
        <v>#REF!</v>
      </c>
      <c r="C187" s="112" t="e">
        <f>'Ficha técnica REFEIÇÃO'!#REF!</f>
        <v>#REF!</v>
      </c>
      <c r="D187" s="112" t="e">
        <f>'Ficha técnica REFEIÇÃO'!#REF!</f>
        <v>#REF!</v>
      </c>
      <c r="E187" s="111" t="e">
        <f>'Ficha técnica REFEIÇÃO'!#REF!</f>
        <v>#REF!</v>
      </c>
      <c r="F187" s="111" t="e">
        <f>'Ficha técnica REFEIÇÃO'!#REF!</f>
        <v>#REF!</v>
      </c>
      <c r="G187" s="111" t="e">
        <f>'Ficha técnica REFEIÇÃO'!#REF!</f>
        <v>#REF!</v>
      </c>
      <c r="H187" s="111" t="e">
        <f>'Ficha técnica REFEIÇÃO'!#REF!</f>
        <v>#REF!</v>
      </c>
      <c r="I187" s="111" t="e">
        <f>'Ficha técnica REFEIÇÃO'!#REF!</f>
        <v>#REF!</v>
      </c>
      <c r="J187" s="113" t="e">
        <f>'Ficha técnica REFEIÇÃO'!#REF!</f>
        <v>#REF!</v>
      </c>
      <c r="K187" s="113" t="e">
        <f>'Ficha técnica REFEIÇÃO'!#REF!</f>
        <v>#REF!</v>
      </c>
    </row>
    <row r="188" spans="1:11" x14ac:dyDescent="0.2">
      <c r="A188" s="211" t="s">
        <v>695</v>
      </c>
      <c r="B188" s="112">
        <f>'Ficha técnica REFEIÇÃO'!G202</f>
        <v>110.60121052173913</v>
      </c>
      <c r="C188" s="112">
        <f>'Ficha técnica REFEIÇÃO'!H202</f>
        <v>462.75591282295647</v>
      </c>
      <c r="D188" s="112">
        <f>'Ficha técnica REFEIÇÃO'!I202</f>
        <v>12.619129855072464</v>
      </c>
      <c r="E188" s="111">
        <f>'Ficha técnica REFEIÇÃO'!J202</f>
        <v>6.1807600000000003</v>
      </c>
      <c r="F188" s="111">
        <f>'Ficha técnica REFEIÇÃO'!K202</f>
        <v>0.43235681159420286</v>
      </c>
      <c r="G188" s="111">
        <f>'Ficha técnica REFEIÇÃO'!L202</f>
        <v>5.8425766666666679</v>
      </c>
      <c r="H188" s="111">
        <f>'Ficha técnica REFEIÇÃO'!M202</f>
        <v>0.95554000000000017</v>
      </c>
      <c r="I188" s="111">
        <f>'Ficha técnica REFEIÇÃO'!N202</f>
        <v>21.419999999999998</v>
      </c>
      <c r="J188" s="113">
        <f>'Ficha técnica REFEIÇÃO'!O202</f>
        <v>0.95140999999999987</v>
      </c>
      <c r="K188" s="113">
        <f>'Ficha técnica REFEIÇÃO'!P202</f>
        <v>109.96687000000001</v>
      </c>
    </row>
    <row r="189" spans="1:11" hidden="1" x14ac:dyDescent="0.2">
      <c r="A189" s="211" t="s">
        <v>744</v>
      </c>
      <c r="B189" s="112" t="e">
        <f>#REF!</f>
        <v>#REF!</v>
      </c>
      <c r="C189" s="112" t="e">
        <f>#REF!</f>
        <v>#REF!</v>
      </c>
      <c r="D189" s="112" t="e">
        <f>#REF!</f>
        <v>#REF!</v>
      </c>
      <c r="E189" s="111" t="e">
        <f>#REF!</f>
        <v>#REF!</v>
      </c>
      <c r="F189" s="111" t="e">
        <f>#REF!</f>
        <v>#REF!</v>
      </c>
      <c r="G189" s="111" t="e">
        <f>#REF!</f>
        <v>#REF!</v>
      </c>
      <c r="H189" s="111" t="e">
        <f>#REF!</f>
        <v>#REF!</v>
      </c>
      <c r="I189" s="111" t="e">
        <f>#REF!</f>
        <v>#REF!</v>
      </c>
      <c r="J189" s="113" t="e">
        <f>#REF!</f>
        <v>#REF!</v>
      </c>
      <c r="K189" s="113" t="e">
        <f>#REF!</f>
        <v>#REF!</v>
      </c>
    </row>
    <row r="190" spans="1:11" x14ac:dyDescent="0.2">
      <c r="A190" s="211" t="s">
        <v>688</v>
      </c>
      <c r="B190" s="112">
        <v>242.28984626086955</v>
      </c>
      <c r="C190" s="112">
        <v>1013.7416127554785</v>
      </c>
      <c r="D190" s="112">
        <v>24.865317681159418</v>
      </c>
      <c r="E190" s="111">
        <v>13.048453333333335</v>
      </c>
      <c r="F190" s="111">
        <v>5.1421889855072447</v>
      </c>
      <c r="G190" s="111">
        <v>17.614986666666667</v>
      </c>
      <c r="H190" s="111">
        <v>2.8049466666666669</v>
      </c>
      <c r="I190" s="111">
        <v>45.97</v>
      </c>
      <c r="J190" s="113">
        <v>14.095586666666666</v>
      </c>
      <c r="K190" s="113">
        <v>135.15773999999999</v>
      </c>
    </row>
    <row r="191" spans="1:11" x14ac:dyDescent="0.2">
      <c r="A191" s="211" t="s">
        <v>753</v>
      </c>
      <c r="B191" s="112">
        <f>'Ficha técnica REFEIÇÃO'!G309</f>
        <v>158.96417747826089</v>
      </c>
      <c r="C191" s="112">
        <f>'Ficha técnica REFEIÇÃO'!H309</f>
        <v>665.10656656904371</v>
      </c>
      <c r="D191" s="112">
        <f>'Ficha técnica REFEIÇÃO'!I309</f>
        <v>16.480477681159421</v>
      </c>
      <c r="E191" s="111">
        <f>'Ficha técnica REFEIÇÃO'!J309</f>
        <v>9.2250933333333336</v>
      </c>
      <c r="F191" s="111">
        <f>'Ficha técnica REFEIÇÃO'!K309</f>
        <v>1.8376756521739144</v>
      </c>
      <c r="G191" s="111">
        <f>'Ficha técnica REFEIÇÃO'!L309</f>
        <v>14.273576666666667</v>
      </c>
      <c r="H191" s="111">
        <f>'Ficha técnica REFEIÇÃO'!M309</f>
        <v>1.8662066666666666</v>
      </c>
      <c r="I191" s="111">
        <f>'Ficha técnica REFEIÇÃO'!N309</f>
        <v>45.97</v>
      </c>
      <c r="J191" s="113">
        <f>'Ficha técnica REFEIÇÃO'!O309</f>
        <v>7.8467433333333334</v>
      </c>
      <c r="K191" s="113">
        <f>'Ficha técnica REFEIÇÃO'!P309</f>
        <v>116.82187</v>
      </c>
    </row>
    <row r="192" spans="1:11" x14ac:dyDescent="0.2">
      <c r="A192" s="211" t="s">
        <v>696</v>
      </c>
      <c r="B192" s="112">
        <v>233.69728973913044</v>
      </c>
      <c r="C192" s="112">
        <v>978.41035626852204</v>
      </c>
      <c r="D192" s="112">
        <v>24.702382898550724</v>
      </c>
      <c r="E192" s="111">
        <v>13.100953333333335</v>
      </c>
      <c r="F192" s="111">
        <v>2.6101237681159417</v>
      </c>
      <c r="G192" s="111">
        <v>22.077486666666665</v>
      </c>
      <c r="H192" s="111">
        <v>2.8324466666666672</v>
      </c>
      <c r="I192" s="111">
        <v>230.97</v>
      </c>
      <c r="J192" s="113">
        <v>7.6039200000000005</v>
      </c>
      <c r="K192" s="113">
        <v>137.93273999999997</v>
      </c>
    </row>
    <row r="193" spans="1:11" x14ac:dyDescent="0.2">
      <c r="A193" s="211" t="s">
        <v>752</v>
      </c>
      <c r="B193" s="112">
        <f>'Ficha técnica REFEIÇÃO'!G331</f>
        <v>156.41733965217392</v>
      </c>
      <c r="C193" s="112">
        <f>'Ficha técnica REFEIÇÃO'!H331</f>
        <v>654.45059710469593</v>
      </c>
      <c r="D193" s="112">
        <f>'Ficha técnica REFEIÇÃO'!I331</f>
        <v>16.375586376811594</v>
      </c>
      <c r="E193" s="111">
        <f>'Ficha técnica REFEIÇÃO'!J331</f>
        <v>9.2160933333333332</v>
      </c>
      <c r="F193" s="111">
        <f>'Ficha técnica REFEIÇÃO'!K331</f>
        <v>1.2170669565217391</v>
      </c>
      <c r="G193" s="111">
        <f>'Ficha técnica REFEIÇÃO'!L331</f>
        <v>12.547576666666666</v>
      </c>
      <c r="H193" s="111">
        <f>'Ficha técnica REFEIÇÃO'!M331</f>
        <v>1.8407066666666665</v>
      </c>
      <c r="I193" s="111">
        <f>'Ficha técnica REFEIÇÃO'!N331</f>
        <v>45.97</v>
      </c>
      <c r="J193" s="113">
        <f>'Ficha técnica REFEIÇÃO'!O331</f>
        <v>6.2547433333333329</v>
      </c>
      <c r="K193" s="113">
        <f>'Ficha técnica REFEIÇÃO'!P331</f>
        <v>116.82187000000002</v>
      </c>
    </row>
    <row r="194" spans="1:11" x14ac:dyDescent="0.2">
      <c r="A194" s="16" t="s">
        <v>585</v>
      </c>
      <c r="B194" s="15">
        <v>237</v>
      </c>
      <c r="C194" s="15">
        <v>991.60800000000006</v>
      </c>
      <c r="D194" s="15">
        <v>23.9</v>
      </c>
      <c r="E194" s="15">
        <v>15.7</v>
      </c>
      <c r="F194" s="15">
        <v>0.02</v>
      </c>
      <c r="G194" s="15">
        <v>16.8</v>
      </c>
      <c r="H194" s="15">
        <v>1.66</v>
      </c>
      <c r="I194" s="15">
        <v>16.2</v>
      </c>
      <c r="J194" s="15">
        <v>1.83</v>
      </c>
      <c r="K194" s="15">
        <v>56.1</v>
      </c>
    </row>
    <row r="195" spans="1:11" x14ac:dyDescent="0.2">
      <c r="A195" s="16" t="s">
        <v>586</v>
      </c>
      <c r="B195" s="15">
        <v>189</v>
      </c>
      <c r="C195" s="15">
        <v>790.77600000000007</v>
      </c>
      <c r="D195" s="15">
        <v>29.6</v>
      </c>
      <c r="E195" s="15">
        <v>7.71</v>
      </c>
      <c r="F195" s="15">
        <v>0.22</v>
      </c>
      <c r="G195" s="15">
        <v>66.2</v>
      </c>
      <c r="H195" s="15">
        <v>2.12</v>
      </c>
      <c r="I195" s="15">
        <v>6.06</v>
      </c>
      <c r="J195" s="15">
        <v>0.91</v>
      </c>
      <c r="K195" s="15">
        <v>53.3</v>
      </c>
    </row>
    <row r="196" spans="1:11" x14ac:dyDescent="0.2">
      <c r="A196" s="17" t="s">
        <v>99</v>
      </c>
      <c r="B196" s="14">
        <v>34.031629717349972</v>
      </c>
      <c r="C196" s="15">
        <v>142.38833873739227</v>
      </c>
      <c r="D196" s="14">
        <v>3.2</v>
      </c>
      <c r="E196" s="14">
        <v>0.58499999999999996</v>
      </c>
      <c r="F196" s="14">
        <v>5.9739999999999931</v>
      </c>
      <c r="G196" s="14">
        <v>455.30366666666669</v>
      </c>
      <c r="H196" s="14">
        <v>4.4623333333333335</v>
      </c>
      <c r="I196" s="14">
        <v>1939</v>
      </c>
      <c r="J196" s="14">
        <v>5.3566666666666665</v>
      </c>
      <c r="K196" s="14">
        <v>13.664999999999999</v>
      </c>
    </row>
    <row r="197" spans="1:11" x14ac:dyDescent="0.2">
      <c r="A197" s="17" t="s">
        <v>386</v>
      </c>
      <c r="B197" s="14">
        <v>570.167626501619</v>
      </c>
      <c r="C197" s="15">
        <v>2385.5813492827738</v>
      </c>
      <c r="D197" s="14">
        <v>18.509367332776389</v>
      </c>
      <c r="E197" s="14">
        <v>46.279666666666664</v>
      </c>
      <c r="F197" s="14">
        <v>29.13496600055695</v>
      </c>
      <c r="G197" s="14">
        <v>32.587666666666671</v>
      </c>
      <c r="H197" s="14">
        <v>5.2210000000000001</v>
      </c>
      <c r="I197" s="14">
        <v>0</v>
      </c>
      <c r="J197" s="14">
        <v>0</v>
      </c>
      <c r="K197" s="14">
        <v>125</v>
      </c>
    </row>
    <row r="198" spans="1:11" x14ac:dyDescent="0.2">
      <c r="A198" s="17" t="s">
        <v>351</v>
      </c>
      <c r="B198" s="14">
        <v>642.96307168106932</v>
      </c>
      <c r="C198" s="15">
        <v>2690.1574919135942</v>
      </c>
      <c r="D198" s="14">
        <v>14.536340101559956</v>
      </c>
      <c r="E198" s="14">
        <v>63.459000000000003</v>
      </c>
      <c r="F198" s="14">
        <v>15.078659898440039</v>
      </c>
      <c r="G198" s="14">
        <v>146.33666666666667</v>
      </c>
      <c r="H198" s="14">
        <v>2.31</v>
      </c>
      <c r="I198" s="14">
        <v>0</v>
      </c>
      <c r="J198" s="14">
        <v>0</v>
      </c>
      <c r="K198" s="14">
        <v>1</v>
      </c>
    </row>
    <row r="199" spans="1:11" x14ac:dyDescent="0.2">
      <c r="A199" s="17" t="s">
        <v>100</v>
      </c>
      <c r="B199" s="14">
        <v>23.888412257373297</v>
      </c>
      <c r="C199" s="15">
        <v>99.949116884849872</v>
      </c>
      <c r="D199" s="14">
        <v>1.8687499999999999</v>
      </c>
      <c r="E199" s="14">
        <v>0.28233333333333333</v>
      </c>
      <c r="F199" s="14">
        <v>4.7522499999999903</v>
      </c>
      <c r="G199" s="14">
        <v>56.795333333333332</v>
      </c>
      <c r="H199" s="14">
        <v>3.0766666666666667</v>
      </c>
      <c r="I199" s="14">
        <v>0</v>
      </c>
      <c r="J199" s="14">
        <v>7.333333333333333</v>
      </c>
      <c r="K199" s="14">
        <v>9.3936666666666664</v>
      </c>
    </row>
    <row r="200" spans="1:11" x14ac:dyDescent="0.2">
      <c r="A200" s="182" t="s">
        <v>548</v>
      </c>
      <c r="B200" s="15">
        <v>129</v>
      </c>
      <c r="C200" s="15">
        <v>539.73599999999999</v>
      </c>
      <c r="D200" s="15">
        <v>1.74</v>
      </c>
      <c r="E200" s="15">
        <v>0.31</v>
      </c>
      <c r="F200" s="15">
        <v>29.9</v>
      </c>
      <c r="G200" s="15">
        <v>18</v>
      </c>
      <c r="H200" s="15">
        <v>0.51</v>
      </c>
      <c r="I200" s="15">
        <v>101.6</v>
      </c>
      <c r="J200" s="15">
        <v>15.1</v>
      </c>
      <c r="K200" s="15">
        <v>1114</v>
      </c>
    </row>
    <row r="201" spans="1:11" x14ac:dyDescent="0.2">
      <c r="A201" s="17" t="s">
        <v>101</v>
      </c>
      <c r="B201" s="14">
        <v>39.420046376811584</v>
      </c>
      <c r="C201" s="15">
        <v>164.93347404057968</v>
      </c>
      <c r="D201" s="14">
        <v>1.7101449275362322</v>
      </c>
      <c r="E201" s="14">
        <v>0.08</v>
      </c>
      <c r="F201" s="14">
        <v>8.8531884057970984</v>
      </c>
      <c r="G201" s="14">
        <v>14</v>
      </c>
      <c r="H201" s="14">
        <v>0.20333333333333337</v>
      </c>
      <c r="I201" s="14">
        <v>0</v>
      </c>
      <c r="J201" s="14">
        <v>4.666666666666667</v>
      </c>
      <c r="K201" s="14">
        <v>0.59666666666666668</v>
      </c>
    </row>
    <row r="202" spans="1:11" x14ac:dyDescent="0.2">
      <c r="A202" s="17" t="s">
        <v>102</v>
      </c>
      <c r="B202" s="14">
        <v>19.515885507246438</v>
      </c>
      <c r="C202" s="15">
        <v>81.654464962319096</v>
      </c>
      <c r="D202" s="14">
        <v>1.8659420289855071</v>
      </c>
      <c r="E202" s="14">
        <v>0.35</v>
      </c>
      <c r="F202" s="14">
        <v>3.3707246376811648</v>
      </c>
      <c r="G202" s="14">
        <v>79.853333333333339</v>
      </c>
      <c r="H202" s="14">
        <v>0.64666666666666661</v>
      </c>
      <c r="I202" s="14">
        <v>279</v>
      </c>
      <c r="J202" s="14">
        <v>31.78</v>
      </c>
      <c r="K202" s="14">
        <v>1.6033333333333335</v>
      </c>
    </row>
    <row r="203" spans="1:11" x14ac:dyDescent="0.2">
      <c r="A203" s="17" t="s">
        <v>103</v>
      </c>
      <c r="B203" s="14">
        <v>30</v>
      </c>
      <c r="C203" s="15">
        <v>128</v>
      </c>
      <c r="D203" s="14">
        <v>1.1200000000000001</v>
      </c>
      <c r="E203" s="14">
        <v>0.21</v>
      </c>
      <c r="F203" s="14">
        <v>4.5599999999999996</v>
      </c>
      <c r="G203" s="14">
        <v>21.4</v>
      </c>
      <c r="H203" s="14">
        <v>0.47</v>
      </c>
      <c r="I203" s="14">
        <v>740</v>
      </c>
      <c r="J203" s="14">
        <v>5.1166666666666671</v>
      </c>
      <c r="K203" s="14">
        <v>11.1</v>
      </c>
    </row>
    <row r="204" spans="1:11" x14ac:dyDescent="0.2">
      <c r="A204" s="17" t="s">
        <v>1015</v>
      </c>
      <c r="B204" s="14">
        <v>77.409236858079723</v>
      </c>
      <c r="C204" s="15">
        <v>325.2442470142056</v>
      </c>
      <c r="D204" s="14">
        <v>0.65864480056762709</v>
      </c>
      <c r="E204" s="14">
        <v>7.0088966666666668</v>
      </c>
      <c r="F204" s="14">
        <v>2.5724300000000002</v>
      </c>
      <c r="G204" s="14">
        <v>13.634640000000001</v>
      </c>
      <c r="H204" s="14">
        <v>0.30249999999999994</v>
      </c>
      <c r="I204" s="14">
        <v>467.66516999999999</v>
      </c>
      <c r="J204" s="14">
        <v>2.8641666666666667</v>
      </c>
      <c r="K204" s="14">
        <v>86.31389333333334</v>
      </c>
    </row>
    <row r="205" spans="1:11" x14ac:dyDescent="0.2">
      <c r="A205" s="17" t="s">
        <v>50</v>
      </c>
      <c r="B205" s="14">
        <v>369.59975000000003</v>
      </c>
      <c r="C205" s="15">
        <v>1546.4053540000002</v>
      </c>
      <c r="D205" s="14">
        <v>7.291666666666667</v>
      </c>
      <c r="E205" s="14">
        <v>1.6033333333333335</v>
      </c>
      <c r="F205" s="14">
        <v>80.834999999999994</v>
      </c>
      <c r="G205" s="14">
        <v>1.8136666666666665</v>
      </c>
      <c r="H205" s="14">
        <v>0.52433333333333332</v>
      </c>
      <c r="I205" s="14">
        <v>0</v>
      </c>
      <c r="J205" s="14">
        <v>0</v>
      </c>
      <c r="K205" s="14">
        <v>271.73766666666666</v>
      </c>
    </row>
    <row r="206" spans="1:11" x14ac:dyDescent="0.2">
      <c r="A206" s="17" t="s">
        <v>51</v>
      </c>
      <c r="B206" s="14">
        <v>363.33831666666663</v>
      </c>
      <c r="C206" s="15">
        <v>1520.2075169333332</v>
      </c>
      <c r="D206" s="14">
        <v>6.875</v>
      </c>
      <c r="E206" s="14">
        <v>1.1833333333333333</v>
      </c>
      <c r="F206" s="14">
        <v>80.448333333333338</v>
      </c>
      <c r="G206" s="14">
        <v>1.9746666666666666</v>
      </c>
      <c r="H206" s="14">
        <v>1.6933333333333334</v>
      </c>
      <c r="I206" s="14">
        <v>0</v>
      </c>
      <c r="J206" s="14">
        <v>0</v>
      </c>
      <c r="K206" s="14">
        <v>30.970333333333333</v>
      </c>
    </row>
    <row r="207" spans="1:11" x14ac:dyDescent="0.2">
      <c r="A207" s="185" t="s">
        <v>397</v>
      </c>
      <c r="B207" s="14">
        <v>394.42752173913044</v>
      </c>
      <c r="C207" s="15">
        <v>1650.2847509565217</v>
      </c>
      <c r="D207" s="14">
        <v>6.4311594202898554</v>
      </c>
      <c r="E207" s="14">
        <v>1.0933333333333335</v>
      </c>
      <c r="F207" s="14">
        <v>87.265507246376814</v>
      </c>
      <c r="G207" s="14">
        <v>218.80666666666664</v>
      </c>
      <c r="H207" s="14">
        <v>3.03</v>
      </c>
      <c r="I207" s="14">
        <v>21.416666666666668</v>
      </c>
      <c r="J207" s="14">
        <v>109.36666666666666</v>
      </c>
      <c r="K207" s="14">
        <v>399.40333333333336</v>
      </c>
    </row>
    <row r="208" spans="1:11" x14ac:dyDescent="0.2">
      <c r="A208" s="182" t="s">
        <v>588</v>
      </c>
      <c r="B208" s="15">
        <v>371</v>
      </c>
      <c r="C208" s="15">
        <v>1552.2640000000001</v>
      </c>
      <c r="D208" s="15">
        <v>5.19</v>
      </c>
      <c r="E208" s="15">
        <v>1.31</v>
      </c>
      <c r="F208" s="15">
        <v>86.1</v>
      </c>
      <c r="G208" s="15">
        <v>413</v>
      </c>
      <c r="H208" s="15">
        <v>15.5</v>
      </c>
      <c r="I208" s="15">
        <v>0.3</v>
      </c>
      <c r="J208" s="15">
        <v>54.8</v>
      </c>
      <c r="K208" s="15">
        <v>543</v>
      </c>
    </row>
    <row r="209" spans="1:11" x14ac:dyDescent="0.2">
      <c r="A209" s="185" t="s">
        <v>52</v>
      </c>
      <c r="B209" s="14">
        <v>381.13333333333333</v>
      </c>
      <c r="C209" s="15">
        <v>1594.6618666666668</v>
      </c>
      <c r="D209" s="14">
        <v>8.8958333333333321</v>
      </c>
      <c r="E209" s="14">
        <v>2.12</v>
      </c>
      <c r="F209" s="14">
        <v>81.617500000000007</v>
      </c>
      <c r="G209" s="14">
        <v>584.25133333333338</v>
      </c>
      <c r="H209" s="14">
        <v>12.641333333333334</v>
      </c>
      <c r="I209" s="14">
        <v>0</v>
      </c>
      <c r="J209" s="14">
        <v>13.106666666666667</v>
      </c>
      <c r="K209" s="14">
        <v>1163.2569999999998</v>
      </c>
    </row>
    <row r="210" spans="1:11" x14ac:dyDescent="0.2">
      <c r="A210" s="17" t="s">
        <v>53</v>
      </c>
      <c r="B210" s="14">
        <v>365.354163768116</v>
      </c>
      <c r="C210" s="15">
        <v>1528.6418212057974</v>
      </c>
      <c r="D210" s="14">
        <v>7.1557971014492754</v>
      </c>
      <c r="E210" s="14">
        <v>0.95666666666666667</v>
      </c>
      <c r="F210" s="14">
        <v>83.824202898550723</v>
      </c>
      <c r="G210" s="14">
        <v>142.92333333333332</v>
      </c>
      <c r="H210" s="14">
        <v>3.05</v>
      </c>
      <c r="I210" s="14">
        <v>36</v>
      </c>
      <c r="J210" s="14">
        <v>17.293333333333333</v>
      </c>
      <c r="K210" s="14">
        <v>654.54333333333341</v>
      </c>
    </row>
    <row r="211" spans="1:11" x14ac:dyDescent="0.2">
      <c r="A211" s="185" t="s">
        <v>54</v>
      </c>
      <c r="B211" s="14">
        <v>376.55525362318843</v>
      </c>
      <c r="C211" s="15">
        <v>1575.5071811594205</v>
      </c>
      <c r="D211" s="14">
        <v>4.7427536231884071</v>
      </c>
      <c r="E211" s="14">
        <v>0.66666666666666663</v>
      </c>
      <c r="F211" s="14">
        <v>88.840579710144922</v>
      </c>
      <c r="G211" s="14">
        <v>56.423333333333339</v>
      </c>
      <c r="H211" s="14">
        <v>3.9033333333333338</v>
      </c>
      <c r="I211" s="14">
        <v>31</v>
      </c>
      <c r="J211" s="14">
        <v>14.55</v>
      </c>
      <c r="K211" s="14">
        <v>405.31333333333333</v>
      </c>
    </row>
    <row r="212" spans="1:11" x14ac:dyDescent="0.2">
      <c r="A212" s="16" t="s">
        <v>497</v>
      </c>
      <c r="B212" s="15">
        <v>1</v>
      </c>
      <c r="C212" s="15">
        <v>4.1840000000000002</v>
      </c>
      <c r="D212" s="15">
        <v>0</v>
      </c>
      <c r="E212" s="15">
        <v>0</v>
      </c>
      <c r="F212" s="15">
        <v>0.3</v>
      </c>
      <c r="G212" s="15">
        <v>0</v>
      </c>
      <c r="H212" s="15">
        <v>0.02</v>
      </c>
      <c r="I212" s="15">
        <v>0</v>
      </c>
      <c r="J212" s="15">
        <v>0</v>
      </c>
      <c r="K212" s="15">
        <v>3</v>
      </c>
    </row>
    <row r="213" spans="1:11" x14ac:dyDescent="0.2">
      <c r="A213" s="16" t="s">
        <v>498</v>
      </c>
      <c r="B213" s="15">
        <v>2.8</v>
      </c>
      <c r="C213" s="15">
        <v>11.715199999999999</v>
      </c>
      <c r="D213" s="15">
        <v>0.25</v>
      </c>
      <c r="E213" s="15">
        <v>0</v>
      </c>
      <c r="F213" s="15">
        <v>2.31</v>
      </c>
      <c r="G213" s="15">
        <v>4.7</v>
      </c>
      <c r="H213" s="15">
        <v>0.15</v>
      </c>
      <c r="I213" s="15">
        <v>0</v>
      </c>
      <c r="J213" s="15">
        <v>0.16</v>
      </c>
      <c r="K213" s="15">
        <v>0.27</v>
      </c>
    </row>
    <row r="214" spans="1:11" x14ac:dyDescent="0.2">
      <c r="A214" s="16" t="s">
        <v>480</v>
      </c>
      <c r="B214" s="15">
        <v>242</v>
      </c>
      <c r="C214" s="15">
        <v>1012.528</v>
      </c>
      <c r="D214" s="15">
        <v>24.22</v>
      </c>
      <c r="E214" s="15">
        <v>15.42</v>
      </c>
      <c r="F214" s="15">
        <v>0</v>
      </c>
      <c r="G214" s="15">
        <v>8</v>
      </c>
      <c r="H214" s="15">
        <v>2.81</v>
      </c>
      <c r="I214" s="15">
        <v>0</v>
      </c>
      <c r="J214" s="15">
        <v>0</v>
      </c>
      <c r="K214" s="15">
        <v>67</v>
      </c>
    </row>
    <row r="215" spans="1:11" x14ac:dyDescent="0.2">
      <c r="A215" s="42" t="s">
        <v>515</v>
      </c>
      <c r="B215" s="15">
        <v>276.39</v>
      </c>
      <c r="C215" s="15">
        <v>1156.4157600000001</v>
      </c>
      <c r="D215" s="15">
        <v>2.93</v>
      </c>
      <c r="E215" s="15">
        <v>24.57</v>
      </c>
      <c r="F215" s="15">
        <v>12.36</v>
      </c>
      <c r="G215" s="15">
        <v>55.66</v>
      </c>
      <c r="H215" s="15">
        <v>0.03</v>
      </c>
      <c r="I215" s="15">
        <v>217.56</v>
      </c>
      <c r="J215" s="15">
        <v>0.48</v>
      </c>
      <c r="K215" s="15">
        <v>45.52</v>
      </c>
    </row>
    <row r="216" spans="1:11" x14ac:dyDescent="0.2">
      <c r="A216" s="16" t="s">
        <v>601</v>
      </c>
      <c r="B216" s="15">
        <v>34</v>
      </c>
      <c r="C216" s="15">
        <v>142.256</v>
      </c>
      <c r="D216" s="15">
        <v>2.79</v>
      </c>
      <c r="E216" s="15">
        <v>0.43</v>
      </c>
      <c r="F216" s="15">
        <v>5.85</v>
      </c>
      <c r="G216" s="15">
        <v>166</v>
      </c>
      <c r="H216" s="15">
        <v>2.4300000000000002</v>
      </c>
      <c r="I216" s="15">
        <v>0</v>
      </c>
      <c r="J216" s="15">
        <v>50.1</v>
      </c>
      <c r="K216" s="15">
        <v>2.33</v>
      </c>
    </row>
    <row r="217" spans="1:11" x14ac:dyDescent="0.2">
      <c r="A217" s="17" t="s">
        <v>104</v>
      </c>
      <c r="B217" s="14">
        <v>13.837120289855097</v>
      </c>
      <c r="C217" s="15">
        <v>57.894511292753727</v>
      </c>
      <c r="D217" s="14">
        <v>1.1376811594202898</v>
      </c>
      <c r="E217" s="14">
        <v>0.14333333333333334</v>
      </c>
      <c r="F217" s="14">
        <v>2.8533333333333437</v>
      </c>
      <c r="G217" s="14">
        <v>44.826666666666675</v>
      </c>
      <c r="H217" s="14">
        <v>0.45333333333333337</v>
      </c>
      <c r="I217" s="14">
        <v>0</v>
      </c>
      <c r="J217" s="14">
        <v>6.543333333333333</v>
      </c>
      <c r="K217" s="14">
        <v>13.522333333333334</v>
      </c>
    </row>
    <row r="218" spans="1:11" x14ac:dyDescent="0.2">
      <c r="A218" s="182" t="s">
        <v>437</v>
      </c>
      <c r="B218" s="15">
        <v>558.86</v>
      </c>
      <c r="C218" s="15">
        <v>2338.2702400000003</v>
      </c>
      <c r="D218" s="15">
        <v>5.08</v>
      </c>
      <c r="E218" s="15">
        <v>35.25</v>
      </c>
      <c r="F218" s="15">
        <v>55.41</v>
      </c>
      <c r="G218" s="15">
        <v>2.4700000000000002</v>
      </c>
      <c r="H218" s="15">
        <v>3.05</v>
      </c>
      <c r="I218" s="15">
        <v>7.5</v>
      </c>
      <c r="J218" s="15">
        <v>0</v>
      </c>
      <c r="K218" s="15">
        <v>601.77</v>
      </c>
    </row>
    <row r="219" spans="1:11" x14ac:dyDescent="0.2">
      <c r="A219" s="42" t="s">
        <v>467</v>
      </c>
      <c r="B219" s="15">
        <v>364.24</v>
      </c>
      <c r="C219" s="15">
        <v>1523.9801600000001</v>
      </c>
      <c r="D219" s="15">
        <v>2.83</v>
      </c>
      <c r="E219" s="15">
        <v>3.55</v>
      </c>
      <c r="F219" s="15">
        <v>85.53</v>
      </c>
      <c r="G219" s="15">
        <v>149.79</v>
      </c>
      <c r="H219" s="15">
        <v>0.78</v>
      </c>
      <c r="I219" s="15">
        <v>1.08</v>
      </c>
      <c r="J219" s="15">
        <v>0.14000000000000001</v>
      </c>
      <c r="K219" s="15">
        <v>350.14</v>
      </c>
    </row>
    <row r="220" spans="1:11" x14ac:dyDescent="0.2">
      <c r="A220" s="185" t="s">
        <v>317</v>
      </c>
      <c r="B220" s="14">
        <v>539.5866666666667</v>
      </c>
      <c r="C220" s="15">
        <v>2257.6306133333337</v>
      </c>
      <c r="D220" s="14">
        <v>7.22</v>
      </c>
      <c r="E220" s="14">
        <v>30.266666666666669</v>
      </c>
      <c r="F220" s="14">
        <v>59.576666666666675</v>
      </c>
      <c r="G220" s="14">
        <v>191.19</v>
      </c>
      <c r="H220" s="14">
        <v>1.5766666666666669</v>
      </c>
      <c r="I220" s="14">
        <v>0</v>
      </c>
      <c r="J220" s="14">
        <v>0</v>
      </c>
      <c r="K220" s="14">
        <v>77</v>
      </c>
    </row>
    <row r="221" spans="1:11" x14ac:dyDescent="0.2">
      <c r="A221" s="185" t="s">
        <v>318</v>
      </c>
      <c r="B221" s="14">
        <v>558.87633333333338</v>
      </c>
      <c r="C221" s="15">
        <v>2338.3385786666668</v>
      </c>
      <c r="D221" s="14">
        <v>7.4124999999999996</v>
      </c>
      <c r="E221" s="14">
        <v>34.191000000000003</v>
      </c>
      <c r="F221" s="14">
        <v>55.376833333333337</v>
      </c>
      <c r="G221" s="14">
        <v>171.23266666666666</v>
      </c>
      <c r="H221" s="14">
        <v>1.4710000000000001</v>
      </c>
      <c r="I221" s="14">
        <v>36.153333333333329</v>
      </c>
      <c r="J221" s="14">
        <v>1.42</v>
      </c>
      <c r="K221" s="14">
        <v>64</v>
      </c>
    </row>
    <row r="222" spans="1:11" x14ac:dyDescent="0.2">
      <c r="A222" s="185" t="s">
        <v>319</v>
      </c>
      <c r="B222" s="14">
        <v>556.82433333333336</v>
      </c>
      <c r="C222" s="15">
        <v>2329.7530106666668</v>
      </c>
      <c r="D222" s="14">
        <v>6.8979166666666663</v>
      </c>
      <c r="E222" s="14">
        <v>33.771000000000001</v>
      </c>
      <c r="F222" s="14">
        <v>56.323416666666667</v>
      </c>
      <c r="G222" s="14">
        <v>187.88566666666665</v>
      </c>
      <c r="H222" s="14">
        <v>3.3106666666666662</v>
      </c>
      <c r="I222" s="14">
        <v>7.0366666666666662</v>
      </c>
      <c r="J222" s="14">
        <v>2.0466666666666669</v>
      </c>
      <c r="K222" s="14">
        <v>85</v>
      </c>
    </row>
    <row r="223" spans="1:11" x14ac:dyDescent="0.2">
      <c r="A223" s="185" t="s">
        <v>320</v>
      </c>
      <c r="B223" s="14">
        <v>474.91776997327383</v>
      </c>
      <c r="C223" s="15">
        <v>1987.0559495681778</v>
      </c>
      <c r="D223" s="14">
        <v>4.8624434321721388</v>
      </c>
      <c r="E223" s="14">
        <v>29.856666666666666</v>
      </c>
      <c r="F223" s="14">
        <v>62.422889901161192</v>
      </c>
      <c r="G223" s="14">
        <v>44.665333333333329</v>
      </c>
      <c r="H223" s="14">
        <v>3.6106666666666669</v>
      </c>
      <c r="I223" s="14">
        <v>0</v>
      </c>
      <c r="J223" s="14">
        <v>2.0966666666666671</v>
      </c>
      <c r="K223" s="14">
        <v>9</v>
      </c>
    </row>
    <row r="224" spans="1:11" x14ac:dyDescent="0.2">
      <c r="A224" s="17" t="s">
        <v>105</v>
      </c>
      <c r="B224" s="14">
        <v>16.97891884057972</v>
      </c>
      <c r="C224" s="15">
        <v>71.039796428985554</v>
      </c>
      <c r="D224" s="14">
        <v>0.69927536231884069</v>
      </c>
      <c r="E224" s="14">
        <v>0.06</v>
      </c>
      <c r="F224" s="14">
        <v>4.1373913043478341</v>
      </c>
      <c r="G224" s="14">
        <v>11.506666666666668</v>
      </c>
      <c r="H224" s="14">
        <v>0.17</v>
      </c>
      <c r="I224" s="14">
        <v>0</v>
      </c>
      <c r="J224" s="14">
        <v>10.613333333333333</v>
      </c>
      <c r="K224" s="14">
        <v>0</v>
      </c>
    </row>
    <row r="225" spans="1:11" x14ac:dyDescent="0.2">
      <c r="A225" s="17" t="s">
        <v>164</v>
      </c>
      <c r="B225" s="14">
        <v>75.594110000000001</v>
      </c>
      <c r="C225" s="15">
        <v>316.28575624000001</v>
      </c>
      <c r="D225" s="14">
        <v>1.3979166666666667</v>
      </c>
      <c r="E225" s="14">
        <v>0.35966666666666663</v>
      </c>
      <c r="F225" s="14">
        <v>18.857416666666666</v>
      </c>
      <c r="G225" s="14">
        <v>27.414000000000001</v>
      </c>
      <c r="H225" s="14">
        <v>0.35733333333333334</v>
      </c>
      <c r="I225" s="14">
        <v>0.01</v>
      </c>
      <c r="J225" s="14">
        <v>27.026666666666667</v>
      </c>
      <c r="K225" s="14">
        <v>1.6823333333333335</v>
      </c>
    </row>
    <row r="226" spans="1:11" x14ac:dyDescent="0.2">
      <c r="A226" s="43" t="s">
        <v>321</v>
      </c>
      <c r="B226" s="14">
        <v>448.84545242331023</v>
      </c>
      <c r="C226" s="15">
        <v>1877.9693729391302</v>
      </c>
      <c r="D226" s="14">
        <v>1.1218333737055461</v>
      </c>
      <c r="E226" s="14">
        <v>13.586999999999998</v>
      </c>
      <c r="F226" s="14">
        <v>81.383166626294454</v>
      </c>
      <c r="G226" s="14">
        <v>7.0573333333333332</v>
      </c>
      <c r="H226" s="14">
        <v>1.2430000000000001</v>
      </c>
      <c r="I226" s="14">
        <v>0</v>
      </c>
      <c r="J226" s="14">
        <v>0</v>
      </c>
      <c r="K226" s="14">
        <v>29</v>
      </c>
    </row>
    <row r="227" spans="1:11" x14ac:dyDescent="0.2">
      <c r="A227" s="16" t="s">
        <v>610</v>
      </c>
      <c r="B227" s="15">
        <v>354</v>
      </c>
      <c r="C227" s="15">
        <v>1481.136</v>
      </c>
      <c r="D227" s="15">
        <v>3.34</v>
      </c>
      <c r="E227" s="15">
        <v>33.5</v>
      </c>
      <c r="F227" s="15">
        <v>15.2</v>
      </c>
      <c r="G227" s="15">
        <v>14</v>
      </c>
      <c r="H227" s="15">
        <v>2.44</v>
      </c>
      <c r="I227" s="15">
        <v>0</v>
      </c>
      <c r="J227" s="15">
        <v>3.31</v>
      </c>
      <c r="K227" s="15">
        <v>20</v>
      </c>
    </row>
    <row r="228" spans="1:11" x14ac:dyDescent="0.2">
      <c r="A228" s="16" t="s">
        <v>611</v>
      </c>
      <c r="B228" s="15">
        <v>660</v>
      </c>
      <c r="C228" s="15">
        <v>2761.44</v>
      </c>
      <c r="D228" s="15">
        <v>6.89</v>
      </c>
      <c r="E228" s="15">
        <v>64.5</v>
      </c>
      <c r="F228" s="15">
        <v>24.4</v>
      </c>
      <c r="G228" s="15">
        <v>26</v>
      </c>
      <c r="H228" s="15">
        <v>3.33</v>
      </c>
      <c r="I228" s="15">
        <v>0</v>
      </c>
      <c r="J228" s="15">
        <v>1.51</v>
      </c>
      <c r="K228" s="15">
        <v>37</v>
      </c>
    </row>
    <row r="229" spans="1:11" x14ac:dyDescent="0.2">
      <c r="A229" s="17" t="s">
        <v>387</v>
      </c>
      <c r="B229" s="14">
        <v>406.48735310780989</v>
      </c>
      <c r="C229" s="15">
        <v>1700.7430854030767</v>
      </c>
      <c r="D229" s="14">
        <v>3.69183412310697</v>
      </c>
      <c r="E229" s="14">
        <v>41.976333333333336</v>
      </c>
      <c r="F229" s="14">
        <v>10.401665876893027</v>
      </c>
      <c r="G229" s="14">
        <v>6.4845000000000006</v>
      </c>
      <c r="H229" s="14">
        <v>1.7583333333333333</v>
      </c>
      <c r="I229" s="14">
        <v>0</v>
      </c>
      <c r="J229" s="14">
        <v>2.4933333333333332</v>
      </c>
      <c r="K229" s="14">
        <v>15</v>
      </c>
    </row>
    <row r="230" spans="1:11" x14ac:dyDescent="0.2">
      <c r="A230" s="16" t="s">
        <v>534</v>
      </c>
      <c r="B230" s="15">
        <v>279</v>
      </c>
      <c r="C230" s="15">
        <v>1167.336</v>
      </c>
      <c r="D230" s="15">
        <v>21.93</v>
      </c>
      <c r="E230" s="15">
        <v>4.78</v>
      </c>
      <c r="F230" s="15">
        <v>52.1</v>
      </c>
      <c r="G230" s="15">
        <v>1246</v>
      </c>
      <c r="H230" s="15">
        <v>42.46</v>
      </c>
      <c r="I230" s="15">
        <v>917</v>
      </c>
      <c r="J230" s="15">
        <v>566.70000000000005</v>
      </c>
      <c r="K230" s="15">
        <v>211</v>
      </c>
    </row>
    <row r="231" spans="1:11" x14ac:dyDescent="0.2">
      <c r="A231" s="17" t="s">
        <v>106</v>
      </c>
      <c r="B231" s="14">
        <v>309.07074680447579</v>
      </c>
      <c r="C231" s="15">
        <v>1293.1520046299268</v>
      </c>
      <c r="D231" s="14">
        <v>20.875</v>
      </c>
      <c r="E231" s="14">
        <v>10.386666666666668</v>
      </c>
      <c r="F231" s="14">
        <v>47.954999999999998</v>
      </c>
      <c r="G231" s="14">
        <v>783.81366666666656</v>
      </c>
      <c r="H231" s="14">
        <v>81.431333333333342</v>
      </c>
      <c r="I231" s="14">
        <v>0</v>
      </c>
      <c r="J231" s="14">
        <v>40.773333333333333</v>
      </c>
      <c r="K231" s="14">
        <v>18.255333333333333</v>
      </c>
    </row>
    <row r="232" spans="1:11" x14ac:dyDescent="0.2">
      <c r="A232" s="184" t="s">
        <v>468</v>
      </c>
      <c r="B232" s="15">
        <v>50.74</v>
      </c>
      <c r="C232" s="15">
        <v>212.29616000000001</v>
      </c>
      <c r="D232" s="15">
        <v>1.87</v>
      </c>
      <c r="E232" s="15">
        <v>3.2</v>
      </c>
      <c r="F232" s="15">
        <v>5.09</v>
      </c>
      <c r="G232" s="15">
        <v>11</v>
      </c>
      <c r="H232" s="15">
        <v>0.79</v>
      </c>
      <c r="I232" s="15">
        <v>0</v>
      </c>
      <c r="J232" s="15">
        <v>0</v>
      </c>
      <c r="K232" s="15">
        <v>425</v>
      </c>
    </row>
    <row r="233" spans="1:11" x14ac:dyDescent="0.2">
      <c r="A233" s="17" t="s">
        <v>233</v>
      </c>
      <c r="B233" s="14">
        <v>128.15539999999999</v>
      </c>
      <c r="C233" s="15">
        <v>536.20219359999999</v>
      </c>
      <c r="D233" s="14">
        <v>17.366666666666667</v>
      </c>
      <c r="E233" s="14">
        <v>5.9866666666666672</v>
      </c>
      <c r="F233" s="14">
        <v>0</v>
      </c>
      <c r="G233" s="14">
        <v>40.053333333333335</v>
      </c>
      <c r="H233" s="14">
        <v>0.5033333333333333</v>
      </c>
      <c r="I233" s="14">
        <v>0</v>
      </c>
      <c r="J233" s="14">
        <v>0</v>
      </c>
      <c r="K233" s="14">
        <v>47.01</v>
      </c>
    </row>
    <row r="234" spans="1:11" x14ac:dyDescent="0.2">
      <c r="A234" s="17" t="s">
        <v>234</v>
      </c>
      <c r="B234" s="14">
        <v>101.00903333333332</v>
      </c>
      <c r="C234" s="15">
        <v>422.62179546666664</v>
      </c>
      <c r="D234" s="14">
        <v>18.916666666666668</v>
      </c>
      <c r="E234" s="14">
        <v>2.2433333333333336</v>
      </c>
      <c r="F234" s="14">
        <v>0</v>
      </c>
      <c r="G234" s="14">
        <v>39.43</v>
      </c>
      <c r="H234" s="14">
        <v>0.25666666666666665</v>
      </c>
      <c r="I234" s="14">
        <v>8</v>
      </c>
      <c r="J234" s="14">
        <v>0</v>
      </c>
      <c r="K234" s="14">
        <v>45.09</v>
      </c>
    </row>
    <row r="235" spans="1:11" x14ac:dyDescent="0.2">
      <c r="A235" s="17" t="s">
        <v>235</v>
      </c>
      <c r="B235" s="14">
        <v>94</v>
      </c>
      <c r="C235" s="15">
        <v>393.29599999999999</v>
      </c>
      <c r="D235" s="14">
        <v>18.57</v>
      </c>
      <c r="E235" s="14">
        <v>1.5833333333333333</v>
      </c>
      <c r="F235" s="14">
        <v>0</v>
      </c>
      <c r="G235" s="14">
        <v>0</v>
      </c>
      <c r="H235" s="14">
        <v>0.37666666666666665</v>
      </c>
      <c r="I235" s="14">
        <v>65</v>
      </c>
      <c r="J235" s="14">
        <v>0</v>
      </c>
      <c r="K235" s="14">
        <v>67.97</v>
      </c>
    </row>
    <row r="236" spans="1:11" x14ac:dyDescent="0.2">
      <c r="A236" s="17" t="s">
        <v>107</v>
      </c>
      <c r="B236" s="14">
        <v>27.056697101449281</v>
      </c>
      <c r="C236" s="15">
        <v>113.2052206724638</v>
      </c>
      <c r="D236" s="14">
        <v>2.8731884057971011</v>
      </c>
      <c r="E236" s="14">
        <v>0.54666666666666675</v>
      </c>
      <c r="F236" s="14">
        <v>4.3334782608695592</v>
      </c>
      <c r="G236" s="14">
        <v>130.86599999999999</v>
      </c>
      <c r="H236" s="14">
        <v>0.45366666666666666</v>
      </c>
      <c r="I236" s="14">
        <v>583</v>
      </c>
      <c r="J236" s="14">
        <v>96.683333333333323</v>
      </c>
      <c r="K236" s="14">
        <v>6.1710000000000003</v>
      </c>
    </row>
    <row r="237" spans="1:11" x14ac:dyDescent="0.2">
      <c r="A237" s="17" t="s">
        <v>108</v>
      </c>
      <c r="B237" s="14">
        <v>22.563349275362292</v>
      </c>
      <c r="C237" s="15">
        <v>94.40505336811583</v>
      </c>
      <c r="D237" s="14">
        <v>1.9057971014492752</v>
      </c>
      <c r="E237" s="14">
        <v>0.21333333333333335</v>
      </c>
      <c r="F237" s="14">
        <v>4.5175362318840619</v>
      </c>
      <c r="G237" s="14">
        <v>17.82</v>
      </c>
      <c r="H237" s="14">
        <v>0.53333333333333333</v>
      </c>
      <c r="I237" s="14">
        <v>2</v>
      </c>
      <c r="J237" s="14">
        <v>36.049999999999997</v>
      </c>
      <c r="K237" s="14">
        <v>3.4366666666666661</v>
      </c>
    </row>
    <row r="238" spans="1:11" x14ac:dyDescent="0.2">
      <c r="A238" s="211" t="s">
        <v>681</v>
      </c>
      <c r="B238" s="112">
        <f>'Ficha técnica REFEIÇÃO'!G364</f>
        <v>26.724153956521739</v>
      </c>
      <c r="C238" s="112">
        <f>'Ficha técnica REFEIÇÃO'!H364</f>
        <v>111.81386015408695</v>
      </c>
      <c r="D238" s="112">
        <f>'Ficha técnica REFEIÇÃO'!I364</f>
        <v>0.46603260869565211</v>
      </c>
      <c r="E238" s="111">
        <f>'Ficha técnica REFEIÇÃO'!J364</f>
        <v>2.5831</v>
      </c>
      <c r="F238" s="111">
        <f>'Ficha técnica REFEIÇÃO'!K364</f>
        <v>0.76955072463768026</v>
      </c>
      <c r="G238" s="111">
        <f>'Ficha técnica REFEIÇÃO'!L364</f>
        <v>19.697699999999998</v>
      </c>
      <c r="H238" s="112">
        <f>'Ficha técnica REFEIÇÃO'!M364</f>
        <v>7.2050000000000003E-2</v>
      </c>
      <c r="I238" s="113">
        <f>'Ficha técnica REFEIÇÃO'!N364</f>
        <v>87.45</v>
      </c>
      <c r="J238" s="113">
        <f>'Ficha técnica REFEIÇÃO'!O364</f>
        <v>14.502499999999998</v>
      </c>
      <c r="K238" s="113">
        <f>'Ficha técnica REFEIÇÃO'!P364</f>
        <v>80.838450000000009</v>
      </c>
    </row>
    <row r="239" spans="1:11" x14ac:dyDescent="0.2">
      <c r="A239" s="211" t="s">
        <v>817</v>
      </c>
      <c r="B239" s="230">
        <v>3</v>
      </c>
      <c r="C239" s="229">
        <v>13</v>
      </c>
      <c r="D239" s="229">
        <v>0.09</v>
      </c>
      <c r="E239" s="228">
        <v>0.06</v>
      </c>
      <c r="F239" s="228">
        <v>0.73</v>
      </c>
      <c r="G239" s="228">
        <v>2.11</v>
      </c>
      <c r="H239" s="229">
        <v>0.19</v>
      </c>
      <c r="I239" s="231">
        <v>0</v>
      </c>
      <c r="J239" s="231">
        <v>0.01</v>
      </c>
      <c r="K239" s="231">
        <v>0.12</v>
      </c>
    </row>
    <row r="240" spans="1:11" x14ac:dyDescent="0.2">
      <c r="A240" s="185" t="s">
        <v>55</v>
      </c>
      <c r="B240" s="14">
        <v>386.00119033639794</v>
      </c>
      <c r="C240" s="15">
        <v>1615.0289803674891</v>
      </c>
      <c r="D240" s="14">
        <v>7.0269497747421266</v>
      </c>
      <c r="E240" s="14">
        <v>1.2260000000000002</v>
      </c>
      <c r="F240" s="14">
        <v>83.86938355859121</v>
      </c>
      <c r="G240" s="14">
        <v>7.0853333333333337</v>
      </c>
      <c r="H240" s="14">
        <v>0.6323333333333333</v>
      </c>
      <c r="I240" s="14">
        <v>0</v>
      </c>
      <c r="J240" s="14">
        <v>0</v>
      </c>
      <c r="K240" s="14">
        <v>1.0303333333333333</v>
      </c>
    </row>
    <row r="241" spans="1:11" x14ac:dyDescent="0.2">
      <c r="A241" s="46" t="s">
        <v>1</v>
      </c>
      <c r="B241" s="14">
        <v>221.48354127513312</v>
      </c>
      <c r="C241" s="15">
        <v>926.68713669515705</v>
      </c>
      <c r="D241" s="14">
        <v>1.5078066937128702</v>
      </c>
      <c r="E241" s="14">
        <v>22.479333333333333</v>
      </c>
      <c r="F241" s="14">
        <v>4.5095266396204607</v>
      </c>
      <c r="G241" s="14">
        <v>82.73366666666665</v>
      </c>
      <c r="H241" s="14">
        <v>0.30099999999999999</v>
      </c>
      <c r="I241" s="14">
        <v>127.66666666666667</v>
      </c>
      <c r="J241" s="14">
        <v>0</v>
      </c>
      <c r="K241" s="14">
        <v>52</v>
      </c>
    </row>
    <row r="242" spans="1:11" x14ac:dyDescent="0.2">
      <c r="A242" s="185" t="s">
        <v>56</v>
      </c>
      <c r="B242" s="14">
        <v>333.03419267054403</v>
      </c>
      <c r="C242" s="15">
        <v>1393.4150621335564</v>
      </c>
      <c r="D242" s="14">
        <v>4.8208333333333329</v>
      </c>
      <c r="E242" s="14">
        <v>1.6393333333333331</v>
      </c>
      <c r="F242" s="14">
        <v>86.148499999999999</v>
      </c>
      <c r="G242" s="14">
        <v>323.16333333333336</v>
      </c>
      <c r="H242" s="14">
        <v>4.2570000000000006</v>
      </c>
      <c r="I242" s="14">
        <v>0</v>
      </c>
      <c r="J242" s="14">
        <v>96.34</v>
      </c>
      <c r="K242" s="14">
        <v>593.79366666666658</v>
      </c>
    </row>
    <row r="243" spans="1:11" x14ac:dyDescent="0.2">
      <c r="A243" s="48" t="s">
        <v>165</v>
      </c>
      <c r="B243" s="14">
        <v>49.422558774371929</v>
      </c>
      <c r="C243" s="15">
        <v>206.78398591197217</v>
      </c>
      <c r="D243" s="14">
        <v>1.1604166666666664</v>
      </c>
      <c r="E243" s="14">
        <v>0.95133333333333336</v>
      </c>
      <c r="F243" s="14">
        <v>10.433583333333335</v>
      </c>
      <c r="G243" s="14">
        <v>13.120333333333335</v>
      </c>
      <c r="H243" s="14">
        <v>0.48566666666666664</v>
      </c>
      <c r="I243" s="14">
        <v>30</v>
      </c>
      <c r="J243" s="14">
        <v>24.512999999999995</v>
      </c>
      <c r="K243" s="14">
        <v>3.1960000000000002</v>
      </c>
    </row>
    <row r="244" spans="1:11" x14ac:dyDescent="0.2">
      <c r="A244" s="17" t="s">
        <v>166</v>
      </c>
      <c r="B244" s="14">
        <v>48.796889999999991</v>
      </c>
      <c r="C244" s="15">
        <v>204.16618775999996</v>
      </c>
      <c r="D244" s="14">
        <v>0.84375</v>
      </c>
      <c r="E244" s="14">
        <v>0.59366666666666668</v>
      </c>
      <c r="F244" s="14">
        <v>11.386916666666668</v>
      </c>
      <c r="G244" s="14">
        <v>5.4906666666666668</v>
      </c>
      <c r="H244" s="14">
        <v>0.25900000000000001</v>
      </c>
      <c r="I244" s="14">
        <v>0</v>
      </c>
      <c r="J244" s="14">
        <v>10.488999999999999</v>
      </c>
      <c r="K244" s="14">
        <v>0.68900000000000006</v>
      </c>
    </row>
    <row r="245" spans="1:11" x14ac:dyDescent="0.2">
      <c r="A245" s="16" t="s">
        <v>166</v>
      </c>
      <c r="B245" s="15">
        <v>52</v>
      </c>
      <c r="C245" s="15">
        <v>217.56800000000001</v>
      </c>
      <c r="D245" s="15">
        <v>0.85</v>
      </c>
      <c r="E245" s="15">
        <v>0.6</v>
      </c>
      <c r="F245" s="15">
        <v>11.4</v>
      </c>
      <c r="G245" s="15">
        <v>5.5</v>
      </c>
      <c r="H245" s="15">
        <v>0.26</v>
      </c>
      <c r="I245" s="15">
        <v>0</v>
      </c>
      <c r="J245" s="15">
        <v>10.5</v>
      </c>
      <c r="K245" s="15">
        <v>0.69</v>
      </c>
    </row>
    <row r="246" spans="1:11" x14ac:dyDescent="0.2">
      <c r="A246" s="182" t="s">
        <v>444</v>
      </c>
      <c r="B246" s="15">
        <v>402</v>
      </c>
      <c r="C246" s="15">
        <v>1681.9680000000001</v>
      </c>
      <c r="D246" s="15">
        <v>2.2000000000000002</v>
      </c>
      <c r="E246" s="15">
        <v>13.4</v>
      </c>
      <c r="F246" s="15">
        <v>79.8</v>
      </c>
      <c r="G246" s="15">
        <v>31</v>
      </c>
      <c r="H246" s="15">
        <v>0.9</v>
      </c>
      <c r="I246" s="15">
        <v>0</v>
      </c>
      <c r="J246" s="15">
        <v>0</v>
      </c>
      <c r="K246" s="15">
        <v>223</v>
      </c>
    </row>
    <row r="247" spans="1:11" x14ac:dyDescent="0.2">
      <c r="A247" s="42" t="s">
        <v>458</v>
      </c>
      <c r="B247" s="15">
        <v>291.3</v>
      </c>
      <c r="C247" s="15">
        <v>1218.7992000000002</v>
      </c>
      <c r="D247" s="15">
        <v>0.77</v>
      </c>
      <c r="E247" s="15">
        <v>0.28999999999999998</v>
      </c>
      <c r="F247" s="15">
        <v>74.28</v>
      </c>
      <c r="G247" s="15">
        <v>6.1</v>
      </c>
      <c r="H247" s="15">
        <v>0.09</v>
      </c>
      <c r="I247" s="15">
        <v>1</v>
      </c>
      <c r="J247" s="15">
        <v>68.489999999999995</v>
      </c>
      <c r="K247" s="15">
        <v>0.6</v>
      </c>
    </row>
    <row r="248" spans="1:11" x14ac:dyDescent="0.2">
      <c r="A248" s="42" t="s">
        <v>488</v>
      </c>
      <c r="B248" s="15">
        <v>77</v>
      </c>
      <c r="C248" s="15">
        <v>322.16800000000001</v>
      </c>
      <c r="D248" s="15">
        <v>0.54</v>
      </c>
      <c r="E248" s="15">
        <v>0.14000000000000001</v>
      </c>
      <c r="F248" s="15">
        <v>19.79</v>
      </c>
      <c r="G248" s="15">
        <v>3</v>
      </c>
      <c r="H248" s="15">
        <v>0.27</v>
      </c>
      <c r="I248" s="15">
        <v>38.17</v>
      </c>
      <c r="J248" s="15">
        <v>2.8</v>
      </c>
      <c r="K248" s="15">
        <v>6</v>
      </c>
    </row>
    <row r="249" spans="1:11" x14ac:dyDescent="0.2">
      <c r="A249" s="42" t="s">
        <v>459</v>
      </c>
      <c r="B249" s="15">
        <v>291.3</v>
      </c>
      <c r="C249" s="15">
        <v>1218.7992000000002</v>
      </c>
      <c r="D249" s="15">
        <v>0.77</v>
      </c>
      <c r="E249" s="15">
        <v>0.28999999999999998</v>
      </c>
      <c r="F249" s="15">
        <v>74.28</v>
      </c>
      <c r="G249" s="15">
        <v>6.1</v>
      </c>
      <c r="H249" s="15">
        <v>0.09</v>
      </c>
      <c r="I249" s="15">
        <v>9.35</v>
      </c>
      <c r="J249" s="15">
        <v>68.489999999999995</v>
      </c>
      <c r="K249" s="15">
        <v>0.6</v>
      </c>
    </row>
    <row r="250" spans="1:11" x14ac:dyDescent="0.2">
      <c r="A250" s="43" t="s">
        <v>380</v>
      </c>
      <c r="B250" s="14">
        <v>198.9360630496343</v>
      </c>
      <c r="C250" s="15">
        <v>832.3484877996699</v>
      </c>
      <c r="D250" s="14">
        <v>0.91666666666666663</v>
      </c>
      <c r="E250" s="14">
        <v>0.20666666666666667</v>
      </c>
      <c r="F250" s="14">
        <v>54.613333333333337</v>
      </c>
      <c r="G250" s="14">
        <v>12.986666666666666</v>
      </c>
      <c r="H250" s="14">
        <v>0.85333333333333317</v>
      </c>
      <c r="I250" s="14">
        <v>6</v>
      </c>
      <c r="J250" s="14">
        <v>0.11333333333333333</v>
      </c>
      <c r="K250" s="14">
        <v>0</v>
      </c>
    </row>
    <row r="251" spans="1:11" x14ac:dyDescent="0.2">
      <c r="A251" s="47" t="s">
        <v>14</v>
      </c>
      <c r="B251" s="14">
        <v>306.31013023105874</v>
      </c>
      <c r="C251" s="15">
        <v>1281.6015848867498</v>
      </c>
      <c r="D251" s="14">
        <v>5.4782934315999352</v>
      </c>
      <c r="E251" s="14">
        <v>5.9929999999999994</v>
      </c>
      <c r="F251" s="14">
        <v>59.493373235066727</v>
      </c>
      <c r="G251" s="14">
        <v>195.10066666666668</v>
      </c>
      <c r="H251" s="14">
        <v>6.5666666666666665E-2</v>
      </c>
      <c r="I251" s="14">
        <v>36</v>
      </c>
      <c r="J251" s="14">
        <v>0</v>
      </c>
      <c r="K251" s="14">
        <v>120</v>
      </c>
    </row>
    <row r="252" spans="1:11" x14ac:dyDescent="0.2">
      <c r="A252" s="42" t="s">
        <v>14</v>
      </c>
      <c r="B252" s="15">
        <v>306</v>
      </c>
      <c r="C252" s="15">
        <v>1280.3040000000001</v>
      </c>
      <c r="D252" s="15">
        <v>5.5</v>
      </c>
      <c r="E252" s="15">
        <v>6</v>
      </c>
      <c r="F252" s="15">
        <v>59.5</v>
      </c>
      <c r="G252" s="15">
        <v>195</v>
      </c>
      <c r="H252" s="15">
        <v>0.1</v>
      </c>
      <c r="I252" s="15">
        <v>36</v>
      </c>
      <c r="J252" s="15">
        <v>0</v>
      </c>
      <c r="K252" s="15">
        <v>120</v>
      </c>
    </row>
    <row r="253" spans="1:11" x14ac:dyDescent="0.2">
      <c r="A253" s="42" t="s">
        <v>605</v>
      </c>
      <c r="B253" s="15">
        <v>317</v>
      </c>
      <c r="C253" s="15">
        <v>1326.328</v>
      </c>
      <c r="D253" s="15">
        <v>6.12</v>
      </c>
      <c r="E253" s="15">
        <v>6.26</v>
      </c>
      <c r="F253" s="15">
        <v>58.9</v>
      </c>
      <c r="G253" s="15">
        <v>196</v>
      </c>
      <c r="H253" s="15">
        <v>7.0000000000000007E-2</v>
      </c>
      <c r="I253" s="15">
        <v>0</v>
      </c>
      <c r="J253" s="15">
        <v>0</v>
      </c>
      <c r="K253" s="15">
        <v>121</v>
      </c>
    </row>
    <row r="254" spans="1:11" x14ac:dyDescent="0.2">
      <c r="A254" s="46" t="s">
        <v>15</v>
      </c>
      <c r="B254" s="14">
        <v>131.2083147237698</v>
      </c>
      <c r="C254" s="15">
        <v>548.97558880425288</v>
      </c>
      <c r="D254" s="14">
        <v>18.810416666666665</v>
      </c>
      <c r="E254" s="14">
        <v>5.6416666666666666</v>
      </c>
      <c r="F254" s="14">
        <v>0</v>
      </c>
      <c r="G254" s="14">
        <v>12.133000000000001</v>
      </c>
      <c r="H254" s="14">
        <v>0.152</v>
      </c>
      <c r="I254" s="14">
        <v>0</v>
      </c>
      <c r="J254" s="14">
        <v>0</v>
      </c>
      <c r="K254" s="14">
        <v>40.297666666666665</v>
      </c>
    </row>
    <row r="255" spans="1:11" x14ac:dyDescent="0.2">
      <c r="A255" s="215" t="s">
        <v>734</v>
      </c>
      <c r="B255" s="112">
        <f>'Ficha técnica REFEIÇÃO'!G418</f>
        <v>47.370007333333326</v>
      </c>
      <c r="C255" s="112">
        <f>'Ficha técnica REFEIÇÃO'!H418</f>
        <v>198.19611068266664</v>
      </c>
      <c r="D255" s="112">
        <f>'Ficha técnica REFEIÇÃO'!I418</f>
        <v>0.59896739130434795</v>
      </c>
      <c r="E255" s="111">
        <f>'Ficha técnica REFEIÇÃO'!J418</f>
        <v>2.5640333333333332</v>
      </c>
      <c r="F255" s="111">
        <f>'Ficha técnica REFEIÇÃO'!K418</f>
        <v>6.0184492753623182</v>
      </c>
      <c r="G255" s="111">
        <f>'Ficha técnica REFEIÇÃO'!L418</f>
        <v>5.609633333333333</v>
      </c>
      <c r="H255" s="112">
        <f>'Ficha técnica REFEIÇÃO'!M418</f>
        <v>0.13226666666666667</v>
      </c>
      <c r="I255" s="113">
        <f>'Ficha técnica REFEIÇÃO'!N418</f>
        <v>20.22</v>
      </c>
      <c r="J255" s="113">
        <f>'Ficha técnica REFEIÇÃO'!O418</f>
        <v>2.2405666666666666</v>
      </c>
      <c r="K255" s="113">
        <f>'Ficha técnica REFEIÇÃO'!P418</f>
        <v>79.95183333333334</v>
      </c>
    </row>
    <row r="256" spans="1:11" x14ac:dyDescent="0.2">
      <c r="A256" s="16" t="s">
        <v>472</v>
      </c>
      <c r="B256" s="15">
        <v>109.09</v>
      </c>
      <c r="C256" s="15">
        <v>456.43256000000002</v>
      </c>
      <c r="D256" s="15">
        <v>5.36</v>
      </c>
      <c r="E256" s="15">
        <v>3.06</v>
      </c>
      <c r="F256" s="15">
        <v>15.63</v>
      </c>
      <c r="G256" s="15">
        <v>27</v>
      </c>
      <c r="H256" s="15">
        <v>1.54</v>
      </c>
      <c r="I256" s="15">
        <v>40.08</v>
      </c>
      <c r="J256" s="15">
        <v>14.2</v>
      </c>
      <c r="K256" s="15">
        <v>3</v>
      </c>
    </row>
    <row r="257" spans="1:11" x14ac:dyDescent="0.2">
      <c r="A257" s="17" t="s">
        <v>335</v>
      </c>
      <c r="B257" s="14">
        <v>88.093581999778536</v>
      </c>
      <c r="C257" s="15">
        <v>368.58354708707338</v>
      </c>
      <c r="D257" s="14">
        <v>7.4520833333333325</v>
      </c>
      <c r="E257" s="14">
        <v>0.47100000000000003</v>
      </c>
      <c r="F257" s="14">
        <v>14.227583333333328</v>
      </c>
      <c r="G257" s="14">
        <v>24.443966666666668</v>
      </c>
      <c r="H257" s="14">
        <v>1.4390000000000001</v>
      </c>
      <c r="I257" s="14">
        <v>0</v>
      </c>
      <c r="J257" s="14">
        <v>12.443333333333333</v>
      </c>
      <c r="K257" s="14">
        <v>0</v>
      </c>
    </row>
    <row r="258" spans="1:11" x14ac:dyDescent="0.2">
      <c r="A258" s="183" t="s">
        <v>336</v>
      </c>
      <c r="B258" s="14">
        <v>73.844704347826095</v>
      </c>
      <c r="C258" s="15">
        <v>308.9662429913044</v>
      </c>
      <c r="D258" s="14">
        <v>4.5978260869565224</v>
      </c>
      <c r="E258" s="14">
        <v>0.38</v>
      </c>
      <c r="F258" s="14">
        <v>13.442173913043479</v>
      </c>
      <c r="G258" s="14">
        <v>22.215</v>
      </c>
      <c r="H258" s="14">
        <v>1.3853333333333335</v>
      </c>
      <c r="I258" s="14">
        <v>9</v>
      </c>
      <c r="J258" s="14">
        <v>0</v>
      </c>
      <c r="K258" s="14">
        <v>372</v>
      </c>
    </row>
    <row r="259" spans="1:11" x14ac:dyDescent="0.2">
      <c r="A259" s="17" t="s">
        <v>391</v>
      </c>
      <c r="B259" s="14">
        <v>16.095694202898525</v>
      </c>
      <c r="C259" s="15">
        <v>67.344384544927436</v>
      </c>
      <c r="D259" s="14">
        <v>1.9963768115942031</v>
      </c>
      <c r="E259" s="14">
        <v>0.24333333333333332</v>
      </c>
      <c r="F259" s="14">
        <v>2.5736231884057963</v>
      </c>
      <c r="G259" s="14">
        <v>97.506666666666675</v>
      </c>
      <c r="H259" s="14">
        <v>0.35733333333333334</v>
      </c>
      <c r="I259" s="14">
        <v>281</v>
      </c>
      <c r="J259" s="14">
        <v>2.42</v>
      </c>
      <c r="K259" s="14">
        <v>17.094833333333334</v>
      </c>
    </row>
    <row r="260" spans="1:11" hidden="1" x14ac:dyDescent="0.2">
      <c r="A260" s="218" t="s">
        <v>748</v>
      </c>
      <c r="B260" s="224" t="e">
        <f>#REF!</f>
        <v>#REF!</v>
      </c>
      <c r="C260" s="225" t="e">
        <f>#REF!</f>
        <v>#REF!</v>
      </c>
      <c r="D260" s="224" t="e">
        <f>#REF!</f>
        <v>#REF!</v>
      </c>
      <c r="E260" s="226" t="e">
        <f>#REF!</f>
        <v>#REF!</v>
      </c>
      <c r="F260" s="226" t="e">
        <f>#REF!</f>
        <v>#REF!</v>
      </c>
      <c r="G260" s="226" t="e">
        <f>#REF!</f>
        <v>#REF!</v>
      </c>
      <c r="H260" s="224" t="e">
        <f>#REF!</f>
        <v>#REF!</v>
      </c>
      <c r="I260" s="227" t="e">
        <f>#REF!</f>
        <v>#REF!</v>
      </c>
      <c r="J260" s="227" t="e">
        <f>#REF!</f>
        <v>#REF!</v>
      </c>
      <c r="K260" s="227" t="e">
        <f>#REF!</f>
        <v>#REF!</v>
      </c>
    </row>
    <row r="261" spans="1:11" x14ac:dyDescent="0.2">
      <c r="A261" s="211" t="s">
        <v>725</v>
      </c>
      <c r="B261" s="112">
        <f>'Ficha técnica REFEIÇÃO'!G1273</f>
        <v>182.01888565138051</v>
      </c>
      <c r="C261" s="112">
        <f>'Ficha técnica REFEIÇÃO'!H1273</f>
        <v>761.5674655653761</v>
      </c>
      <c r="D261" s="112">
        <f>'Ficha técnica REFEIÇÃO'!I1273</f>
        <v>16.122282551592122</v>
      </c>
      <c r="E261" s="111">
        <f>'Ficha técnica REFEIÇÃO'!J1273</f>
        <v>11.432163333333333</v>
      </c>
      <c r="F261" s="111">
        <f>'Ficha técnica REFEIÇÃO'!K1273</f>
        <v>3.4265974484078776</v>
      </c>
      <c r="G261" s="111">
        <f>'Ficha técnica REFEIÇÃO'!L1273</f>
        <v>34.770379999999996</v>
      </c>
      <c r="H261" s="112">
        <f>'Ficha técnica REFEIÇÃO'!M1273</f>
        <v>0.51267000000000007</v>
      </c>
      <c r="I261" s="113">
        <f>'Ficha técnica REFEIÇÃO'!N1273</f>
        <v>86.899999999999991</v>
      </c>
      <c r="J261" s="113">
        <f>'Ficha técnica REFEIÇÃO'!O1273</f>
        <v>6.2547433333333338</v>
      </c>
      <c r="K261" s="113">
        <f>'Ficha técnica REFEIÇÃO'!P1273</f>
        <v>135.05534000000003</v>
      </c>
    </row>
    <row r="262" spans="1:11" x14ac:dyDescent="0.2">
      <c r="A262" s="16" t="s">
        <v>471</v>
      </c>
      <c r="B262" s="15">
        <v>331</v>
      </c>
      <c r="C262" s="15">
        <v>1384.904</v>
      </c>
      <c r="D262" s="15">
        <v>0.5</v>
      </c>
      <c r="E262" s="15">
        <v>0.3</v>
      </c>
      <c r="F262" s="15">
        <v>81.099999999999994</v>
      </c>
      <c r="G262" s="15">
        <v>12</v>
      </c>
      <c r="H262" s="15">
        <v>0.1</v>
      </c>
      <c r="I262" s="15">
        <v>0</v>
      </c>
      <c r="J262" s="15">
        <v>0</v>
      </c>
      <c r="K262" s="15">
        <v>2</v>
      </c>
    </row>
    <row r="263" spans="1:11" x14ac:dyDescent="0.2">
      <c r="A263" s="17" t="s">
        <v>57</v>
      </c>
      <c r="B263" s="14">
        <v>363.05648018122349</v>
      </c>
      <c r="C263" s="15">
        <v>1519.0283130782391</v>
      </c>
      <c r="D263" s="14">
        <v>1.2693332926432292</v>
      </c>
      <c r="E263" s="14">
        <v>0.3</v>
      </c>
      <c r="F263" s="14">
        <v>85.504000040690116</v>
      </c>
      <c r="G263" s="14">
        <v>1.1226666666666667</v>
      </c>
      <c r="H263" s="14">
        <v>31.383333333333329</v>
      </c>
      <c r="I263" s="14">
        <v>0</v>
      </c>
      <c r="J263" s="14">
        <v>173.58666666666667</v>
      </c>
      <c r="K263" s="14">
        <v>17.101666666666667</v>
      </c>
    </row>
    <row r="264" spans="1:11" x14ac:dyDescent="0.2">
      <c r="A264" s="17" t="s">
        <v>58</v>
      </c>
      <c r="B264" s="14">
        <v>335.77766279932655</v>
      </c>
      <c r="C264" s="15">
        <v>1404.8937411523823</v>
      </c>
      <c r="D264" s="14">
        <v>12.515066502888997</v>
      </c>
      <c r="E264" s="14">
        <v>1.7533333333333332</v>
      </c>
      <c r="F264" s="14">
        <v>73.298266830444334</v>
      </c>
      <c r="G264" s="14">
        <v>33.916666666666664</v>
      </c>
      <c r="H264" s="14">
        <v>4.7300000000000004</v>
      </c>
      <c r="I264" s="14">
        <v>0</v>
      </c>
      <c r="J264" s="14">
        <v>0</v>
      </c>
      <c r="K264" s="14">
        <v>41.376666666666665</v>
      </c>
    </row>
    <row r="265" spans="1:11" x14ac:dyDescent="0.2">
      <c r="A265" s="17" t="s">
        <v>109</v>
      </c>
      <c r="B265" s="14">
        <v>360.86969855072459</v>
      </c>
      <c r="C265" s="15">
        <v>1509.8788187362318</v>
      </c>
      <c r="D265" s="14">
        <v>1.5543478260869565</v>
      </c>
      <c r="E265" s="14">
        <v>0.27666666666666667</v>
      </c>
      <c r="F265" s="14">
        <v>87.898985507246366</v>
      </c>
      <c r="G265" s="14">
        <v>64.873333333333335</v>
      </c>
      <c r="H265" s="14">
        <v>1.0933333333333335</v>
      </c>
      <c r="I265" s="14">
        <v>0</v>
      </c>
      <c r="J265" s="14">
        <v>0</v>
      </c>
      <c r="K265" s="14">
        <v>1.0233333333333332</v>
      </c>
    </row>
    <row r="266" spans="1:11" x14ac:dyDescent="0.2">
      <c r="A266" s="17" t="s">
        <v>110</v>
      </c>
      <c r="B266" s="14">
        <v>365.26897500000001</v>
      </c>
      <c r="C266" s="15">
        <v>1528.2853914000002</v>
      </c>
      <c r="D266" s="14">
        <v>1.2291666666666667</v>
      </c>
      <c r="E266" s="14">
        <v>0.28666666666666668</v>
      </c>
      <c r="F266" s="14">
        <v>89.194166666666661</v>
      </c>
      <c r="G266" s="14">
        <v>75.527333333333331</v>
      </c>
      <c r="H266" s="14">
        <v>1.1936666666666664</v>
      </c>
      <c r="I266" s="14">
        <v>0</v>
      </c>
      <c r="J266" s="14">
        <v>0</v>
      </c>
      <c r="K266" s="14">
        <v>10.31</v>
      </c>
    </row>
    <row r="267" spans="1:11" x14ac:dyDescent="0.2">
      <c r="A267" s="46" t="s">
        <v>16</v>
      </c>
      <c r="B267" s="14">
        <v>328.77140024483361</v>
      </c>
      <c r="C267" s="15">
        <v>1375.579538624384</v>
      </c>
      <c r="D267" s="14">
        <v>1.4062667172749839</v>
      </c>
      <c r="E267" s="14">
        <v>0.19800000000000004</v>
      </c>
      <c r="F267" s="14">
        <v>79.17306661605835</v>
      </c>
      <c r="G267" s="14">
        <v>60.952333333333335</v>
      </c>
      <c r="H267" s="14">
        <v>18.333666666666669</v>
      </c>
      <c r="I267" s="14">
        <v>0</v>
      </c>
      <c r="J267" s="14">
        <v>0</v>
      </c>
      <c r="K267" s="14">
        <v>12</v>
      </c>
    </row>
    <row r="268" spans="1:11" x14ac:dyDescent="0.2">
      <c r="A268" s="17" t="s">
        <v>59</v>
      </c>
      <c r="B268" s="14">
        <v>350.58693322738014</v>
      </c>
      <c r="C268" s="15">
        <v>1466.8557286233586</v>
      </c>
      <c r="D268" s="14">
        <v>7.1875</v>
      </c>
      <c r="E268" s="14">
        <v>1.4666666666666666</v>
      </c>
      <c r="F268" s="14">
        <v>79.079166666666652</v>
      </c>
      <c r="G268" s="14">
        <v>1.2849999999999999</v>
      </c>
      <c r="H268" s="14">
        <v>2.2526666666666668</v>
      </c>
      <c r="I268" s="14">
        <v>47</v>
      </c>
      <c r="J268" s="14">
        <v>0</v>
      </c>
      <c r="K268" s="14">
        <v>44.932333333333339</v>
      </c>
    </row>
    <row r="269" spans="1:11" x14ac:dyDescent="0.2">
      <c r="A269" s="46" t="s">
        <v>17</v>
      </c>
      <c r="B269" s="14">
        <v>360.17977487993244</v>
      </c>
      <c r="C269" s="15">
        <v>1506.9921780976374</v>
      </c>
      <c r="D269" s="14">
        <v>1.6166666666666667</v>
      </c>
      <c r="E269" s="14">
        <v>0.46900000000000003</v>
      </c>
      <c r="F269" s="14">
        <v>87.285333333333341</v>
      </c>
      <c r="G269" s="14">
        <v>41.395666666666664</v>
      </c>
      <c r="H269" s="14">
        <v>1.4330000000000001</v>
      </c>
      <c r="I269" s="14">
        <v>0</v>
      </c>
      <c r="J269" s="14">
        <v>0</v>
      </c>
      <c r="K269" s="14">
        <v>3.6076666666666668</v>
      </c>
    </row>
    <row r="270" spans="1:11" x14ac:dyDescent="0.2">
      <c r="A270" s="17" t="s">
        <v>60</v>
      </c>
      <c r="B270" s="14">
        <v>370.57809666666662</v>
      </c>
      <c r="C270" s="15">
        <v>1550.4987564533333</v>
      </c>
      <c r="D270" s="14">
        <v>11.380999619166056</v>
      </c>
      <c r="E270" s="14">
        <v>1.4633333333333332</v>
      </c>
      <c r="F270" s="14">
        <v>75.785666666666657</v>
      </c>
      <c r="G270" s="14">
        <v>35.29933333333333</v>
      </c>
      <c r="H270" s="14">
        <v>6.7336666666666671</v>
      </c>
      <c r="I270" s="14">
        <v>0.01</v>
      </c>
      <c r="J270" s="14">
        <v>0</v>
      </c>
      <c r="K270" s="14">
        <v>332.5</v>
      </c>
    </row>
    <row r="271" spans="1:11" x14ac:dyDescent="0.2">
      <c r="A271" s="17" t="s">
        <v>61</v>
      </c>
      <c r="B271" s="14">
        <v>360.47297855072469</v>
      </c>
      <c r="C271" s="15">
        <v>1508.2189422562321</v>
      </c>
      <c r="D271" s="14">
        <v>9.7907826086956504</v>
      </c>
      <c r="E271" s="14">
        <v>1.3666666666666669</v>
      </c>
      <c r="F271" s="14">
        <v>75.09255072463769</v>
      </c>
      <c r="G271" s="14">
        <v>17.863333333333333</v>
      </c>
      <c r="H271" s="14">
        <v>0.95</v>
      </c>
      <c r="I271" s="14">
        <v>0</v>
      </c>
      <c r="J271" s="14">
        <v>0</v>
      </c>
      <c r="K271" s="14">
        <v>0.73666666666666669</v>
      </c>
    </row>
    <row r="272" spans="1:11" x14ac:dyDescent="0.2">
      <c r="A272" s="185" t="s">
        <v>62</v>
      </c>
      <c r="B272" s="14">
        <v>414.85051739130432</v>
      </c>
      <c r="C272" s="15">
        <v>1735.7345647652173</v>
      </c>
      <c r="D272" s="14">
        <v>11.87913043478261</v>
      </c>
      <c r="E272" s="14">
        <v>5.79</v>
      </c>
      <c r="F272" s="14">
        <v>77.770869565217382</v>
      </c>
      <c r="G272" s="14">
        <v>196.06333333333336</v>
      </c>
      <c r="H272" s="14">
        <v>8.7233333333333345</v>
      </c>
      <c r="I272" s="14">
        <v>492.24666666666673</v>
      </c>
      <c r="J272" s="14">
        <v>24.31</v>
      </c>
      <c r="K272" s="14">
        <v>125.07333333333332</v>
      </c>
    </row>
    <row r="273" spans="1:11" hidden="1" x14ac:dyDescent="0.2">
      <c r="A273" s="211" t="s">
        <v>733</v>
      </c>
      <c r="B273" s="112" t="e">
        <f>#REF!</f>
        <v>#REF!</v>
      </c>
      <c r="C273" s="112" t="e">
        <f>#REF!</f>
        <v>#REF!</v>
      </c>
      <c r="D273" s="112" t="e">
        <f>#REF!</f>
        <v>#REF!</v>
      </c>
      <c r="E273" s="111" t="e">
        <f>#REF!</f>
        <v>#REF!</v>
      </c>
      <c r="F273" s="111" t="e">
        <f>#REF!</f>
        <v>#REF!</v>
      </c>
      <c r="G273" s="111" t="e">
        <f>#REF!</f>
        <v>#REF!</v>
      </c>
      <c r="H273" s="112" t="e">
        <f>#REF!</f>
        <v>#REF!</v>
      </c>
      <c r="I273" s="113" t="e">
        <f>#REF!</f>
        <v>#REF!</v>
      </c>
      <c r="J273" s="113" t="e">
        <f>#REF!</f>
        <v>#REF!</v>
      </c>
      <c r="K273" s="113" t="e">
        <f>#REF!</f>
        <v>#REF!</v>
      </c>
    </row>
    <row r="274" spans="1:11" x14ac:dyDescent="0.2">
      <c r="A274" s="182" t="s">
        <v>443</v>
      </c>
      <c r="B274" s="15">
        <v>406</v>
      </c>
      <c r="C274" s="15">
        <v>1698.7040000000002</v>
      </c>
      <c r="D274" s="15">
        <v>2.1</v>
      </c>
      <c r="E274" s="15">
        <v>9.1</v>
      </c>
      <c r="F274" s="15">
        <v>80.3</v>
      </c>
      <c r="G274" s="15">
        <v>66</v>
      </c>
      <c r="H274" s="15">
        <v>1.4</v>
      </c>
      <c r="I274" s="15">
        <v>0</v>
      </c>
      <c r="J274" s="15">
        <v>0</v>
      </c>
      <c r="K274" s="15">
        <v>575</v>
      </c>
    </row>
    <row r="275" spans="1:11" x14ac:dyDescent="0.2">
      <c r="A275" s="212" t="s">
        <v>1018</v>
      </c>
      <c r="B275" s="242">
        <v>107.92204397101449</v>
      </c>
      <c r="C275" s="242">
        <v>451.54672797472466</v>
      </c>
      <c r="D275" s="242">
        <v>0.64162927536231884</v>
      </c>
      <c r="E275" s="242">
        <v>3.1014200000000001</v>
      </c>
      <c r="F275" s="242">
        <v>20.249177391304347</v>
      </c>
      <c r="G275" s="242">
        <v>13.293686666666666</v>
      </c>
      <c r="H275" s="242">
        <v>0.2693133333333334</v>
      </c>
      <c r="I275" s="242">
        <v>68.02</v>
      </c>
      <c r="J275" s="242">
        <v>3.9840866666666668</v>
      </c>
      <c r="K275" s="242">
        <v>80.132373333333348</v>
      </c>
    </row>
    <row r="276" spans="1:11" x14ac:dyDescent="0.2">
      <c r="A276" s="212" t="s">
        <v>1019</v>
      </c>
      <c r="B276" s="242">
        <v>83.893955391304331</v>
      </c>
      <c r="C276" s="242">
        <v>351.01320535721737</v>
      </c>
      <c r="D276" s="242">
        <v>0.42307855072463768</v>
      </c>
      <c r="E276" s="242">
        <v>3.0566200000000001</v>
      </c>
      <c r="F276" s="242">
        <v>13.870261449275361</v>
      </c>
      <c r="G276" s="242">
        <v>13.023486666666667</v>
      </c>
      <c r="H276" s="242">
        <v>0.21878000000000003</v>
      </c>
      <c r="I276" s="242">
        <v>20.22</v>
      </c>
      <c r="J276" s="242">
        <v>1.02142</v>
      </c>
      <c r="K276" s="242">
        <v>80.156240000000011</v>
      </c>
    </row>
    <row r="277" spans="1:11" x14ac:dyDescent="0.2">
      <c r="A277" s="212" t="s">
        <v>733</v>
      </c>
      <c r="B277" s="242">
        <v>91.393955391304345</v>
      </c>
      <c r="C277" s="242">
        <v>383.01320535721737</v>
      </c>
      <c r="D277" s="242">
        <v>0.70307855072463765</v>
      </c>
      <c r="E277" s="242">
        <v>3.1091199999999999</v>
      </c>
      <c r="F277" s="242">
        <v>15.010261449275362</v>
      </c>
      <c r="G277" s="242">
        <v>18.373486666666668</v>
      </c>
      <c r="H277" s="242">
        <v>0.33628000000000002</v>
      </c>
      <c r="I277" s="242">
        <v>205.22</v>
      </c>
      <c r="J277" s="242">
        <v>2.3005866666666668</v>
      </c>
      <c r="K277" s="242">
        <v>82.931240000000003</v>
      </c>
    </row>
    <row r="278" spans="1:11" x14ac:dyDescent="0.2">
      <c r="A278" s="212" t="s">
        <v>1020</v>
      </c>
      <c r="B278" s="242">
        <v>119.67188872463767</v>
      </c>
      <c r="C278" s="242">
        <v>500.70807842388405</v>
      </c>
      <c r="D278" s="242">
        <v>3.6805785507246371</v>
      </c>
      <c r="E278" s="242">
        <v>5.2816200000000002</v>
      </c>
      <c r="F278" s="242">
        <v>14.279428115942029</v>
      </c>
      <c r="G278" s="242">
        <v>23.529320000000002</v>
      </c>
      <c r="H278" s="242">
        <v>0.60961333333333345</v>
      </c>
      <c r="I278" s="242">
        <v>39.926666666666662</v>
      </c>
      <c r="J278" s="242">
        <v>1.02142</v>
      </c>
      <c r="K278" s="242">
        <v>122.15624000000001</v>
      </c>
    </row>
    <row r="279" spans="1:11" x14ac:dyDescent="0.2">
      <c r="A279" s="16" t="s">
        <v>476</v>
      </c>
      <c r="B279" s="15">
        <v>85.62</v>
      </c>
      <c r="C279" s="15">
        <v>358.23408000000001</v>
      </c>
      <c r="D279" s="15">
        <v>4.8</v>
      </c>
      <c r="E279" s="15">
        <v>3.17</v>
      </c>
      <c r="F279" s="15">
        <v>10.1</v>
      </c>
      <c r="G279" s="15">
        <v>18</v>
      </c>
      <c r="H279" s="15">
        <v>1.5</v>
      </c>
      <c r="I279" s="15">
        <v>18.829999999999998</v>
      </c>
      <c r="J279" s="15">
        <v>19.8</v>
      </c>
      <c r="K279" s="15">
        <v>41</v>
      </c>
    </row>
    <row r="280" spans="1:11" x14ac:dyDescent="0.2">
      <c r="A280" s="17" t="s">
        <v>111</v>
      </c>
      <c r="B280" s="14">
        <v>330.85055833333337</v>
      </c>
      <c r="C280" s="15">
        <v>1384.2787360666669</v>
      </c>
      <c r="D280" s="14">
        <v>0.52083333333333326</v>
      </c>
      <c r="E280" s="14">
        <v>0.28333333333333338</v>
      </c>
      <c r="F280" s="14">
        <v>81.149166666666673</v>
      </c>
      <c r="G280" s="14">
        <v>11.889000000000001</v>
      </c>
      <c r="H280" s="14">
        <v>0.107</v>
      </c>
      <c r="I280" s="14">
        <v>0</v>
      </c>
      <c r="J280" s="14">
        <v>0</v>
      </c>
      <c r="K280" s="14">
        <v>2.4489999999999998</v>
      </c>
    </row>
    <row r="281" spans="1:11" x14ac:dyDescent="0.2">
      <c r="A281" s="211" t="s">
        <v>676</v>
      </c>
      <c r="B281" s="112">
        <f>'Ficha técnica REFEIÇÃO'!G539</f>
        <v>110.33464939130434</v>
      </c>
      <c r="C281" s="112">
        <f>'Ficha técnica REFEIÇÃO'!H539</f>
        <v>461.64017305321738</v>
      </c>
      <c r="D281" s="112">
        <f>'Ficha técnica REFEIÇÃO'!I539</f>
        <v>5.291054347826087</v>
      </c>
      <c r="E281" s="111">
        <f>'Ficha técnica REFEIÇÃO'!J539</f>
        <v>4.1120999999999999</v>
      </c>
      <c r="F281" s="111">
        <f>'Ficha técnica REFEIÇÃO'!K539</f>
        <v>13.664528985507246</v>
      </c>
      <c r="G281" s="111">
        <f>'Ficha técnica REFEIÇÃO'!L539</f>
        <v>49.747799999999998</v>
      </c>
      <c r="H281" s="112">
        <f>'Ficha técnica REFEIÇÃO'!M539</f>
        <v>2.0020000000000002</v>
      </c>
      <c r="I281" s="113">
        <f>'Ficha técnica REFEIÇÃO'!N539</f>
        <v>0</v>
      </c>
      <c r="J281" s="113">
        <f>'Ficha técnica REFEIÇÃO'!O539</f>
        <v>0</v>
      </c>
      <c r="K281" s="113">
        <f>'Ficha técnica REFEIÇÃO'!P539</f>
        <v>84.592800000000011</v>
      </c>
    </row>
    <row r="282" spans="1:11" x14ac:dyDescent="0.2">
      <c r="A282" s="16" t="s">
        <v>504</v>
      </c>
      <c r="B282" s="15">
        <v>97.41</v>
      </c>
      <c r="C282" s="15">
        <v>407.56344000000001</v>
      </c>
      <c r="D282" s="15">
        <v>5.84</v>
      </c>
      <c r="E282" s="15">
        <v>1.79</v>
      </c>
      <c r="F282" s="15">
        <v>15.05</v>
      </c>
      <c r="G282" s="15">
        <v>55.2</v>
      </c>
      <c r="H282" s="15">
        <v>2.2200000000000002</v>
      </c>
      <c r="I282" s="15">
        <v>0</v>
      </c>
      <c r="J282" s="15">
        <v>0</v>
      </c>
      <c r="K282" s="15">
        <v>5.2</v>
      </c>
    </row>
    <row r="283" spans="1:11" x14ac:dyDescent="0.2">
      <c r="A283" s="17" t="s">
        <v>112</v>
      </c>
      <c r="B283" s="14">
        <v>38.723236375411325</v>
      </c>
      <c r="C283" s="15">
        <v>162.01802099472098</v>
      </c>
      <c r="D283" s="14">
        <v>4.1666666666666661</v>
      </c>
      <c r="E283" s="14">
        <v>0.10266666666666667</v>
      </c>
      <c r="F283" s="14">
        <v>7.7583333333333293</v>
      </c>
      <c r="G283" s="14">
        <v>14.482666666666667</v>
      </c>
      <c r="H283" s="14">
        <v>0.82033333333333347</v>
      </c>
      <c r="I283" s="14">
        <v>0.08</v>
      </c>
      <c r="J283" s="14">
        <v>12</v>
      </c>
      <c r="K283" s="14">
        <v>1.7930000000000001</v>
      </c>
    </row>
    <row r="284" spans="1:11" x14ac:dyDescent="0.2">
      <c r="A284" s="17" t="s">
        <v>337</v>
      </c>
      <c r="B284" s="14">
        <v>329.02673623188412</v>
      </c>
      <c r="C284" s="15">
        <v>1376.6478643942032</v>
      </c>
      <c r="D284" s="14">
        <v>19.981884057971016</v>
      </c>
      <c r="E284" s="14">
        <v>1.2566666666666666</v>
      </c>
      <c r="F284" s="14">
        <v>61.221449275362318</v>
      </c>
      <c r="G284" s="14">
        <v>122.57</v>
      </c>
      <c r="H284" s="14">
        <v>7.9866666666666672</v>
      </c>
      <c r="I284" s="14">
        <v>0</v>
      </c>
      <c r="J284" s="14">
        <v>0</v>
      </c>
      <c r="K284" s="14">
        <v>0</v>
      </c>
    </row>
    <row r="285" spans="1:11" x14ac:dyDescent="0.2">
      <c r="A285" s="17" t="s">
        <v>338</v>
      </c>
      <c r="B285" s="14">
        <v>339.16476666666665</v>
      </c>
      <c r="C285" s="15">
        <v>1419.0653837333334</v>
      </c>
      <c r="D285" s="14">
        <v>20.208333333333336</v>
      </c>
      <c r="E285" s="14">
        <v>2.3650000000000002</v>
      </c>
      <c r="F285" s="14">
        <v>61.24</v>
      </c>
      <c r="G285" s="14">
        <v>77.522999999999996</v>
      </c>
      <c r="H285" s="14">
        <v>5.1286666666666667</v>
      </c>
      <c r="I285" s="14">
        <v>0</v>
      </c>
      <c r="J285" s="14">
        <v>0</v>
      </c>
      <c r="K285" s="14">
        <v>10</v>
      </c>
    </row>
    <row r="286" spans="1:11" x14ac:dyDescent="0.2">
      <c r="A286" s="17" t="s">
        <v>339</v>
      </c>
      <c r="B286" s="14">
        <v>327.90526666666665</v>
      </c>
      <c r="C286" s="15">
        <v>1371.9556357333333</v>
      </c>
      <c r="D286" s="14">
        <v>20.104166666666668</v>
      </c>
      <c r="E286" s="14">
        <v>0.94666666666666666</v>
      </c>
      <c r="F286" s="14">
        <v>61.479166666666657</v>
      </c>
      <c r="G286" s="14">
        <v>97.97</v>
      </c>
      <c r="H286" s="14">
        <v>7.0276666666666658</v>
      </c>
      <c r="I286" s="14">
        <v>0</v>
      </c>
      <c r="J286" s="14">
        <v>0</v>
      </c>
      <c r="K286" s="14">
        <v>25</v>
      </c>
    </row>
    <row r="287" spans="1:11" x14ac:dyDescent="0.2">
      <c r="A287" s="17" t="s">
        <v>340</v>
      </c>
      <c r="B287" s="14">
        <v>323.56571159420292</v>
      </c>
      <c r="C287" s="15">
        <v>1353.798937310145</v>
      </c>
      <c r="D287" s="14">
        <v>21.344202898550723</v>
      </c>
      <c r="E287" s="14">
        <v>1.24</v>
      </c>
      <c r="F287" s="14">
        <v>58.752463768115952</v>
      </c>
      <c r="G287" s="14">
        <v>110.90333333333335</v>
      </c>
      <c r="H287" s="14">
        <v>6.4633333333333338</v>
      </c>
      <c r="I287" s="14">
        <v>0</v>
      </c>
      <c r="J287" s="14">
        <v>0</v>
      </c>
      <c r="K287" s="14">
        <v>0</v>
      </c>
    </row>
    <row r="288" spans="1:11" x14ac:dyDescent="0.2">
      <c r="A288" s="17" t="s">
        <v>341</v>
      </c>
      <c r="B288" s="14">
        <v>325.84441116273405</v>
      </c>
      <c r="C288" s="15">
        <v>1363.3330163048793</v>
      </c>
      <c r="D288" s="14">
        <v>17.270833333333332</v>
      </c>
      <c r="E288" s="14">
        <v>1.17</v>
      </c>
      <c r="F288" s="14">
        <v>62.929166666666667</v>
      </c>
      <c r="G288" s="14">
        <v>111.42533333333334</v>
      </c>
      <c r="H288" s="14">
        <v>18.581666666666667</v>
      </c>
      <c r="I288" s="14">
        <v>0</v>
      </c>
      <c r="J288" s="14">
        <v>0</v>
      </c>
      <c r="K288" s="14">
        <v>14</v>
      </c>
    </row>
    <row r="289" spans="1:11" x14ac:dyDescent="0.2">
      <c r="A289" s="48" t="s">
        <v>342</v>
      </c>
      <c r="B289" s="14">
        <v>336.9619111275673</v>
      </c>
      <c r="C289" s="15">
        <v>1409.8486361577416</v>
      </c>
      <c r="D289" s="14">
        <v>20.916666666666668</v>
      </c>
      <c r="E289" s="14">
        <v>1.33</v>
      </c>
      <c r="F289" s="14">
        <v>62.223333333333329</v>
      </c>
      <c r="G289" s="14">
        <v>67.661666666666662</v>
      </c>
      <c r="H289" s="14">
        <v>5.3203333333333331</v>
      </c>
      <c r="I289" s="14">
        <v>0</v>
      </c>
      <c r="J289" s="14">
        <v>0</v>
      </c>
      <c r="K289" s="14">
        <v>24</v>
      </c>
    </row>
    <row r="290" spans="1:11" x14ac:dyDescent="0.2">
      <c r="A290" s="17" t="s">
        <v>343</v>
      </c>
      <c r="B290" s="14">
        <v>331.41497745672859</v>
      </c>
      <c r="C290" s="15">
        <v>1386.6402656789526</v>
      </c>
      <c r="D290" s="14">
        <v>22.166666666666668</v>
      </c>
      <c r="E290" s="14">
        <v>1.2366666666666666</v>
      </c>
      <c r="F290" s="14">
        <v>59.986666666666657</v>
      </c>
      <c r="G290" s="14">
        <v>120.45766666666667</v>
      </c>
      <c r="H290" s="14">
        <v>6.9173333333333344</v>
      </c>
      <c r="I290" s="14">
        <v>0</v>
      </c>
      <c r="J290" s="14">
        <v>0</v>
      </c>
      <c r="K290" s="14">
        <v>10</v>
      </c>
    </row>
    <row r="291" spans="1:11" x14ac:dyDescent="0.2">
      <c r="A291" s="211" t="s">
        <v>691</v>
      </c>
      <c r="B291" s="112">
        <v>615.89146398913044</v>
      </c>
      <c r="C291" s="112">
        <v>2576.8898853305218</v>
      </c>
      <c r="D291" s="112">
        <v>35.455027173913031</v>
      </c>
      <c r="E291" s="111">
        <v>12.918733333333334</v>
      </c>
      <c r="F291" s="111">
        <v>92.784172826086959</v>
      </c>
      <c r="G291" s="111">
        <v>184.69993333333335</v>
      </c>
      <c r="H291" s="112">
        <v>8.7914166666666667</v>
      </c>
      <c r="I291" s="113">
        <v>184.10666666666668</v>
      </c>
      <c r="J291" s="113">
        <v>22.672666666666668</v>
      </c>
      <c r="K291" s="113">
        <v>376.74416666666667</v>
      </c>
    </row>
    <row r="292" spans="1:11" x14ac:dyDescent="0.2">
      <c r="A292" s="16" t="s">
        <v>505</v>
      </c>
      <c r="B292" s="15">
        <v>121.33</v>
      </c>
      <c r="C292" s="15">
        <v>507.64472000000001</v>
      </c>
      <c r="D292" s="15">
        <v>3.17</v>
      </c>
      <c r="E292" s="15">
        <v>3.13</v>
      </c>
      <c r="F292" s="15">
        <v>20.32</v>
      </c>
      <c r="G292" s="15">
        <v>128</v>
      </c>
      <c r="H292" s="15">
        <v>1.1200000000000001</v>
      </c>
      <c r="I292" s="15">
        <v>39.58</v>
      </c>
      <c r="J292" s="15">
        <v>2.2000000000000002</v>
      </c>
      <c r="K292" s="15">
        <v>4</v>
      </c>
    </row>
    <row r="293" spans="1:11" x14ac:dyDescent="0.2">
      <c r="A293" s="17" t="s">
        <v>326</v>
      </c>
      <c r="B293" s="14">
        <v>89.722066651121764</v>
      </c>
      <c r="C293" s="15">
        <v>375.39712686829347</v>
      </c>
      <c r="D293" s="14">
        <v>0.47533331871032719</v>
      </c>
      <c r="E293" s="14">
        <v>7.3333333333333334E-2</v>
      </c>
      <c r="F293" s="14">
        <v>43.911333347956337</v>
      </c>
      <c r="G293" s="14">
        <v>0</v>
      </c>
      <c r="H293" s="14">
        <v>0</v>
      </c>
      <c r="I293" s="14">
        <v>0</v>
      </c>
      <c r="J293" s="14">
        <v>0</v>
      </c>
      <c r="K293" s="14">
        <v>10052</v>
      </c>
    </row>
    <row r="294" spans="1:11" x14ac:dyDescent="0.2">
      <c r="A294" s="17" t="s">
        <v>327</v>
      </c>
      <c r="B294" s="14">
        <v>89.794867030588847</v>
      </c>
      <c r="C294" s="15">
        <v>375.70172365598376</v>
      </c>
      <c r="D294" s="14">
        <v>16.956999478340148</v>
      </c>
      <c r="E294" s="14">
        <v>1.5176666666666667</v>
      </c>
      <c r="F294" s="14">
        <v>7.6986671883265227</v>
      </c>
      <c r="G294" s="14">
        <v>18.008666666666667</v>
      </c>
      <c r="H294" s="14">
        <v>2.6180000000000003</v>
      </c>
      <c r="I294" s="14">
        <v>0</v>
      </c>
      <c r="J294" s="14">
        <v>0</v>
      </c>
      <c r="K294" s="14">
        <v>40</v>
      </c>
    </row>
    <row r="295" spans="1:11" x14ac:dyDescent="0.2">
      <c r="A295" s="16" t="s">
        <v>487</v>
      </c>
      <c r="B295" s="15">
        <v>216</v>
      </c>
      <c r="C295" s="15">
        <v>903.74400000000003</v>
      </c>
      <c r="D295" s="15">
        <v>15.55</v>
      </c>
      <c r="E295" s="15">
        <v>4.25</v>
      </c>
      <c r="F295" s="15">
        <v>64.510000000000005</v>
      </c>
      <c r="G295" s="15">
        <v>73</v>
      </c>
      <c r="H295" s="15">
        <v>10.57</v>
      </c>
      <c r="I295" s="15">
        <v>0.5</v>
      </c>
      <c r="J295" s="15">
        <v>0</v>
      </c>
      <c r="K295" s="15">
        <v>2</v>
      </c>
    </row>
    <row r="296" spans="1:11" x14ac:dyDescent="0.2">
      <c r="A296" s="17" t="s">
        <v>167</v>
      </c>
      <c r="B296" s="14">
        <v>41.447126086956516</v>
      </c>
      <c r="C296" s="15">
        <v>173.41477554782608</v>
      </c>
      <c r="D296" s="14">
        <v>0.96739130434782605</v>
      </c>
      <c r="E296" s="14">
        <v>0.15666666666666665</v>
      </c>
      <c r="F296" s="14">
        <v>10.245942028985507</v>
      </c>
      <c r="G296" s="14">
        <v>27.39</v>
      </c>
      <c r="H296" s="14">
        <v>0.20333333333333334</v>
      </c>
      <c r="I296" s="14">
        <v>14</v>
      </c>
      <c r="J296" s="14">
        <v>0.79</v>
      </c>
      <c r="K296" s="14">
        <v>0</v>
      </c>
    </row>
    <row r="297" spans="1:11" x14ac:dyDescent="0.2">
      <c r="A297" s="43" t="s">
        <v>168</v>
      </c>
      <c r="B297" s="14">
        <v>184.36071739130435</v>
      </c>
      <c r="C297" s="15">
        <v>771.36524156521739</v>
      </c>
      <c r="D297" s="14">
        <v>0.56159420289855078</v>
      </c>
      <c r="E297" s="14">
        <v>0.15</v>
      </c>
      <c r="F297" s="14">
        <v>50.338405797101451</v>
      </c>
      <c r="G297" s="14">
        <v>32.616666666666667</v>
      </c>
      <c r="H297" s="14">
        <v>0.5033333333333333</v>
      </c>
      <c r="I297" s="14">
        <v>0</v>
      </c>
      <c r="J297" s="14">
        <v>5.2433333333333332</v>
      </c>
      <c r="K297" s="14">
        <v>6.87</v>
      </c>
    </row>
    <row r="298" spans="1:11" x14ac:dyDescent="0.2">
      <c r="A298" s="16" t="s">
        <v>474</v>
      </c>
      <c r="B298" s="15">
        <v>173</v>
      </c>
      <c r="C298" s="15">
        <v>723.83199999999999</v>
      </c>
      <c r="D298" s="15">
        <v>30.91</v>
      </c>
      <c r="E298" s="15">
        <v>4.51</v>
      </c>
      <c r="F298" s="15">
        <v>0</v>
      </c>
      <c r="G298" s="15">
        <v>15</v>
      </c>
      <c r="H298" s="15">
        <v>1.06</v>
      </c>
      <c r="I298" s="15">
        <v>9</v>
      </c>
      <c r="J298" s="15">
        <v>0</v>
      </c>
      <c r="K298" s="15">
        <v>77</v>
      </c>
    </row>
    <row r="299" spans="1:11" x14ac:dyDescent="0.2">
      <c r="A299" s="17" t="s">
        <v>274</v>
      </c>
      <c r="B299" s="14">
        <v>213.18833333333333</v>
      </c>
      <c r="C299" s="15">
        <v>891.97998666666672</v>
      </c>
      <c r="D299" s="14">
        <v>18.100000000000001</v>
      </c>
      <c r="E299" s="14">
        <v>15.066666666666668</v>
      </c>
      <c r="F299" s="14">
        <v>0</v>
      </c>
      <c r="G299" s="14">
        <v>10.916666666666666</v>
      </c>
      <c r="H299" s="14">
        <v>0.56666666666666676</v>
      </c>
      <c r="I299" s="14">
        <v>10.373333333333333</v>
      </c>
      <c r="J299" s="14">
        <v>0</v>
      </c>
      <c r="K299" s="14">
        <v>96</v>
      </c>
    </row>
    <row r="300" spans="1:11" x14ac:dyDescent="0.2">
      <c r="A300" s="17" t="s">
        <v>275</v>
      </c>
      <c r="B300" s="14">
        <v>221.50283333333334</v>
      </c>
      <c r="C300" s="15">
        <v>926.76785466666672</v>
      </c>
      <c r="D300" s="14">
        <v>12.583333333333336</v>
      </c>
      <c r="E300" s="14">
        <v>18.600000000000001</v>
      </c>
      <c r="F300" s="14">
        <v>0</v>
      </c>
      <c r="G300" s="14">
        <v>5.5066666666666668</v>
      </c>
      <c r="H300" s="14">
        <v>4.0933333333333337</v>
      </c>
      <c r="I300" s="14">
        <v>9</v>
      </c>
      <c r="J300" s="14">
        <v>0</v>
      </c>
      <c r="K300" s="14">
        <v>95</v>
      </c>
    </row>
    <row r="301" spans="1:11" x14ac:dyDescent="0.2">
      <c r="A301" s="17" t="s">
        <v>276</v>
      </c>
      <c r="B301" s="14">
        <v>161.47473333333332</v>
      </c>
      <c r="C301" s="15">
        <v>675.61028426666667</v>
      </c>
      <c r="D301" s="14">
        <v>17.093333333333334</v>
      </c>
      <c r="E301" s="14">
        <v>9.81</v>
      </c>
      <c r="F301" s="14">
        <v>0</v>
      </c>
      <c r="G301" s="14">
        <v>8</v>
      </c>
      <c r="H301" s="14">
        <v>0.70333333333333325</v>
      </c>
      <c r="I301" s="14">
        <v>10</v>
      </c>
      <c r="J301" s="14">
        <v>0</v>
      </c>
      <c r="K301" s="14">
        <v>95</v>
      </c>
    </row>
    <row r="302" spans="1:11" x14ac:dyDescent="0.2">
      <c r="A302" s="17" t="s">
        <v>277</v>
      </c>
      <c r="B302" s="14">
        <v>119.94746666666661</v>
      </c>
      <c r="C302" s="15">
        <v>501.86020053333311</v>
      </c>
      <c r="D302" s="14">
        <v>17.813333333333333</v>
      </c>
      <c r="E302" s="14">
        <v>4.8566666666666665</v>
      </c>
      <c r="F302" s="14">
        <v>1.999999999999702E-2</v>
      </c>
      <c r="G302" s="14">
        <v>7.97</v>
      </c>
      <c r="H302" s="14">
        <v>0.77666666666666673</v>
      </c>
      <c r="I302" s="14">
        <v>11.663333333333334</v>
      </c>
      <c r="J302" s="14">
        <v>0</v>
      </c>
      <c r="K302" s="14">
        <v>98</v>
      </c>
    </row>
    <row r="303" spans="1:11" x14ac:dyDescent="0.2">
      <c r="A303" s="211" t="s">
        <v>714</v>
      </c>
      <c r="B303" s="112">
        <v>173.04</v>
      </c>
      <c r="C303" s="112">
        <v>746.74294241646385</v>
      </c>
      <c r="D303" s="112">
        <v>20.749797101449278</v>
      </c>
      <c r="E303" s="111">
        <v>5.7823000000000002</v>
      </c>
      <c r="F303" s="111">
        <v>9.5483695652173903</v>
      </c>
      <c r="G303" s="111">
        <v>16.657766666666667</v>
      </c>
      <c r="H303" s="112">
        <v>0.75176666666666669</v>
      </c>
      <c r="I303" s="113">
        <v>207.01999999999998</v>
      </c>
      <c r="J303" s="113">
        <v>19.209733333333332</v>
      </c>
      <c r="K303" s="113">
        <v>100.13163333333335</v>
      </c>
    </row>
    <row r="304" spans="1:11" x14ac:dyDescent="0.2">
      <c r="A304" s="211" t="s">
        <v>700</v>
      </c>
      <c r="B304" s="112">
        <v>172.21922063768116</v>
      </c>
      <c r="C304" s="112">
        <v>720.56521914805808</v>
      </c>
      <c r="D304" s="112">
        <v>25.970514492753626</v>
      </c>
      <c r="E304" s="111">
        <v>6.6293999999999995</v>
      </c>
      <c r="F304" s="111">
        <v>0.59318550724637675</v>
      </c>
      <c r="G304" s="111">
        <v>9.531600000000001</v>
      </c>
      <c r="H304" s="112">
        <v>0.53613333333333335</v>
      </c>
      <c r="I304" s="113">
        <v>2.4</v>
      </c>
      <c r="J304" s="113">
        <v>0.18666666666666668</v>
      </c>
      <c r="K304" s="113">
        <v>147.16346666666669</v>
      </c>
    </row>
    <row r="305" spans="1:11" x14ac:dyDescent="0.2">
      <c r="A305" s="211" t="s">
        <v>680</v>
      </c>
      <c r="B305" s="112">
        <v>137.007581115942</v>
      </c>
      <c r="C305" s="112">
        <v>573.21151710678271</v>
      </c>
      <c r="D305" s="112">
        <v>19.563746376811594</v>
      </c>
      <c r="E305" s="111">
        <v>5.7329999999999997</v>
      </c>
      <c r="F305" s="111">
        <v>0.6839536231884058</v>
      </c>
      <c r="G305" s="111">
        <v>9.9152666666666676</v>
      </c>
      <c r="H305" s="112">
        <v>0.44440000000000002</v>
      </c>
      <c r="I305" s="113">
        <v>22.02</v>
      </c>
      <c r="J305" s="113">
        <v>1.0213999999999999</v>
      </c>
      <c r="K305" s="113">
        <v>62.232500000000002</v>
      </c>
    </row>
    <row r="306" spans="1:11" x14ac:dyDescent="0.2">
      <c r="A306" s="17" t="s">
        <v>278</v>
      </c>
      <c r="B306" s="14">
        <v>106.48456666666667</v>
      </c>
      <c r="C306" s="15">
        <v>445.53142693333336</v>
      </c>
      <c r="D306" s="14">
        <v>17.58666666666667</v>
      </c>
      <c r="E306" s="14">
        <v>3.49</v>
      </c>
      <c r="F306" s="14">
        <v>-2.3333333333338091E-2</v>
      </c>
      <c r="G306" s="14">
        <v>5.61</v>
      </c>
      <c r="H306" s="14">
        <v>9.5399999999999991</v>
      </c>
      <c r="I306" s="14">
        <v>3863</v>
      </c>
      <c r="J306" s="14">
        <v>0</v>
      </c>
      <c r="K306" s="14">
        <v>82</v>
      </c>
    </row>
    <row r="307" spans="1:11" hidden="1" x14ac:dyDescent="0.2">
      <c r="A307" s="211" t="s">
        <v>687</v>
      </c>
      <c r="B307" s="112" t="e">
        <f>'Ficha técnica REFEIÇÃO'!#REF!</f>
        <v>#REF!</v>
      </c>
      <c r="C307" s="112" t="e">
        <f>'Ficha técnica REFEIÇÃO'!#REF!</f>
        <v>#REF!</v>
      </c>
      <c r="D307" s="112" t="e">
        <f>'Ficha técnica REFEIÇÃO'!#REF!</f>
        <v>#REF!</v>
      </c>
      <c r="E307" s="111" t="e">
        <f>'Ficha técnica REFEIÇÃO'!#REF!</f>
        <v>#REF!</v>
      </c>
      <c r="F307" s="111" t="e">
        <f>'Ficha técnica REFEIÇÃO'!#REF!</f>
        <v>#REF!</v>
      </c>
      <c r="G307" s="111" t="e">
        <f>'Ficha técnica REFEIÇÃO'!#REF!</f>
        <v>#REF!</v>
      </c>
      <c r="H307" s="112" t="e">
        <f>'Ficha técnica REFEIÇÃO'!#REF!</f>
        <v>#REF!</v>
      </c>
      <c r="I307" s="113" t="e">
        <f>'Ficha técnica REFEIÇÃO'!#REF!</f>
        <v>#REF!</v>
      </c>
      <c r="J307" s="113" t="e">
        <f>'Ficha técnica REFEIÇÃO'!#REF!</f>
        <v>#REF!</v>
      </c>
      <c r="K307" s="113" t="e">
        <f>'Ficha técnica REFEIÇÃO'!#REF!</f>
        <v>#REF!</v>
      </c>
    </row>
    <row r="308" spans="1:11" x14ac:dyDescent="0.2">
      <c r="A308" s="17" t="s">
        <v>279</v>
      </c>
      <c r="B308" s="14">
        <v>226.31916666666666</v>
      </c>
      <c r="C308" s="15">
        <v>946.91939333333335</v>
      </c>
      <c r="D308" s="14">
        <v>16.443333333333332</v>
      </c>
      <c r="E308" s="14">
        <v>17.306666666666668</v>
      </c>
      <c r="F308" s="14">
        <v>0</v>
      </c>
      <c r="G308" s="14">
        <v>6.3</v>
      </c>
      <c r="H308" s="14">
        <v>0.62333333333333341</v>
      </c>
      <c r="I308" s="14">
        <v>7</v>
      </c>
      <c r="J308" s="14">
        <v>0</v>
      </c>
      <c r="K308" s="14">
        <v>63</v>
      </c>
    </row>
    <row r="309" spans="1:11" x14ac:dyDescent="0.2">
      <c r="A309" s="17" t="s">
        <v>280</v>
      </c>
      <c r="B309" s="14">
        <v>129.09640000000002</v>
      </c>
      <c r="C309" s="15">
        <v>540.13933760000009</v>
      </c>
      <c r="D309" s="14">
        <v>20.58666666666667</v>
      </c>
      <c r="E309" s="14">
        <v>4.5666666666666664</v>
      </c>
      <c r="F309" s="14">
        <v>0</v>
      </c>
      <c r="G309" s="14">
        <v>6.5233333333333334</v>
      </c>
      <c r="H309" s="14">
        <v>0.53666666666666674</v>
      </c>
      <c r="I309" s="14">
        <v>4</v>
      </c>
      <c r="J309" s="14">
        <v>0</v>
      </c>
      <c r="K309" s="14">
        <v>73</v>
      </c>
    </row>
    <row r="310" spans="1:11" x14ac:dyDescent="0.2">
      <c r="A310" s="17" t="s">
        <v>281</v>
      </c>
      <c r="B310" s="14">
        <v>149.46526666666665</v>
      </c>
      <c r="C310" s="15">
        <v>625.36267573333328</v>
      </c>
      <c r="D310" s="14">
        <v>20.78</v>
      </c>
      <c r="E310" s="14">
        <v>6.7333333333333334</v>
      </c>
      <c r="F310" s="14">
        <v>0</v>
      </c>
      <c r="G310" s="14">
        <v>8.42</v>
      </c>
      <c r="H310" s="14">
        <v>0.44333333333333336</v>
      </c>
      <c r="I310" s="14">
        <v>4</v>
      </c>
      <c r="J310" s="14">
        <v>0</v>
      </c>
      <c r="K310" s="14">
        <v>62</v>
      </c>
    </row>
    <row r="311" spans="1:11" x14ac:dyDescent="0.2">
      <c r="A311" s="17" t="s">
        <v>282</v>
      </c>
      <c r="B311" s="14">
        <v>119.15926666666665</v>
      </c>
      <c r="C311" s="15">
        <v>498.56237173333329</v>
      </c>
      <c r="D311" s="14">
        <v>21.526666666666667</v>
      </c>
      <c r="E311" s="14">
        <v>3.02</v>
      </c>
      <c r="F311" s="14">
        <v>0</v>
      </c>
      <c r="G311" s="14">
        <v>7.3633333333333333</v>
      </c>
      <c r="H311" s="14">
        <v>0.43333333333333335</v>
      </c>
      <c r="I311" s="14">
        <v>2</v>
      </c>
      <c r="J311" s="14">
        <v>0</v>
      </c>
      <c r="K311" s="14">
        <v>56</v>
      </c>
    </row>
    <row r="312" spans="1:11" x14ac:dyDescent="0.2">
      <c r="A312" s="17" t="s">
        <v>283</v>
      </c>
      <c r="B312" s="14">
        <v>254.53219999999999</v>
      </c>
      <c r="C312" s="15">
        <v>1064.9627247999999</v>
      </c>
      <c r="D312" s="14">
        <v>15.46</v>
      </c>
      <c r="E312" s="14">
        <v>20.9</v>
      </c>
      <c r="F312" s="14">
        <v>0</v>
      </c>
      <c r="G312" s="14">
        <v>7.09</v>
      </c>
      <c r="H312" s="14">
        <v>0.71</v>
      </c>
      <c r="I312" s="14">
        <v>7</v>
      </c>
      <c r="J312" s="14">
        <v>0</v>
      </c>
      <c r="K312" s="14">
        <v>68</v>
      </c>
    </row>
    <row r="313" spans="1:11" x14ac:dyDescent="0.2">
      <c r="A313" s="17" t="s">
        <v>284</v>
      </c>
      <c r="B313" s="14">
        <v>161.79629999999997</v>
      </c>
      <c r="C313" s="15">
        <v>676.95571919999986</v>
      </c>
      <c r="D313" s="14">
        <v>17.57</v>
      </c>
      <c r="E313" s="14">
        <v>9.6199999999999992</v>
      </c>
      <c r="F313" s="14">
        <v>0</v>
      </c>
      <c r="G313" s="14">
        <v>6.293333333333333</v>
      </c>
      <c r="H313" s="14">
        <v>0.90333333333333332</v>
      </c>
      <c r="I313" s="14">
        <v>4</v>
      </c>
      <c r="J313" s="14">
        <v>0</v>
      </c>
      <c r="K313" s="14">
        <v>80</v>
      </c>
    </row>
    <row r="314" spans="1:11" x14ac:dyDescent="0.2">
      <c r="A314" s="211" t="s">
        <v>719</v>
      </c>
      <c r="B314" s="112">
        <v>246.01</v>
      </c>
      <c r="C314" s="112">
        <v>1029.3101426345916</v>
      </c>
      <c r="D314" s="112">
        <v>23.693812326086956</v>
      </c>
      <c r="E314" s="111">
        <v>15.13025</v>
      </c>
      <c r="F314" s="111">
        <v>2.9939543405797098</v>
      </c>
      <c r="G314" s="111">
        <v>111.18988333333333</v>
      </c>
      <c r="H314" s="112">
        <v>0.47268333333333334</v>
      </c>
      <c r="I314" s="113">
        <v>81.684666666666672</v>
      </c>
      <c r="J314" s="113">
        <v>0.18666666666666668</v>
      </c>
      <c r="K314" s="113">
        <v>437.75725</v>
      </c>
    </row>
    <row r="315" spans="1:11" x14ac:dyDescent="0.2">
      <c r="A315" s="17" t="s">
        <v>169</v>
      </c>
      <c r="B315" s="14">
        <v>67.045619999999971</v>
      </c>
      <c r="C315" s="15">
        <v>280.51887407999988</v>
      </c>
      <c r="D315" s="14">
        <v>1.08125</v>
      </c>
      <c r="E315" s="14">
        <v>0.18933333333333335</v>
      </c>
      <c r="F315" s="14">
        <v>17.174416666666652</v>
      </c>
      <c r="G315" s="14">
        <v>33.675666666666672</v>
      </c>
      <c r="H315" s="14">
        <v>0.23066666666666669</v>
      </c>
      <c r="I315" s="14">
        <v>2</v>
      </c>
      <c r="J315" s="14">
        <v>9.8666666666666671</v>
      </c>
      <c r="K315" s="14">
        <v>0.79933333333333334</v>
      </c>
    </row>
    <row r="316" spans="1:11" x14ac:dyDescent="0.2">
      <c r="A316" s="182" t="s">
        <v>583</v>
      </c>
      <c r="B316" s="15">
        <v>341</v>
      </c>
      <c r="C316" s="15">
        <v>1426.7440000000001</v>
      </c>
      <c r="D316" s="15">
        <v>57.2</v>
      </c>
      <c r="E316" s="15">
        <v>0.24</v>
      </c>
      <c r="F316" s="15">
        <v>28.8</v>
      </c>
      <c r="G316" s="15">
        <v>1.98</v>
      </c>
      <c r="H316" s="15">
        <v>0.02</v>
      </c>
      <c r="I316" s="15">
        <v>0</v>
      </c>
      <c r="J316" s="15">
        <v>0</v>
      </c>
      <c r="K316" s="15">
        <v>157</v>
      </c>
    </row>
    <row r="317" spans="1:11" x14ac:dyDescent="0.2">
      <c r="A317" s="185" t="s">
        <v>328</v>
      </c>
      <c r="B317" s="14">
        <v>380.22290000000004</v>
      </c>
      <c r="C317" s="15">
        <v>1590.8526136000003</v>
      </c>
      <c r="D317" s="14">
        <v>8.8866666666666667</v>
      </c>
      <c r="E317" s="14">
        <v>0</v>
      </c>
      <c r="F317" s="14">
        <v>89.223333333333329</v>
      </c>
      <c r="G317" s="14">
        <v>26.83666666666667</v>
      </c>
      <c r="H317" s="14">
        <v>0.33333333333333331</v>
      </c>
      <c r="I317" s="14">
        <v>0</v>
      </c>
      <c r="J317" s="14">
        <v>39.996666666666663</v>
      </c>
      <c r="K317" s="14">
        <v>235</v>
      </c>
    </row>
    <row r="318" spans="1:11" x14ac:dyDescent="0.2">
      <c r="A318" s="42" t="s">
        <v>457</v>
      </c>
      <c r="B318" s="15">
        <v>278</v>
      </c>
      <c r="C318" s="15">
        <v>1163.152</v>
      </c>
      <c r="D318" s="15">
        <v>0.37</v>
      </c>
      <c r="E318" s="15">
        <v>7.0000000000000007E-2</v>
      </c>
      <c r="F318" s="15">
        <v>68.86</v>
      </c>
      <c r="G318" s="15">
        <v>20</v>
      </c>
      <c r="H318" s="15">
        <v>0.49</v>
      </c>
      <c r="I318" s="15">
        <v>0</v>
      </c>
      <c r="J318" s="15">
        <v>8.8000000000000007</v>
      </c>
      <c r="K318" s="15">
        <v>32</v>
      </c>
    </row>
    <row r="319" spans="1:11" x14ac:dyDescent="0.2">
      <c r="A319" s="43" t="s">
        <v>322</v>
      </c>
      <c r="B319" s="14">
        <v>106.08666666666662</v>
      </c>
      <c r="C319" s="15">
        <v>443.86661333333313</v>
      </c>
      <c r="D319" s="14">
        <v>2.125</v>
      </c>
      <c r="E319" s="14">
        <v>7.333333333333332E-2</v>
      </c>
      <c r="F319" s="14">
        <v>24.231666666666662</v>
      </c>
      <c r="G319" s="14">
        <v>3.5233333333333334</v>
      </c>
      <c r="H319" s="14">
        <v>0.11633333333333333</v>
      </c>
      <c r="I319" s="14">
        <v>0</v>
      </c>
      <c r="J319" s="14">
        <v>0</v>
      </c>
      <c r="K319" s="14">
        <v>43</v>
      </c>
    </row>
    <row r="320" spans="1:11" x14ac:dyDescent="0.2">
      <c r="A320" s="42" t="s">
        <v>604</v>
      </c>
      <c r="B320" s="15">
        <v>266</v>
      </c>
      <c r="C320" s="15">
        <v>1112.944</v>
      </c>
      <c r="D320" s="15">
        <v>0.35</v>
      </c>
      <c r="E320" s="15">
        <v>0.31</v>
      </c>
      <c r="F320" s="15">
        <v>66.599999999999994</v>
      </c>
      <c r="G320" s="15">
        <v>6.72</v>
      </c>
      <c r="H320" s="15">
        <v>0.19</v>
      </c>
      <c r="I320" s="15">
        <v>0</v>
      </c>
      <c r="J320" s="15">
        <v>0.87</v>
      </c>
      <c r="K320" s="15">
        <v>28.8</v>
      </c>
    </row>
    <row r="321" spans="1:11" x14ac:dyDescent="0.2">
      <c r="A321" s="17" t="s">
        <v>352</v>
      </c>
      <c r="B321" s="14">
        <v>583.5467147545495</v>
      </c>
      <c r="C321" s="15">
        <v>2441.559454533035</v>
      </c>
      <c r="D321" s="14">
        <v>21.164667428334557</v>
      </c>
      <c r="E321" s="14">
        <v>50.43266666666667</v>
      </c>
      <c r="F321" s="14">
        <v>21.617665904998766</v>
      </c>
      <c r="G321" s="14">
        <v>825.44633333333331</v>
      </c>
      <c r="H321" s="14">
        <v>5.4476666666666667</v>
      </c>
      <c r="I321" s="14">
        <v>0.09</v>
      </c>
      <c r="J321" s="14">
        <v>0</v>
      </c>
      <c r="K321" s="14">
        <v>3</v>
      </c>
    </row>
    <row r="322" spans="1:11" x14ac:dyDescent="0.2">
      <c r="A322" s="185" t="s">
        <v>323</v>
      </c>
      <c r="B322" s="14">
        <v>292.11840529918669</v>
      </c>
      <c r="C322" s="15">
        <v>1222.2234077717972</v>
      </c>
      <c r="D322" s="14">
        <v>0</v>
      </c>
      <c r="E322" s="14">
        <v>0</v>
      </c>
      <c r="F322" s="14">
        <v>79.38</v>
      </c>
      <c r="G322" s="14">
        <v>5.6653333333333338</v>
      </c>
      <c r="H322" s="14">
        <v>5.1333333333333335E-2</v>
      </c>
      <c r="I322" s="14">
        <v>0</v>
      </c>
      <c r="J322" s="14">
        <v>0</v>
      </c>
      <c r="K322" s="14">
        <v>59</v>
      </c>
    </row>
    <row r="323" spans="1:11" x14ac:dyDescent="0.2">
      <c r="A323" s="17" t="s">
        <v>367</v>
      </c>
      <c r="B323" s="14">
        <v>51.737747826086952</v>
      </c>
      <c r="C323" s="15">
        <v>216.47073690434783</v>
      </c>
      <c r="D323" s="14">
        <v>0.89855072463768115</v>
      </c>
      <c r="E323" s="14">
        <v>0.48666666666666664</v>
      </c>
      <c r="F323" s="14">
        <v>12.401449275362321</v>
      </c>
      <c r="G323" s="14">
        <v>5.0073333333333334</v>
      </c>
      <c r="H323" s="14">
        <v>0.17</v>
      </c>
      <c r="I323" s="14">
        <v>0</v>
      </c>
      <c r="J323" s="14">
        <v>99.194999999999993</v>
      </c>
      <c r="K323" s="14">
        <v>0</v>
      </c>
    </row>
    <row r="324" spans="1:11" x14ac:dyDescent="0.2">
      <c r="A324" s="43" t="s">
        <v>170</v>
      </c>
      <c r="B324" s="14">
        <v>268.95982608695653</v>
      </c>
      <c r="C324" s="15">
        <v>1125.3279123478262</v>
      </c>
      <c r="D324" s="14">
        <v>0.57971014492753625</v>
      </c>
      <c r="E324" s="14">
        <v>0</v>
      </c>
      <c r="F324" s="14">
        <v>74.123623188405801</v>
      </c>
      <c r="G324" s="14">
        <v>10.06</v>
      </c>
      <c r="H324" s="14">
        <v>0.4</v>
      </c>
      <c r="I324" s="14">
        <v>136</v>
      </c>
      <c r="J324" s="14">
        <v>23.056666666666668</v>
      </c>
      <c r="K324" s="14">
        <v>3.7</v>
      </c>
    </row>
    <row r="325" spans="1:11" x14ac:dyDescent="0.2">
      <c r="A325" s="47" t="s">
        <v>358</v>
      </c>
      <c r="B325" s="14">
        <v>285.58779243900375</v>
      </c>
      <c r="C325" s="15">
        <v>1194.8993235647918</v>
      </c>
      <c r="D325" s="14">
        <v>0.41458333333333336</v>
      </c>
      <c r="E325" s="14">
        <v>0.10333333333333333</v>
      </c>
      <c r="F325" s="14">
        <v>78.702749999999995</v>
      </c>
      <c r="G325" s="14">
        <v>14.699</v>
      </c>
      <c r="H325" s="14">
        <v>0.40233333333333338</v>
      </c>
      <c r="I325" s="14">
        <v>50</v>
      </c>
      <c r="J325" s="14">
        <v>34.326666666666661</v>
      </c>
      <c r="K325" s="14">
        <v>11.029333333333334</v>
      </c>
    </row>
    <row r="326" spans="1:11" x14ac:dyDescent="0.2">
      <c r="A326" s="17" t="s">
        <v>368</v>
      </c>
      <c r="B326" s="14">
        <v>54.169930434782621</v>
      </c>
      <c r="C326" s="15">
        <v>226.64698893913049</v>
      </c>
      <c r="D326" s="14">
        <v>1.0869565217391304</v>
      </c>
      <c r="E326" s="14">
        <v>0.44</v>
      </c>
      <c r="F326" s="14">
        <v>13.009710144927533</v>
      </c>
      <c r="G326" s="14">
        <v>4.4513333333333334</v>
      </c>
      <c r="H326" s="14">
        <v>0.17</v>
      </c>
      <c r="I326" s="14">
        <v>79</v>
      </c>
      <c r="J326" s="14">
        <v>80.601666666666674</v>
      </c>
      <c r="K326" s="14">
        <v>0</v>
      </c>
    </row>
    <row r="327" spans="1:11" x14ac:dyDescent="0.2">
      <c r="A327" s="181" t="s">
        <v>564</v>
      </c>
      <c r="B327" s="15">
        <v>65</v>
      </c>
      <c r="C327" s="15">
        <v>271.96000000000004</v>
      </c>
      <c r="D327" s="15">
        <v>0.63</v>
      </c>
      <c r="E327" s="15">
        <v>0.37</v>
      </c>
      <c r="F327" s="15">
        <v>16.7</v>
      </c>
      <c r="G327" s="15">
        <v>5.08</v>
      </c>
      <c r="H327" s="15">
        <v>0.14000000000000001</v>
      </c>
      <c r="I327" s="15">
        <v>77.2</v>
      </c>
      <c r="J327" s="15">
        <v>59.6</v>
      </c>
      <c r="K327" s="15">
        <v>0.96</v>
      </c>
    </row>
    <row r="328" spans="1:11" x14ac:dyDescent="0.2">
      <c r="A328" s="10" t="s">
        <v>563</v>
      </c>
      <c r="B328" s="15">
        <v>37</v>
      </c>
      <c r="C328" s="15">
        <v>154.80799999999999</v>
      </c>
      <c r="D328" s="15">
        <v>0.67</v>
      </c>
      <c r="E328" s="15">
        <v>0.4</v>
      </c>
      <c r="F328" s="15">
        <v>9.64</v>
      </c>
      <c r="G328" s="15">
        <v>5.21</v>
      </c>
      <c r="H328" s="15">
        <v>0.14000000000000001</v>
      </c>
      <c r="I328" s="15">
        <v>83.8</v>
      </c>
      <c r="J328" s="15">
        <v>64.7</v>
      </c>
      <c r="K328" s="15">
        <v>0</v>
      </c>
    </row>
    <row r="329" spans="1:11" x14ac:dyDescent="0.2">
      <c r="A329" s="10" t="s">
        <v>1002</v>
      </c>
      <c r="B329" s="14">
        <v>54.169930434782621</v>
      </c>
      <c r="C329" s="15">
        <v>226.64698893913049</v>
      </c>
      <c r="D329" s="14">
        <v>1.0869565217391304</v>
      </c>
      <c r="E329" s="14">
        <v>0.44</v>
      </c>
      <c r="F329" s="14">
        <v>13.009710144927533</v>
      </c>
      <c r="G329" s="14">
        <v>4.4513333333333334</v>
      </c>
      <c r="H329" s="14">
        <v>0.17</v>
      </c>
      <c r="I329" s="14">
        <v>79</v>
      </c>
      <c r="J329" s="14">
        <v>80.601666666666674</v>
      </c>
      <c r="K329" s="14">
        <v>0</v>
      </c>
    </row>
    <row r="330" spans="1:11" x14ac:dyDescent="0.2">
      <c r="A330" s="182" t="s">
        <v>619</v>
      </c>
      <c r="B330" s="15">
        <v>900</v>
      </c>
      <c r="C330" s="15">
        <v>3765.6000000000004</v>
      </c>
      <c r="D330" s="15">
        <v>0</v>
      </c>
      <c r="E330" s="15">
        <v>100</v>
      </c>
      <c r="F330" s="15">
        <v>0</v>
      </c>
      <c r="G330" s="15">
        <v>0</v>
      </c>
      <c r="H330" s="15">
        <v>0</v>
      </c>
      <c r="I330" s="15">
        <v>0</v>
      </c>
      <c r="J330" s="15">
        <v>0.24</v>
      </c>
      <c r="K330" s="15">
        <v>0</v>
      </c>
    </row>
    <row r="331" spans="1:11" x14ac:dyDescent="0.2">
      <c r="A331" s="17" t="s">
        <v>344</v>
      </c>
      <c r="B331" s="14">
        <v>354.70287658909956</v>
      </c>
      <c r="C331" s="15">
        <v>1484.0768356487927</v>
      </c>
      <c r="D331" s="14">
        <v>21.229166666666664</v>
      </c>
      <c r="E331" s="14">
        <v>5.43</v>
      </c>
      <c r="F331" s="14">
        <v>57.884166666666673</v>
      </c>
      <c r="G331" s="14">
        <v>114.35933333333332</v>
      </c>
      <c r="H331" s="14">
        <v>5.3776666666666664</v>
      </c>
      <c r="I331" s="14">
        <v>6.7</v>
      </c>
      <c r="J331" s="14">
        <v>0</v>
      </c>
      <c r="K331" s="14">
        <v>5</v>
      </c>
    </row>
    <row r="332" spans="1:11" x14ac:dyDescent="0.2">
      <c r="A332" s="17" t="s">
        <v>171</v>
      </c>
      <c r="B332" s="14">
        <v>61.62189837666358</v>
      </c>
      <c r="C332" s="15">
        <v>257.82602280796044</v>
      </c>
      <c r="D332" s="14">
        <v>0.84583333333333333</v>
      </c>
      <c r="E332" s="14">
        <v>0.21</v>
      </c>
      <c r="F332" s="14">
        <v>15.839500000000008</v>
      </c>
      <c r="G332" s="14">
        <v>40.118000000000002</v>
      </c>
      <c r="H332" s="14">
        <v>0.16966666666666666</v>
      </c>
      <c r="I332" s="14">
        <v>0.2</v>
      </c>
      <c r="J332" s="14">
        <v>19.137333333333334</v>
      </c>
      <c r="K332" s="14">
        <v>4.16</v>
      </c>
    </row>
    <row r="333" spans="1:11" x14ac:dyDescent="0.2">
      <c r="A333" s="17" t="s">
        <v>172</v>
      </c>
      <c r="B333" s="14">
        <v>38.273869999999967</v>
      </c>
      <c r="C333" s="15">
        <v>160.13787207999988</v>
      </c>
      <c r="D333" s="14">
        <v>0.56666666666666665</v>
      </c>
      <c r="E333" s="14">
        <v>0.13766666666666669</v>
      </c>
      <c r="F333" s="14">
        <v>9.7826666666666569</v>
      </c>
      <c r="G333" s="14">
        <v>5.9786666666666664</v>
      </c>
      <c r="H333" s="14">
        <v>0.10266666666666667</v>
      </c>
      <c r="I333" s="14">
        <v>0</v>
      </c>
      <c r="J333" s="14">
        <v>10.475333333333333</v>
      </c>
      <c r="K333" s="14">
        <v>3.0463333333333331</v>
      </c>
    </row>
    <row r="334" spans="1:11" x14ac:dyDescent="0.2">
      <c r="A334" s="16" t="s">
        <v>594</v>
      </c>
      <c r="B334" s="15">
        <v>41</v>
      </c>
      <c r="C334" s="15">
        <v>171.54400000000001</v>
      </c>
      <c r="D334" s="15">
        <v>0.56999999999999995</v>
      </c>
      <c r="E334" s="15">
        <v>0.14000000000000001</v>
      </c>
      <c r="F334" s="15">
        <v>9.7899999999999991</v>
      </c>
      <c r="G334" s="15">
        <v>5.98</v>
      </c>
      <c r="H334" s="15">
        <v>0.11</v>
      </c>
      <c r="I334" s="15">
        <v>0</v>
      </c>
      <c r="J334" s="15">
        <v>10.5</v>
      </c>
      <c r="K334" s="15">
        <v>3.05</v>
      </c>
    </row>
    <row r="335" spans="1:11" x14ac:dyDescent="0.2">
      <c r="A335" s="17" t="s">
        <v>345</v>
      </c>
      <c r="B335" s="14">
        <v>344.13365128499271</v>
      </c>
      <c r="C335" s="15">
        <v>1439.8551969764096</v>
      </c>
      <c r="D335" s="14">
        <v>18.964583333333334</v>
      </c>
      <c r="E335" s="14">
        <v>2.1320000000000001</v>
      </c>
      <c r="F335" s="14">
        <v>64.000416666666666</v>
      </c>
      <c r="G335" s="14">
        <v>129.33766666666665</v>
      </c>
      <c r="H335" s="14">
        <v>1.9433333333333334</v>
      </c>
      <c r="I335" s="14">
        <v>0</v>
      </c>
      <c r="J335" s="14">
        <v>1.4666666666666668</v>
      </c>
      <c r="K335" s="14">
        <v>2</v>
      </c>
    </row>
    <row r="336" spans="1:11" x14ac:dyDescent="0.2">
      <c r="A336" s="43" t="s">
        <v>285</v>
      </c>
      <c r="B336" s="14">
        <v>214.83600000000001</v>
      </c>
      <c r="C336" s="15">
        <v>898.87382400000013</v>
      </c>
      <c r="D336" s="14">
        <v>13.15625</v>
      </c>
      <c r="E336" s="14">
        <v>16.177333333333333</v>
      </c>
      <c r="F336" s="14">
        <v>4.1537499999999996</v>
      </c>
      <c r="G336" s="14">
        <v>34.062333333333335</v>
      </c>
      <c r="H336" s="14">
        <v>1.8913333333333331</v>
      </c>
      <c r="I336" s="14">
        <v>0</v>
      </c>
      <c r="J336" s="14">
        <v>0</v>
      </c>
      <c r="K336" s="14">
        <v>869</v>
      </c>
    </row>
    <row r="337" spans="1:11" x14ac:dyDescent="0.2">
      <c r="A337" s="211" t="s">
        <v>735</v>
      </c>
      <c r="B337" s="112">
        <v>374.37</v>
      </c>
      <c r="C337" s="112">
        <v>1565.7030153836668</v>
      </c>
      <c r="D337" s="112">
        <v>17.154270833333335</v>
      </c>
      <c r="E337" s="111">
        <v>19.777099999999997</v>
      </c>
      <c r="F337" s="111">
        <v>31.394645833333332</v>
      </c>
      <c r="G337" s="111">
        <v>107.43731666666667</v>
      </c>
      <c r="H337" s="112">
        <v>3.5813166666666665</v>
      </c>
      <c r="I337" s="113">
        <v>185</v>
      </c>
      <c r="J337" s="113">
        <v>5.7605666666666666</v>
      </c>
      <c r="K337" s="113">
        <v>1026.2100500000001</v>
      </c>
    </row>
    <row r="338" spans="1:11" x14ac:dyDescent="0.2">
      <c r="A338" s="16" t="s">
        <v>479</v>
      </c>
      <c r="B338" s="15">
        <v>1</v>
      </c>
      <c r="C338" s="15">
        <v>4.1840000000000002</v>
      </c>
      <c r="D338" s="15">
        <v>0</v>
      </c>
      <c r="E338" s="15">
        <v>0</v>
      </c>
      <c r="F338" s="15">
        <v>0.2</v>
      </c>
      <c r="G338" s="15">
        <v>2</v>
      </c>
      <c r="H338" s="15">
        <v>0.08</v>
      </c>
      <c r="I338" s="15">
        <v>0</v>
      </c>
      <c r="J338" s="15">
        <v>0</v>
      </c>
      <c r="K338" s="15">
        <v>1</v>
      </c>
    </row>
    <row r="339" spans="1:11" x14ac:dyDescent="0.2">
      <c r="A339" s="17" t="s">
        <v>113</v>
      </c>
      <c r="B339" s="14">
        <v>96.699831884057957</v>
      </c>
      <c r="C339" s="15">
        <v>404.59209660289849</v>
      </c>
      <c r="D339" s="14">
        <v>2.0507246376811596</v>
      </c>
      <c r="E339" s="14">
        <v>0.21333333333333335</v>
      </c>
      <c r="F339" s="14">
        <v>23.232608695652171</v>
      </c>
      <c r="G339" s="14">
        <v>11.796666666666667</v>
      </c>
      <c r="H339" s="14">
        <v>0.36</v>
      </c>
      <c r="I339" s="14">
        <v>0</v>
      </c>
      <c r="J339" s="14">
        <v>5.623333333333334</v>
      </c>
      <c r="K339" s="14">
        <v>0</v>
      </c>
    </row>
    <row r="340" spans="1:11" x14ac:dyDescent="0.2">
      <c r="A340" s="211" t="s">
        <v>697</v>
      </c>
      <c r="B340" s="112">
        <v>158.86000000000001</v>
      </c>
      <c r="C340" s="112">
        <v>664.64760722805806</v>
      </c>
      <c r="D340" s="112">
        <v>18.873514492753621</v>
      </c>
      <c r="E340" s="111">
        <v>8.5074000000000005</v>
      </c>
      <c r="F340" s="111">
        <v>0.59318550724637675</v>
      </c>
      <c r="G340" s="111">
        <v>4.9406000000000017</v>
      </c>
      <c r="H340" s="112">
        <v>1.3781333333333334</v>
      </c>
      <c r="I340" s="113">
        <v>1.8</v>
      </c>
      <c r="J340" s="113">
        <v>0.18666666666666668</v>
      </c>
      <c r="K340" s="113">
        <v>91.94146666666667</v>
      </c>
    </row>
    <row r="341" spans="1:11" x14ac:dyDescent="0.2">
      <c r="A341" s="211" t="s">
        <v>684</v>
      </c>
      <c r="B341" s="112">
        <f>'Ficha técnica REFEIÇÃO'!G684</f>
        <v>107.06563721739131</v>
      </c>
      <c r="C341" s="112">
        <f>'Ficha técnica REFEIÇÃO'!H684</f>
        <v>447.96307411756516</v>
      </c>
      <c r="D341" s="112">
        <f>'Ficha técnica REFEIÇÃO'!I684</f>
        <v>15.146564637681159</v>
      </c>
      <c r="E341" s="111">
        <f>'Ficha técnica REFEIÇÃO'!J684</f>
        <v>4.6171600000000002</v>
      </c>
      <c r="F341" s="111">
        <f>'Ficha técnica REFEIÇÃO'!K684</f>
        <v>0.34158869565217387</v>
      </c>
      <c r="G341" s="111">
        <f>'Ficha técnica REFEIÇÃO'!L684</f>
        <v>5.5742433333333326</v>
      </c>
      <c r="H341" s="112">
        <f>'Ficha técnica REFEIÇÃO'!M684</f>
        <v>0.3126066666666667</v>
      </c>
      <c r="I341" s="113">
        <f>'Ficha técnica REFEIÇÃO'!N684</f>
        <v>1.4</v>
      </c>
      <c r="J341" s="113">
        <f>'Ficha técnica REFEIÇÃO'!O684</f>
        <v>0.11667666666666668</v>
      </c>
      <c r="K341" s="113">
        <f>'Ficha técnica REFEIÇÃO'!P684</f>
        <v>119.12783666666668</v>
      </c>
    </row>
    <row r="342" spans="1:11" x14ac:dyDescent="0.2">
      <c r="A342" s="211" t="s">
        <v>698</v>
      </c>
      <c r="B342" s="112">
        <f>'Ficha técnica REFEIÇÃO'!G220</f>
        <v>110.07181055072463</v>
      </c>
      <c r="C342" s="112">
        <f>'Ficha técnica REFEIÇÃO'!H220</f>
        <v>460.54090334423188</v>
      </c>
      <c r="D342" s="112">
        <f>'Ficha técnica REFEIÇÃO'!I220</f>
        <v>12.567897971014492</v>
      </c>
      <c r="E342" s="111">
        <f>'Ficha técnica REFEIÇÃO'!J220</f>
        <v>6.1711600000000004</v>
      </c>
      <c r="F342" s="111">
        <f>'Ficha técnica REFEIÇÃO'!K220</f>
        <v>0.34158869565217387</v>
      </c>
      <c r="G342" s="111">
        <f>'Ficha técnica REFEIÇÃO'!L220</f>
        <v>3.2499100000000007</v>
      </c>
      <c r="H342" s="112">
        <f>'Ficha técnica REFEIÇÃO'!M220</f>
        <v>0.9172733333333335</v>
      </c>
      <c r="I342" s="113">
        <f>'Ficha técnica REFEIÇÃO'!N220</f>
        <v>1.2</v>
      </c>
      <c r="J342" s="113">
        <f>'Ficha técnica REFEIÇÃO'!O220</f>
        <v>0.11667666666666668</v>
      </c>
      <c r="K342" s="113">
        <f>'Ficha técnica REFEIÇÃO'!P220</f>
        <v>109.92783666666666</v>
      </c>
    </row>
    <row r="343" spans="1:11" x14ac:dyDescent="0.2">
      <c r="A343" s="42" t="s">
        <v>512</v>
      </c>
      <c r="B343" s="15">
        <v>98.69</v>
      </c>
      <c r="C343" s="15">
        <v>412.91896000000003</v>
      </c>
      <c r="D343" s="15">
        <v>3.46</v>
      </c>
      <c r="E343" s="15">
        <v>3.47</v>
      </c>
      <c r="F343" s="15">
        <v>14.62</v>
      </c>
      <c r="G343" s="15">
        <v>120.93</v>
      </c>
      <c r="H343" s="15">
        <v>0.09</v>
      </c>
      <c r="I343" s="15">
        <v>29.65</v>
      </c>
      <c r="J343" s="15">
        <v>4.1500000000000004</v>
      </c>
      <c r="K343" s="15">
        <v>44.78</v>
      </c>
    </row>
    <row r="344" spans="1:11" x14ac:dyDescent="0.2">
      <c r="A344" s="42" t="s">
        <v>489</v>
      </c>
      <c r="B344" s="15">
        <v>102</v>
      </c>
      <c r="C344" s="15">
        <v>426.76800000000003</v>
      </c>
      <c r="D344" s="15">
        <v>4.37</v>
      </c>
      <c r="E344" s="15">
        <v>1.08</v>
      </c>
      <c r="F344" s="15">
        <v>19.05</v>
      </c>
      <c r="G344" s="15">
        <v>152</v>
      </c>
      <c r="H344" s="15">
        <v>7.0000000000000007E-2</v>
      </c>
      <c r="I344" s="15">
        <v>10</v>
      </c>
      <c r="J344" s="15">
        <v>0.7</v>
      </c>
      <c r="K344" s="15">
        <v>58</v>
      </c>
    </row>
    <row r="345" spans="1:11" x14ac:dyDescent="0.2">
      <c r="A345" s="16" t="s">
        <v>464</v>
      </c>
      <c r="B345" s="15">
        <v>56</v>
      </c>
      <c r="C345" s="15">
        <v>234.304</v>
      </c>
      <c r="D345" s="15">
        <v>5.73</v>
      </c>
      <c r="E345" s="15">
        <v>0.18</v>
      </c>
      <c r="F345" s="15">
        <v>7.68</v>
      </c>
      <c r="G345" s="15">
        <v>199</v>
      </c>
      <c r="H345" s="15">
        <v>0.09</v>
      </c>
      <c r="I345" s="15">
        <v>2</v>
      </c>
      <c r="J345" s="15">
        <v>0.9</v>
      </c>
      <c r="K345" s="15">
        <v>77</v>
      </c>
    </row>
    <row r="346" spans="1:11" x14ac:dyDescent="0.2">
      <c r="A346" s="16" t="s">
        <v>514</v>
      </c>
      <c r="B346" s="15">
        <v>61</v>
      </c>
      <c r="C346" s="15">
        <v>255.22400000000002</v>
      </c>
      <c r="D346" s="15">
        <v>3.47</v>
      </c>
      <c r="E346" s="15">
        <v>3.25</v>
      </c>
      <c r="F346" s="15">
        <v>4.66</v>
      </c>
      <c r="G346" s="15">
        <v>121</v>
      </c>
      <c r="H346" s="15">
        <v>0.05</v>
      </c>
      <c r="I346" s="15">
        <v>27</v>
      </c>
      <c r="J346" s="15">
        <v>0.5</v>
      </c>
      <c r="K346" s="15">
        <v>46</v>
      </c>
    </row>
    <row r="347" spans="1:11" x14ac:dyDescent="0.2">
      <c r="A347" s="16" t="s">
        <v>615</v>
      </c>
      <c r="B347" s="15">
        <v>68</v>
      </c>
      <c r="C347" s="15">
        <v>284.512</v>
      </c>
      <c r="D347" s="15">
        <v>3</v>
      </c>
      <c r="E347" s="15">
        <v>1.63</v>
      </c>
      <c r="F347" s="15">
        <v>10.3</v>
      </c>
      <c r="G347" s="15">
        <v>93.6</v>
      </c>
      <c r="H347" s="15">
        <v>0.38</v>
      </c>
      <c r="I347" s="15">
        <v>0</v>
      </c>
      <c r="J347" s="15">
        <v>0</v>
      </c>
      <c r="K347" s="15">
        <v>45.4</v>
      </c>
    </row>
    <row r="348" spans="1:11" x14ac:dyDescent="0.2">
      <c r="A348" s="42" t="s">
        <v>614</v>
      </c>
      <c r="B348" s="15">
        <v>68</v>
      </c>
      <c r="C348" s="15">
        <v>284.512</v>
      </c>
      <c r="D348" s="15">
        <v>3</v>
      </c>
      <c r="E348" s="15">
        <v>1.63</v>
      </c>
      <c r="F348" s="15">
        <v>10.3</v>
      </c>
      <c r="G348" s="15">
        <v>92.2</v>
      </c>
      <c r="H348" s="15">
        <v>0.28000000000000003</v>
      </c>
      <c r="I348" s="15">
        <v>0</v>
      </c>
      <c r="J348" s="15">
        <v>0</v>
      </c>
      <c r="K348" s="15">
        <v>43</v>
      </c>
    </row>
    <row r="349" spans="1:11" x14ac:dyDescent="0.2">
      <c r="A349" s="17" t="s">
        <v>296</v>
      </c>
      <c r="B349" s="14">
        <v>51.489533333333291</v>
      </c>
      <c r="C349" s="15">
        <v>215.43220746666651</v>
      </c>
      <c r="D349" s="14">
        <v>4.0633333333333335</v>
      </c>
      <c r="E349" s="14">
        <v>3.04</v>
      </c>
      <c r="F349" s="14">
        <v>1.9166666666666603</v>
      </c>
      <c r="G349" s="14">
        <v>143.10333333333332</v>
      </c>
      <c r="H349" s="14">
        <v>0</v>
      </c>
      <c r="I349" s="14">
        <v>22.5</v>
      </c>
      <c r="J349" s="14">
        <v>0.92666666666666664</v>
      </c>
      <c r="K349" s="14">
        <v>52</v>
      </c>
    </row>
    <row r="350" spans="1:11" x14ac:dyDescent="0.2">
      <c r="A350" s="17" t="s">
        <v>297</v>
      </c>
      <c r="B350" s="14">
        <v>41.492711281558343</v>
      </c>
      <c r="C350" s="15">
        <v>173.60550400204011</v>
      </c>
      <c r="D350" s="14">
        <v>3.8343800687789917</v>
      </c>
      <c r="E350" s="14">
        <v>0.31566666666666671</v>
      </c>
      <c r="F350" s="14">
        <v>5.7739533333333286</v>
      </c>
      <c r="G350" s="14">
        <v>156.96133333333333</v>
      </c>
      <c r="H350" s="14">
        <v>0</v>
      </c>
      <c r="I350" s="14">
        <v>16</v>
      </c>
      <c r="J350" s="14">
        <v>0.34666666666666668</v>
      </c>
      <c r="K350" s="14">
        <v>60</v>
      </c>
    </row>
    <row r="351" spans="1:11" x14ac:dyDescent="0.2">
      <c r="A351" s="42" t="s">
        <v>513</v>
      </c>
      <c r="B351" s="15">
        <v>0</v>
      </c>
      <c r="C351" s="15">
        <v>0</v>
      </c>
      <c r="D351" s="15">
        <v>0</v>
      </c>
      <c r="E351" s="15">
        <v>0</v>
      </c>
      <c r="F351" s="15">
        <v>0</v>
      </c>
      <c r="G351" s="15">
        <v>0</v>
      </c>
      <c r="H351" s="15">
        <v>0</v>
      </c>
      <c r="I351" s="15">
        <v>0</v>
      </c>
      <c r="J351" s="15">
        <v>0</v>
      </c>
      <c r="K351" s="15">
        <v>0</v>
      </c>
    </row>
    <row r="352" spans="1:11" x14ac:dyDescent="0.2">
      <c r="A352" s="43" t="s">
        <v>298</v>
      </c>
      <c r="B352" s="14">
        <v>69.565600000000032</v>
      </c>
      <c r="C352" s="15">
        <v>291.06247040000017</v>
      </c>
      <c r="D352" s="14">
        <v>2.71</v>
      </c>
      <c r="E352" s="14">
        <v>2.33</v>
      </c>
      <c r="F352" s="14">
        <v>9.6933333333333422</v>
      </c>
      <c r="G352" s="14">
        <v>101.03166666666668</v>
      </c>
      <c r="H352" s="14">
        <v>0</v>
      </c>
      <c r="I352" s="14">
        <v>27.026666666666667</v>
      </c>
      <c r="J352" s="14">
        <v>0</v>
      </c>
      <c r="K352" s="14">
        <v>38</v>
      </c>
    </row>
    <row r="353" spans="1:11" x14ac:dyDescent="0.2">
      <c r="A353" s="43" t="s">
        <v>299</v>
      </c>
      <c r="B353" s="14">
        <v>67.849400000000017</v>
      </c>
      <c r="C353" s="15">
        <v>283.88188960000008</v>
      </c>
      <c r="D353" s="14">
        <v>2.5299999999999998</v>
      </c>
      <c r="E353" s="14">
        <v>2.3366666666666664</v>
      </c>
      <c r="F353" s="14">
        <v>9.4333333333333442</v>
      </c>
      <c r="G353" s="14">
        <v>95.05</v>
      </c>
      <c r="H353" s="14">
        <v>5.2999999999999992E-2</v>
      </c>
      <c r="I353" s="14">
        <v>21.276666666666667</v>
      </c>
      <c r="J353" s="14">
        <v>0</v>
      </c>
      <c r="K353" s="14">
        <v>37</v>
      </c>
    </row>
    <row r="354" spans="1:11" x14ac:dyDescent="0.2">
      <c r="A354" s="42" t="s">
        <v>584</v>
      </c>
      <c r="B354" s="15">
        <v>50</v>
      </c>
      <c r="C354" s="15">
        <v>209.20000000000002</v>
      </c>
      <c r="D354" s="15">
        <v>2.82</v>
      </c>
      <c r="E354" s="15">
        <v>0.59</v>
      </c>
      <c r="F354" s="15">
        <v>8.24</v>
      </c>
      <c r="G354" s="15">
        <v>707</v>
      </c>
      <c r="H354" s="15">
        <v>4.6100000000000003</v>
      </c>
      <c r="I354" s="15">
        <v>0</v>
      </c>
      <c r="J354" s="15">
        <v>0</v>
      </c>
      <c r="K354" s="15">
        <v>205</v>
      </c>
    </row>
    <row r="355" spans="1:11" x14ac:dyDescent="0.2">
      <c r="A355" s="48" t="s">
        <v>173</v>
      </c>
      <c r="B355" s="14">
        <v>58.053150000000038</v>
      </c>
      <c r="C355" s="15">
        <v>242.89437960000018</v>
      </c>
      <c r="D355" s="14">
        <v>0.61250000000000004</v>
      </c>
      <c r="E355" s="14">
        <v>0.12833333333333333</v>
      </c>
      <c r="F355" s="14">
        <v>15.255833333333337</v>
      </c>
      <c r="G355" s="14">
        <v>8.347999999999999</v>
      </c>
      <c r="H355" s="14">
        <v>9.4666666666666677E-2</v>
      </c>
      <c r="I355" s="14">
        <v>0</v>
      </c>
      <c r="J355" s="14">
        <v>16.170000000000002</v>
      </c>
      <c r="K355" s="14">
        <v>0</v>
      </c>
    </row>
    <row r="356" spans="1:11" x14ac:dyDescent="0.2">
      <c r="A356" s="17" t="s">
        <v>174</v>
      </c>
      <c r="B356" s="14">
        <v>87.920349999999971</v>
      </c>
      <c r="C356" s="15">
        <v>367.85874439999986</v>
      </c>
      <c r="D356" s="14">
        <v>1.4020833333333336</v>
      </c>
      <c r="E356" s="14">
        <v>0.26500000000000001</v>
      </c>
      <c r="F356" s="14">
        <v>22.497583333333324</v>
      </c>
      <c r="G356" s="14">
        <v>11.244999999999999</v>
      </c>
      <c r="H356" s="14">
        <v>0.38266666666666665</v>
      </c>
      <c r="I356" s="14">
        <v>29.7</v>
      </c>
      <c r="J356" s="14">
        <v>14.816666666666668</v>
      </c>
      <c r="K356" s="14">
        <v>1.8016666666666667</v>
      </c>
    </row>
    <row r="357" spans="1:11" x14ac:dyDescent="0.2">
      <c r="A357" s="17" t="s">
        <v>175</v>
      </c>
      <c r="B357" s="14">
        <v>26.912299999999981</v>
      </c>
      <c r="C357" s="15">
        <v>112.60106319999993</v>
      </c>
      <c r="D357" s="14">
        <v>0.88541666666666685</v>
      </c>
      <c r="E357" s="14">
        <v>6.6666666666666666E-2</v>
      </c>
      <c r="F357" s="14">
        <v>6.494250000000001</v>
      </c>
      <c r="G357" s="14">
        <v>13.8</v>
      </c>
      <c r="H357" s="14">
        <v>0.13666666666666669</v>
      </c>
      <c r="I357" s="14">
        <v>25</v>
      </c>
      <c r="J357" s="14">
        <v>3.7733333333333334</v>
      </c>
      <c r="K357" s="14">
        <v>21.656000000000002</v>
      </c>
    </row>
    <row r="358" spans="1:11" x14ac:dyDescent="0.2">
      <c r="A358" s="44" t="s">
        <v>360</v>
      </c>
      <c r="B358" s="14">
        <v>41.00970891670385</v>
      </c>
      <c r="C358" s="15">
        <v>171.58462210748891</v>
      </c>
      <c r="D358" s="14">
        <v>0.54583333333333328</v>
      </c>
      <c r="E358" s="14">
        <v>0.10966666666666665</v>
      </c>
      <c r="F358" s="14">
        <v>10.627166666666664</v>
      </c>
      <c r="G358" s="14">
        <v>3.09</v>
      </c>
      <c r="H358" s="14">
        <v>4.766666666666667E-2</v>
      </c>
      <c r="I358" s="14">
        <v>8</v>
      </c>
      <c r="J358" s="14">
        <v>27.07</v>
      </c>
      <c r="K358" s="14">
        <v>1.3663333333333334</v>
      </c>
    </row>
    <row r="359" spans="1:11" x14ac:dyDescent="0.2">
      <c r="A359" s="16" t="s">
        <v>530</v>
      </c>
      <c r="B359" s="15">
        <v>113</v>
      </c>
      <c r="C359" s="15">
        <v>472.79200000000003</v>
      </c>
      <c r="D359" s="15">
        <v>5.2</v>
      </c>
      <c r="E359" s="15">
        <v>0.3</v>
      </c>
      <c r="F359" s="15">
        <v>25.7</v>
      </c>
      <c r="G359" s="15">
        <v>40</v>
      </c>
      <c r="H359" s="15">
        <v>3.6</v>
      </c>
      <c r="I359" s="15">
        <v>30</v>
      </c>
      <c r="J359" s="15">
        <v>33</v>
      </c>
      <c r="K359" s="15">
        <v>0</v>
      </c>
    </row>
    <row r="360" spans="1:11" x14ac:dyDescent="0.2">
      <c r="A360" s="17" t="s">
        <v>114</v>
      </c>
      <c r="B360" s="14">
        <v>27.365143478260869</v>
      </c>
      <c r="C360" s="15">
        <v>114.49576031304348</v>
      </c>
      <c r="D360" s="14">
        <v>1.4021739130434783</v>
      </c>
      <c r="E360" s="14">
        <v>0.22</v>
      </c>
      <c r="F360" s="14">
        <v>6.1911594202898588</v>
      </c>
      <c r="G360" s="14">
        <v>19.97</v>
      </c>
      <c r="H360" s="14">
        <v>0.33666666666666667</v>
      </c>
      <c r="I360" s="14">
        <v>13</v>
      </c>
      <c r="J360" s="14">
        <v>6.793333333333333</v>
      </c>
      <c r="K360" s="14">
        <v>0</v>
      </c>
    </row>
    <row r="361" spans="1:11" x14ac:dyDescent="0.2">
      <c r="A361" s="17" t="s">
        <v>115</v>
      </c>
      <c r="B361" s="14">
        <v>125.81163499999998</v>
      </c>
      <c r="C361" s="15">
        <v>526.3958808399999</v>
      </c>
      <c r="D361" s="14">
        <v>4.4124999999999996</v>
      </c>
      <c r="E361" s="14">
        <v>3.9096666666666664</v>
      </c>
      <c r="F361" s="14">
        <v>23.059166666666663</v>
      </c>
      <c r="G361" s="14">
        <v>151.017</v>
      </c>
      <c r="H361" s="14">
        <v>0.94600000000000006</v>
      </c>
      <c r="I361" s="14">
        <v>0</v>
      </c>
      <c r="J361" s="14">
        <v>13.833333333333334</v>
      </c>
      <c r="K361" s="14">
        <v>0.77099999999999991</v>
      </c>
    </row>
    <row r="362" spans="1:11" x14ac:dyDescent="0.2">
      <c r="A362" s="17" t="s">
        <v>176</v>
      </c>
      <c r="B362" s="14">
        <v>51.136330434782636</v>
      </c>
      <c r="C362" s="15">
        <v>213.95440653913056</v>
      </c>
      <c r="D362" s="14">
        <v>1.3369565217391304</v>
      </c>
      <c r="E362" s="14">
        <v>0.62666666666666659</v>
      </c>
      <c r="F362" s="14">
        <v>11.499710144927537</v>
      </c>
      <c r="G362" s="14">
        <v>23.913333333333338</v>
      </c>
      <c r="H362" s="14">
        <v>0.25333333333333335</v>
      </c>
      <c r="I362" s="14">
        <v>5</v>
      </c>
      <c r="J362" s="14">
        <v>70.776666666666671</v>
      </c>
      <c r="K362" s="14">
        <v>0</v>
      </c>
    </row>
    <row r="363" spans="1:11" x14ac:dyDescent="0.2">
      <c r="A363" s="17" t="s">
        <v>236</v>
      </c>
      <c r="B363" s="14">
        <v>130.84031100948653</v>
      </c>
      <c r="C363" s="15">
        <v>547.43586126369166</v>
      </c>
      <c r="D363" s="14">
        <v>16.8125</v>
      </c>
      <c r="E363" s="14">
        <v>6.5466666666666669</v>
      </c>
      <c r="F363" s="14">
        <v>0</v>
      </c>
      <c r="G363" s="14">
        <v>1181.277</v>
      </c>
      <c r="H363" s="14">
        <v>0.90566666666666673</v>
      </c>
      <c r="I363" s="14">
        <v>4.3066666666666666</v>
      </c>
      <c r="J363" s="14">
        <v>0</v>
      </c>
      <c r="K363" s="14">
        <v>47.92</v>
      </c>
    </row>
    <row r="364" spans="1:11" x14ac:dyDescent="0.2">
      <c r="A364" s="41" t="s">
        <v>359</v>
      </c>
      <c r="B364" s="14">
        <v>151.59834650321801</v>
      </c>
      <c r="C364" s="15">
        <v>634.28748176946419</v>
      </c>
      <c r="D364" s="14">
        <v>15.652083333333334</v>
      </c>
      <c r="E364" s="14">
        <v>9.397333333333334</v>
      </c>
      <c r="F364" s="14">
        <v>0</v>
      </c>
      <c r="G364" s="14">
        <v>590.27199999999993</v>
      </c>
      <c r="H364" s="14">
        <v>0.63133333333333341</v>
      </c>
      <c r="I364" s="14">
        <v>0</v>
      </c>
      <c r="J364" s="14">
        <v>0</v>
      </c>
      <c r="K364" s="14">
        <v>41.109333333333332</v>
      </c>
    </row>
    <row r="365" spans="1:11" x14ac:dyDescent="0.2">
      <c r="A365" s="42" t="s">
        <v>566</v>
      </c>
      <c r="B365" s="15">
        <v>55</v>
      </c>
      <c r="C365" s="15">
        <v>230.12</v>
      </c>
      <c r="D365" s="15">
        <v>0.57999999999999996</v>
      </c>
      <c r="E365" s="15">
        <v>0.09</v>
      </c>
      <c r="F365" s="15">
        <v>13</v>
      </c>
      <c r="G365" s="15">
        <v>8.51</v>
      </c>
      <c r="H365" s="15">
        <v>0.01</v>
      </c>
      <c r="I365" s="15">
        <v>19.2</v>
      </c>
      <c r="J365" s="15">
        <v>182</v>
      </c>
      <c r="K365" s="15">
        <v>0.95</v>
      </c>
    </row>
    <row r="366" spans="1:11" x14ac:dyDescent="0.2">
      <c r="A366" s="16" t="s">
        <v>565</v>
      </c>
      <c r="B366" s="15">
        <v>28</v>
      </c>
      <c r="C366" s="15">
        <v>117.152</v>
      </c>
      <c r="D366" s="15">
        <v>0.62</v>
      </c>
      <c r="E366" s="15">
        <v>0.1</v>
      </c>
      <c r="F366" s="15">
        <v>6.22</v>
      </c>
      <c r="G366" s="15">
        <v>8.9</v>
      </c>
      <c r="H366" s="15">
        <v>0</v>
      </c>
      <c r="I366" s="15">
        <v>20.8</v>
      </c>
      <c r="J366" s="15">
        <v>197</v>
      </c>
      <c r="K366" s="15">
        <v>7.0000000000000007E-2</v>
      </c>
    </row>
    <row r="367" spans="1:11" x14ac:dyDescent="0.2">
      <c r="A367" s="42" t="s">
        <v>568</v>
      </c>
      <c r="B367" s="15">
        <v>58</v>
      </c>
      <c r="C367" s="15">
        <v>242.672</v>
      </c>
      <c r="D367" s="15">
        <v>0.54</v>
      </c>
      <c r="E367" s="15">
        <v>0.08</v>
      </c>
      <c r="F367" s="15">
        <v>13.7</v>
      </c>
      <c r="G367" s="15">
        <v>6.78</v>
      </c>
      <c r="H367" s="15">
        <v>0.03</v>
      </c>
      <c r="I367" s="15">
        <v>15.3</v>
      </c>
      <c r="J367" s="15">
        <v>54.7</v>
      </c>
      <c r="K367" s="15">
        <v>1.2</v>
      </c>
    </row>
    <row r="368" spans="1:11" x14ac:dyDescent="0.2">
      <c r="A368" s="16" t="s">
        <v>567</v>
      </c>
      <c r="B368" s="15">
        <v>29</v>
      </c>
      <c r="C368" s="15">
        <v>121.336</v>
      </c>
      <c r="D368" s="15">
        <v>0.57999999999999996</v>
      </c>
      <c r="E368" s="15">
        <v>0.08</v>
      </c>
      <c r="F368" s="15">
        <v>6.38</v>
      </c>
      <c r="G368" s="15">
        <v>7.06</v>
      </c>
      <c r="H368" s="15">
        <v>0.03</v>
      </c>
      <c r="I368" s="15">
        <v>16.600000000000001</v>
      </c>
      <c r="J368" s="15">
        <v>59.4</v>
      </c>
      <c r="K368" s="15">
        <v>0.27</v>
      </c>
    </row>
    <row r="369" spans="1:11" x14ac:dyDescent="0.2">
      <c r="A369" s="17" t="s">
        <v>177</v>
      </c>
      <c r="B369" s="14">
        <v>45.438117391304331</v>
      </c>
      <c r="C369" s="15">
        <v>190.11308316521732</v>
      </c>
      <c r="D369" s="14">
        <v>0.97826086956521752</v>
      </c>
      <c r="E369" s="14">
        <v>0.10333333333333335</v>
      </c>
      <c r="F369" s="14">
        <v>11.468405797101452</v>
      </c>
      <c r="G369" s="14">
        <v>35.407000000000004</v>
      </c>
      <c r="H369" s="14">
        <v>0.13666666666666669</v>
      </c>
      <c r="I369" s="14">
        <v>4</v>
      </c>
      <c r="J369" s="14">
        <v>56.87</v>
      </c>
      <c r="K369" s="14">
        <v>0</v>
      </c>
    </row>
    <row r="370" spans="1:11" x14ac:dyDescent="0.2">
      <c r="A370" s="17" t="s">
        <v>178</v>
      </c>
      <c r="B370" s="14">
        <v>36.649482608695607</v>
      </c>
      <c r="C370" s="15">
        <v>153.34143523478244</v>
      </c>
      <c r="D370" s="14">
        <v>0.65217391304347827</v>
      </c>
      <c r="E370" s="14">
        <v>0</v>
      </c>
      <c r="F370" s="14">
        <v>8.6978260869565194</v>
      </c>
      <c r="G370" s="14">
        <v>5.9266666666666667</v>
      </c>
      <c r="H370" s="14">
        <v>6.3333333333333339E-2</v>
      </c>
      <c r="I370" s="14">
        <v>4</v>
      </c>
      <c r="J370" s="14">
        <v>94.483333333333334</v>
      </c>
      <c r="K370" s="14">
        <v>0</v>
      </c>
    </row>
    <row r="371" spans="1:11" x14ac:dyDescent="0.2">
      <c r="A371" s="17" t="s">
        <v>179</v>
      </c>
      <c r="B371" s="14">
        <v>51.471128639280764</v>
      </c>
      <c r="C371" s="15">
        <v>215.35520222675072</v>
      </c>
      <c r="D371" s="14">
        <v>1.0770833333333334</v>
      </c>
      <c r="E371" s="14">
        <v>0.18566666666666665</v>
      </c>
      <c r="F371" s="14">
        <v>12.860583333333317</v>
      </c>
      <c r="G371" s="14">
        <v>51.082333333333338</v>
      </c>
      <c r="H371" s="14">
        <v>0.14666666666666664</v>
      </c>
      <c r="I371" s="14">
        <v>0</v>
      </c>
      <c r="J371" s="14">
        <v>34.679666666666662</v>
      </c>
      <c r="K371" s="14">
        <v>0.83</v>
      </c>
    </row>
    <row r="372" spans="1:11" x14ac:dyDescent="0.2">
      <c r="A372" s="17" t="s">
        <v>180</v>
      </c>
      <c r="B372" s="14">
        <v>40.956007310867328</v>
      </c>
      <c r="C372" s="15">
        <v>171.35993458866892</v>
      </c>
      <c r="D372" s="14">
        <v>0.66666666666666674</v>
      </c>
      <c r="E372" s="14">
        <v>0.14200000000000002</v>
      </c>
      <c r="F372" s="14">
        <v>9.5733333333333359</v>
      </c>
      <c r="G372" s="14">
        <v>13.388333333333334</v>
      </c>
      <c r="H372" s="14">
        <v>8.6000000000000007E-2</v>
      </c>
      <c r="I372" s="14">
        <v>5</v>
      </c>
      <c r="J372" s="14">
        <v>44.32</v>
      </c>
      <c r="K372" s="14">
        <v>0</v>
      </c>
    </row>
    <row r="373" spans="1:11" x14ac:dyDescent="0.2">
      <c r="A373" s="17" t="s">
        <v>181</v>
      </c>
      <c r="B373" s="14">
        <v>45.701038780629624</v>
      </c>
      <c r="C373" s="15">
        <v>191.21314625815435</v>
      </c>
      <c r="D373" s="14">
        <v>1.0562499999999999</v>
      </c>
      <c r="E373" s="14">
        <v>7.5333333333333322E-2</v>
      </c>
      <c r="F373" s="14">
        <v>11.53375</v>
      </c>
      <c r="G373" s="14">
        <v>31.466666666666669</v>
      </c>
      <c r="H373" s="14">
        <v>0.12</v>
      </c>
      <c r="I373" s="14">
        <v>0</v>
      </c>
      <c r="J373" s="14">
        <v>43.455666666666673</v>
      </c>
      <c r="K373" s="14">
        <v>1.111</v>
      </c>
    </row>
    <row r="374" spans="1:11" x14ac:dyDescent="0.2">
      <c r="A374" s="17" t="s">
        <v>182</v>
      </c>
      <c r="B374" s="14">
        <v>39.336093944132394</v>
      </c>
      <c r="C374" s="15">
        <v>164.58221706224995</v>
      </c>
      <c r="D374" s="14">
        <v>0.71458333333333335</v>
      </c>
      <c r="E374" s="14">
        <v>0.11933333333333333</v>
      </c>
      <c r="F374" s="14">
        <v>9.1674166666666803</v>
      </c>
      <c r="G374" s="14">
        <v>7.7363333333333335</v>
      </c>
      <c r="H374" s="14">
        <v>0</v>
      </c>
      <c r="I374" s="14">
        <v>0</v>
      </c>
      <c r="J374" s="14">
        <v>41.3033</v>
      </c>
      <c r="K374" s="14">
        <v>0</v>
      </c>
    </row>
    <row r="375" spans="1:11" x14ac:dyDescent="0.2">
      <c r="A375" s="42" t="s">
        <v>570</v>
      </c>
      <c r="B375" s="15">
        <v>68</v>
      </c>
      <c r="C375" s="15">
        <v>284.512</v>
      </c>
      <c r="D375" s="15">
        <v>0.57999999999999996</v>
      </c>
      <c r="E375" s="15">
        <v>0.14000000000000001</v>
      </c>
      <c r="F375" s="15">
        <v>16.3</v>
      </c>
      <c r="G375" s="15">
        <v>7.96</v>
      </c>
      <c r="H375" s="15">
        <v>0.06</v>
      </c>
      <c r="I375" s="15">
        <v>15.2</v>
      </c>
      <c r="J375" s="15">
        <v>51.7</v>
      </c>
      <c r="K375" s="15">
        <v>1.32</v>
      </c>
    </row>
    <row r="376" spans="1:11" x14ac:dyDescent="0.2">
      <c r="A376" s="16" t="s">
        <v>569</v>
      </c>
      <c r="B376" s="15">
        <v>39</v>
      </c>
      <c r="C376" s="15">
        <v>163.17600000000002</v>
      </c>
      <c r="D376" s="15">
        <v>0.61</v>
      </c>
      <c r="E376" s="15">
        <v>0.16</v>
      </c>
      <c r="F376" s="15">
        <v>9.16</v>
      </c>
      <c r="G376" s="15">
        <v>8.34</v>
      </c>
      <c r="H376" s="15">
        <v>0.06</v>
      </c>
      <c r="I376" s="15">
        <v>16.5</v>
      </c>
      <c r="J376" s="15">
        <v>56.1</v>
      </c>
      <c r="K376" s="15">
        <v>0.39</v>
      </c>
    </row>
    <row r="377" spans="1:11" x14ac:dyDescent="0.2">
      <c r="A377" s="17" t="s">
        <v>183</v>
      </c>
      <c r="B377" s="14">
        <v>36.773765217391322</v>
      </c>
      <c r="C377" s="15">
        <v>153.86143366956529</v>
      </c>
      <c r="D377" s="14">
        <v>1.0434782608695652</v>
      </c>
      <c r="E377" s="14">
        <v>0.12666666666666668</v>
      </c>
      <c r="F377" s="14">
        <v>8.9465217391304375</v>
      </c>
      <c r="G377" s="14">
        <v>21.885999999999999</v>
      </c>
      <c r="H377" s="14">
        <v>0.09</v>
      </c>
      <c r="I377" s="14">
        <v>2</v>
      </c>
      <c r="J377" s="14">
        <v>53.733333333333327</v>
      </c>
      <c r="K377" s="14">
        <v>0</v>
      </c>
    </row>
    <row r="378" spans="1:11" x14ac:dyDescent="0.2">
      <c r="A378" s="17" t="s">
        <v>184</v>
      </c>
      <c r="B378" s="14">
        <v>32.709753623188377</v>
      </c>
      <c r="C378" s="15">
        <v>136.85760915942018</v>
      </c>
      <c r="D378" s="14">
        <v>0.73913043478260876</v>
      </c>
      <c r="E378" s="14">
        <v>7.3333333333333334E-2</v>
      </c>
      <c r="F378" s="14">
        <v>7.554202898550721</v>
      </c>
      <c r="G378" s="14">
        <v>7.3666666666666663</v>
      </c>
      <c r="H378" s="14">
        <v>0</v>
      </c>
      <c r="I378" s="14">
        <v>0</v>
      </c>
      <c r="J378" s="14">
        <v>73.336666666666659</v>
      </c>
      <c r="K378" s="14">
        <v>0</v>
      </c>
    </row>
    <row r="379" spans="1:11" x14ac:dyDescent="0.2">
      <c r="A379" s="16" t="s">
        <v>600</v>
      </c>
      <c r="B379" s="15">
        <v>52</v>
      </c>
      <c r="C379" s="15">
        <v>217.56800000000001</v>
      </c>
      <c r="D379" s="15">
        <v>0.83</v>
      </c>
      <c r="E379" s="15">
        <v>0.36</v>
      </c>
      <c r="F379" s="15">
        <v>12.8</v>
      </c>
      <c r="G379" s="15">
        <v>34.799999999999997</v>
      </c>
      <c r="H379" s="15">
        <v>0.14000000000000001</v>
      </c>
      <c r="I379" s="15">
        <v>2.96</v>
      </c>
      <c r="J379" s="15">
        <v>55</v>
      </c>
      <c r="K379" s="15">
        <v>1</v>
      </c>
    </row>
    <row r="380" spans="1:11" x14ac:dyDescent="0.2">
      <c r="A380" s="17" t="s">
        <v>185</v>
      </c>
      <c r="B380" s="14">
        <v>46.109628783385006</v>
      </c>
      <c r="C380" s="15">
        <v>192.92268682968287</v>
      </c>
      <c r="D380" s="14">
        <v>0.76666666666666661</v>
      </c>
      <c r="E380" s="14">
        <v>0.159</v>
      </c>
      <c r="F380" s="14">
        <v>11.723000000000013</v>
      </c>
      <c r="G380" s="14">
        <v>33.735999999999997</v>
      </c>
      <c r="H380" s="14">
        <v>9.1000000000000011E-2</v>
      </c>
      <c r="I380" s="14">
        <v>0</v>
      </c>
      <c r="J380" s="14">
        <v>47.845666666666659</v>
      </c>
      <c r="K380" s="14">
        <v>0.629</v>
      </c>
    </row>
    <row r="381" spans="1:11" x14ac:dyDescent="0.2">
      <c r="A381" s="17" t="s">
        <v>186</v>
      </c>
      <c r="B381" s="14">
        <v>36.196350587685913</v>
      </c>
      <c r="C381" s="15">
        <v>151.44553085887787</v>
      </c>
      <c r="D381" s="14">
        <v>0.48333333333333328</v>
      </c>
      <c r="E381" s="14">
        <v>0.12433333333333334</v>
      </c>
      <c r="F381" s="14">
        <v>8.5540000000000038</v>
      </c>
      <c r="G381" s="14">
        <v>9.0763333333333325</v>
      </c>
      <c r="H381" s="14">
        <v>0</v>
      </c>
      <c r="I381" s="14">
        <v>0</v>
      </c>
      <c r="J381" s="14">
        <v>0</v>
      </c>
      <c r="K381" s="14">
        <v>0</v>
      </c>
    </row>
    <row r="382" spans="1:11" x14ac:dyDescent="0.2">
      <c r="A382" s="17" t="s">
        <v>63</v>
      </c>
      <c r="B382" s="14">
        <v>163.76366666666667</v>
      </c>
      <c r="C382" s="15">
        <v>685.18718133333334</v>
      </c>
      <c r="D382" s="14">
        <v>5.8125</v>
      </c>
      <c r="E382" s="14">
        <v>1.1583333333333332</v>
      </c>
      <c r="F382" s="14">
        <v>32.522166666666671</v>
      </c>
      <c r="G382" s="14">
        <v>9.9716666666666658</v>
      </c>
      <c r="H382" s="14">
        <v>1.1886666666666665</v>
      </c>
      <c r="I382" s="14">
        <v>0</v>
      </c>
      <c r="J382" s="14">
        <v>0</v>
      </c>
      <c r="K382" s="14">
        <v>206.76933333333332</v>
      </c>
    </row>
    <row r="383" spans="1:11" x14ac:dyDescent="0.2">
      <c r="A383" s="17" t="s">
        <v>64</v>
      </c>
      <c r="B383" s="14">
        <v>220.3056666666667</v>
      </c>
      <c r="C383" s="15">
        <v>921.75890933333346</v>
      </c>
      <c r="D383" s="14">
        <v>7.0083333333333329</v>
      </c>
      <c r="E383" s="14">
        <v>1.3376666666666666</v>
      </c>
      <c r="F383" s="14">
        <v>45.058333333333337</v>
      </c>
      <c r="G383" s="14">
        <v>16.545666666666666</v>
      </c>
      <c r="H383" s="14">
        <v>1.8723333333333334</v>
      </c>
      <c r="I383" s="14">
        <v>0</v>
      </c>
      <c r="J383" s="14">
        <v>0</v>
      </c>
      <c r="K383" s="14">
        <v>666.71033333333332</v>
      </c>
    </row>
    <row r="384" spans="1:11" x14ac:dyDescent="0.2">
      <c r="A384" s="42" t="s">
        <v>456</v>
      </c>
      <c r="B384" s="15">
        <v>73.290000000000006</v>
      </c>
      <c r="C384" s="15">
        <v>306.64536000000004</v>
      </c>
      <c r="D384" s="15">
        <v>3.48</v>
      </c>
      <c r="E384" s="15">
        <v>3.51</v>
      </c>
      <c r="F384" s="15">
        <v>7.09</v>
      </c>
      <c r="G384" s="15">
        <v>147.69</v>
      </c>
      <c r="H384" s="15">
        <v>0.17</v>
      </c>
      <c r="I384" s="15">
        <v>26.86</v>
      </c>
      <c r="J384" s="15">
        <v>2.36</v>
      </c>
      <c r="K384" s="15">
        <v>71.790000000000006</v>
      </c>
    </row>
    <row r="385" spans="1:11" x14ac:dyDescent="0.2">
      <c r="A385" s="212" t="s">
        <v>1008</v>
      </c>
      <c r="B385" s="112">
        <v>209.14808999999997</v>
      </c>
      <c r="C385" s="112">
        <v>875.07560855999998</v>
      </c>
      <c r="D385" s="112">
        <v>8.2565000000000008</v>
      </c>
      <c r="E385" s="111">
        <v>8.3960000000000008</v>
      </c>
      <c r="F385" s="111">
        <v>25.430500000000002</v>
      </c>
      <c r="G385" s="111">
        <v>273.74250000000001</v>
      </c>
      <c r="H385" s="112">
        <v>0.96100000000000008</v>
      </c>
      <c r="I385" s="113">
        <v>227.69450000000001</v>
      </c>
      <c r="J385" s="113">
        <v>0</v>
      </c>
      <c r="K385" s="113">
        <v>106.65</v>
      </c>
    </row>
    <row r="386" spans="1:11" x14ac:dyDescent="0.2">
      <c r="A386" s="212" t="s">
        <v>721</v>
      </c>
      <c r="B386" s="112">
        <v>207.08194859999998</v>
      </c>
      <c r="C386" s="112">
        <v>866.4308729423999</v>
      </c>
      <c r="D386" s="112">
        <v>7.6812000000000005</v>
      </c>
      <c r="E386" s="111">
        <v>8.083000000000002</v>
      </c>
      <c r="F386" s="111">
        <v>26.723700000000001</v>
      </c>
      <c r="G386" s="111">
        <v>268.33999999999997</v>
      </c>
      <c r="H386" s="112">
        <v>0.18209999999999998</v>
      </c>
      <c r="I386" s="113">
        <v>108.31700000000001</v>
      </c>
      <c r="J386" s="113">
        <v>0</v>
      </c>
      <c r="K386" s="113">
        <v>97.02000000000001</v>
      </c>
    </row>
    <row r="387" spans="1:11" x14ac:dyDescent="0.2">
      <c r="A387" s="16" t="s">
        <v>475</v>
      </c>
      <c r="B387" s="15">
        <v>408.33</v>
      </c>
      <c r="C387" s="15">
        <v>1708.45272</v>
      </c>
      <c r="D387" s="15">
        <v>32.85</v>
      </c>
      <c r="E387" s="15">
        <v>13.22</v>
      </c>
      <c r="F387" s="15">
        <v>42.13</v>
      </c>
      <c r="G387" s="15">
        <v>182.41</v>
      </c>
      <c r="H387" s="15">
        <v>8.94</v>
      </c>
      <c r="I387" s="15">
        <v>0.61</v>
      </c>
      <c r="J387" s="15">
        <v>2.64</v>
      </c>
      <c r="K387" s="15">
        <v>1263.1300000000001</v>
      </c>
    </row>
    <row r="388" spans="1:11" x14ac:dyDescent="0.2">
      <c r="A388" s="43" t="s">
        <v>301</v>
      </c>
      <c r="B388" s="14">
        <v>312.57259999999997</v>
      </c>
      <c r="C388" s="15">
        <v>1307.8037583999999</v>
      </c>
      <c r="D388" s="14">
        <v>7.67</v>
      </c>
      <c r="E388" s="14">
        <v>6.74</v>
      </c>
      <c r="F388" s="14">
        <v>56.996666666666663</v>
      </c>
      <c r="G388" s="14">
        <v>246.26666666666665</v>
      </c>
      <c r="H388" s="14">
        <v>0.12666666666666668</v>
      </c>
      <c r="I388" s="14">
        <v>52.95333333333334</v>
      </c>
      <c r="J388" s="14">
        <v>2.1433333333333331</v>
      </c>
      <c r="K388" s="14">
        <v>94</v>
      </c>
    </row>
    <row r="389" spans="1:11" x14ac:dyDescent="0.2">
      <c r="A389" s="17" t="s">
        <v>302</v>
      </c>
      <c r="B389" s="14">
        <v>66.415741886543287</v>
      </c>
      <c r="C389" s="15">
        <v>277.88346405329713</v>
      </c>
      <c r="D389" s="14">
        <v>3.0709067217508954</v>
      </c>
      <c r="E389" s="14">
        <v>3.7543333333333333</v>
      </c>
      <c r="F389" s="14">
        <v>5.2460933333333326</v>
      </c>
      <c r="G389" s="14">
        <v>112.24733333333332</v>
      </c>
      <c r="H389" s="14">
        <v>0.10299999999999999</v>
      </c>
      <c r="I389" s="14">
        <v>34.74</v>
      </c>
      <c r="J389" s="14">
        <v>0</v>
      </c>
      <c r="K389" s="14">
        <v>74</v>
      </c>
    </row>
    <row r="390" spans="1:11" x14ac:dyDescent="0.2">
      <c r="A390" s="17" t="s">
        <v>382</v>
      </c>
      <c r="B390" s="14">
        <v>166.16030161554647</v>
      </c>
      <c r="C390" s="15">
        <v>695.21470195944642</v>
      </c>
      <c r="D390" s="14">
        <v>1.0140667031606039</v>
      </c>
      <c r="E390" s="14">
        <v>18.364333333333335</v>
      </c>
      <c r="F390" s="14">
        <v>2.1945999635060494</v>
      </c>
      <c r="G390" s="14">
        <v>5.8503333333333325</v>
      </c>
      <c r="H390" s="14">
        <v>0.45566666666666666</v>
      </c>
      <c r="I390" s="14">
        <v>0</v>
      </c>
      <c r="J390" s="14">
        <v>0</v>
      </c>
      <c r="K390" s="14">
        <v>44</v>
      </c>
    </row>
    <row r="391" spans="1:11" x14ac:dyDescent="0.2">
      <c r="A391" s="43" t="s">
        <v>303</v>
      </c>
      <c r="B391" s="14">
        <v>82.820996271993607</v>
      </c>
      <c r="C391" s="15">
        <v>346.52304840202129</v>
      </c>
      <c r="D391" s="14">
        <v>2.0990200376510622</v>
      </c>
      <c r="E391" s="14">
        <v>2.169</v>
      </c>
      <c r="F391" s="14">
        <v>14.158313333333325</v>
      </c>
      <c r="G391" s="14">
        <v>69.790999999999997</v>
      </c>
      <c r="H391" s="14">
        <v>0.45766666666666667</v>
      </c>
      <c r="I391" s="14">
        <v>38.943333333333335</v>
      </c>
      <c r="J391" s="14">
        <v>3.2616666666666667</v>
      </c>
      <c r="K391" s="14">
        <v>72</v>
      </c>
    </row>
    <row r="392" spans="1:11" x14ac:dyDescent="0.2">
      <c r="A392" s="17" t="s">
        <v>304</v>
      </c>
      <c r="B392" s="14">
        <v>361.60799999999995</v>
      </c>
      <c r="C392" s="15">
        <v>1512.9678719999999</v>
      </c>
      <c r="D392" s="14">
        <v>34.69</v>
      </c>
      <c r="E392" s="14">
        <v>0.93333333333333324</v>
      </c>
      <c r="F392" s="14">
        <v>53.043333333333337</v>
      </c>
      <c r="G392" s="14">
        <v>1363.17</v>
      </c>
      <c r="H392" s="14">
        <v>0.92666666666666675</v>
      </c>
      <c r="I392" s="14">
        <v>299.45666666666665</v>
      </c>
      <c r="J392" s="14">
        <v>0</v>
      </c>
      <c r="K392" s="14">
        <v>432</v>
      </c>
    </row>
    <row r="393" spans="1:11" x14ac:dyDescent="0.2">
      <c r="A393" s="17" t="s">
        <v>305</v>
      </c>
      <c r="B393" s="14">
        <v>37</v>
      </c>
      <c r="C393" s="15">
        <v>154.80799999999999</v>
      </c>
      <c r="D393" s="14">
        <v>3.12</v>
      </c>
      <c r="E393" s="14">
        <v>0.4</v>
      </c>
      <c r="F393" s="14">
        <v>5.14</v>
      </c>
      <c r="G393" s="14">
        <v>133.80666666666667</v>
      </c>
      <c r="H393" s="14">
        <v>0.08</v>
      </c>
      <c r="I393" s="14">
        <v>10.9</v>
      </c>
      <c r="J393" s="14">
        <v>0</v>
      </c>
      <c r="K393" s="14">
        <v>51</v>
      </c>
    </row>
    <row r="394" spans="1:11" x14ac:dyDescent="0.2">
      <c r="A394" s="17" t="s">
        <v>306</v>
      </c>
      <c r="B394" s="14">
        <v>65</v>
      </c>
      <c r="C394" s="15">
        <v>271.96000000000004</v>
      </c>
      <c r="D394" s="14">
        <v>2.93</v>
      </c>
      <c r="E394" s="14">
        <v>3.24</v>
      </c>
      <c r="F394" s="14">
        <v>5.92</v>
      </c>
      <c r="G394" s="14">
        <v>108</v>
      </c>
      <c r="H394" s="14">
        <v>0.08</v>
      </c>
      <c r="I394" s="14">
        <v>49.7</v>
      </c>
      <c r="J394" s="14">
        <v>0</v>
      </c>
      <c r="K394" s="14">
        <v>63.8</v>
      </c>
    </row>
    <row r="395" spans="1:11" x14ac:dyDescent="0.2">
      <c r="A395" s="17" t="s">
        <v>307</v>
      </c>
      <c r="B395" s="14">
        <v>496.6502999999999</v>
      </c>
      <c r="C395" s="15">
        <v>2077.9848551999999</v>
      </c>
      <c r="D395" s="14">
        <v>25.42</v>
      </c>
      <c r="E395" s="14">
        <v>26.903333333333336</v>
      </c>
      <c r="F395" s="14">
        <v>39.18</v>
      </c>
      <c r="G395" s="14">
        <v>890.2733333333332</v>
      </c>
      <c r="H395" s="14">
        <v>0.52333333333333332</v>
      </c>
      <c r="I395" s="14">
        <v>361.05666666666667</v>
      </c>
      <c r="J395" s="14">
        <v>0</v>
      </c>
      <c r="K395" s="14">
        <v>323</v>
      </c>
    </row>
    <row r="396" spans="1:11" x14ac:dyDescent="0.2">
      <c r="A396" s="43" t="s">
        <v>300</v>
      </c>
      <c r="B396" s="14">
        <v>69.621474000000021</v>
      </c>
      <c r="C396" s="15">
        <v>291.2962472160001</v>
      </c>
      <c r="D396" s="14">
        <v>1.89486</v>
      </c>
      <c r="E396" s="14">
        <v>9.9000000000000019E-2</v>
      </c>
      <c r="F396" s="14">
        <v>15.67447333333333</v>
      </c>
      <c r="G396" s="14">
        <v>71.528000000000006</v>
      </c>
      <c r="H396" s="14">
        <v>0</v>
      </c>
      <c r="I396" s="14">
        <v>0</v>
      </c>
      <c r="J396" s="14">
        <v>0.49</v>
      </c>
      <c r="K396" s="14">
        <v>33</v>
      </c>
    </row>
    <row r="397" spans="1:11" x14ac:dyDescent="0.2">
      <c r="A397" s="17" t="s">
        <v>346</v>
      </c>
      <c r="B397" s="14">
        <v>339.14124020355331</v>
      </c>
      <c r="C397" s="15">
        <v>1418.9669490116671</v>
      </c>
      <c r="D397" s="14">
        <v>23.152173913043477</v>
      </c>
      <c r="E397" s="14">
        <v>0.77</v>
      </c>
      <c r="F397" s="14">
        <v>62.004492753623182</v>
      </c>
      <c r="G397" s="14">
        <v>53.523333333333333</v>
      </c>
      <c r="H397" s="14">
        <v>7.046666666666666</v>
      </c>
      <c r="I397" s="14">
        <v>0</v>
      </c>
      <c r="J397" s="14">
        <v>0</v>
      </c>
      <c r="K397" s="14">
        <v>0</v>
      </c>
    </row>
    <row r="398" spans="1:11" x14ac:dyDescent="0.2">
      <c r="A398" s="41" t="s">
        <v>355</v>
      </c>
      <c r="B398" s="14">
        <v>14.103733399311682</v>
      </c>
      <c r="C398" s="15">
        <v>59.010020542720085</v>
      </c>
      <c r="D398" s="14">
        <v>0.32500000000000001</v>
      </c>
      <c r="E398" s="14">
        <v>0</v>
      </c>
      <c r="F398" s="14">
        <v>5.246666666666659</v>
      </c>
      <c r="G398" s="14">
        <v>10.183666666666666</v>
      </c>
      <c r="H398" s="14">
        <v>7.9000000000000001E-2</v>
      </c>
      <c r="I398" s="14">
        <v>0</v>
      </c>
      <c r="J398" s="14">
        <v>32.78</v>
      </c>
      <c r="K398" s="14">
        <v>0</v>
      </c>
    </row>
    <row r="399" spans="1:11" x14ac:dyDescent="0.2">
      <c r="A399" s="17" t="s">
        <v>187</v>
      </c>
      <c r="B399" s="14">
        <v>22.22504347826089</v>
      </c>
      <c r="C399" s="15">
        <v>92.989581913043565</v>
      </c>
      <c r="D399" s="14">
        <v>0.56521739130434789</v>
      </c>
      <c r="E399" s="14">
        <v>6.6666666666666666E-2</v>
      </c>
      <c r="F399" s="14">
        <v>7.321449275362319</v>
      </c>
      <c r="G399" s="14">
        <v>5.2633333333333336</v>
      </c>
      <c r="H399" s="14">
        <v>5.3333333333333337E-2</v>
      </c>
      <c r="I399" s="14">
        <v>2</v>
      </c>
      <c r="J399" s="14">
        <v>34.49666666666667</v>
      </c>
      <c r="K399" s="14">
        <v>0</v>
      </c>
    </row>
    <row r="400" spans="1:11" x14ac:dyDescent="0.2">
      <c r="A400" s="17" t="s">
        <v>188</v>
      </c>
      <c r="B400" s="14">
        <v>31.818153430163903</v>
      </c>
      <c r="C400" s="15">
        <v>133.12715395180578</v>
      </c>
      <c r="D400" s="14">
        <v>0.93958333333333321</v>
      </c>
      <c r="E400" s="14">
        <v>0.14000000000000001</v>
      </c>
      <c r="F400" s="14">
        <v>11.084416666666677</v>
      </c>
      <c r="G400" s="14">
        <v>50.983666666666664</v>
      </c>
      <c r="H400" s="14">
        <v>0.179666666666667</v>
      </c>
      <c r="I400" s="14">
        <v>0</v>
      </c>
      <c r="J400" s="14">
        <v>38.235999999999997</v>
      </c>
      <c r="K400" s="14">
        <v>1.2483333333333333</v>
      </c>
    </row>
    <row r="401" spans="1:11" x14ac:dyDescent="0.2">
      <c r="A401" s="42" t="s">
        <v>485</v>
      </c>
      <c r="B401" s="15">
        <v>396</v>
      </c>
      <c r="C401" s="15">
        <v>1656.864</v>
      </c>
      <c r="D401" s="15">
        <v>13.8</v>
      </c>
      <c r="E401" s="15">
        <v>36.25</v>
      </c>
      <c r="F401" s="15">
        <v>2.7</v>
      </c>
      <c r="G401" s="15">
        <v>10</v>
      </c>
      <c r="H401" s="15">
        <v>1.1299999999999999</v>
      </c>
      <c r="I401" s="15">
        <v>0</v>
      </c>
      <c r="J401" s="15">
        <v>0</v>
      </c>
      <c r="K401" s="15">
        <v>805</v>
      </c>
    </row>
    <row r="402" spans="1:11" x14ac:dyDescent="0.2">
      <c r="A402" s="42" t="s">
        <v>598</v>
      </c>
      <c r="B402" s="15">
        <v>256</v>
      </c>
      <c r="C402" s="15">
        <v>1071.104</v>
      </c>
      <c r="D402" s="15">
        <v>18</v>
      </c>
      <c r="E402" s="15">
        <v>20</v>
      </c>
      <c r="F402" s="15">
        <v>1</v>
      </c>
      <c r="G402" s="15">
        <v>6.94</v>
      </c>
      <c r="H402" s="15">
        <v>1</v>
      </c>
      <c r="I402" s="15">
        <v>0</v>
      </c>
      <c r="J402" s="15">
        <v>0</v>
      </c>
      <c r="K402" s="15">
        <v>840</v>
      </c>
    </row>
    <row r="403" spans="1:11" x14ac:dyDescent="0.2">
      <c r="A403" s="43" t="s">
        <v>286</v>
      </c>
      <c r="B403" s="14">
        <v>218.10881416666666</v>
      </c>
      <c r="C403" s="15">
        <v>912.56727847333332</v>
      </c>
      <c r="D403" s="14">
        <v>14.239583333333334</v>
      </c>
      <c r="E403" s="14">
        <v>17.439666666666668</v>
      </c>
      <c r="F403" s="14">
        <v>0</v>
      </c>
      <c r="G403" s="14">
        <v>10.837666666666665</v>
      </c>
      <c r="H403" s="14">
        <v>0.46566666666666667</v>
      </c>
      <c r="I403" s="14">
        <v>0</v>
      </c>
      <c r="J403" s="14">
        <v>0</v>
      </c>
      <c r="K403" s="14">
        <v>1126</v>
      </c>
    </row>
    <row r="404" spans="1:11" x14ac:dyDescent="0.2">
      <c r="A404" s="43" t="s">
        <v>287</v>
      </c>
      <c r="B404" s="14">
        <v>227.20345083333331</v>
      </c>
      <c r="C404" s="15">
        <v>950.61923828666659</v>
      </c>
      <c r="D404" s="14">
        <v>16.064583333333331</v>
      </c>
      <c r="E404" s="14">
        <v>17.584</v>
      </c>
      <c r="F404" s="14">
        <v>0</v>
      </c>
      <c r="G404" s="14">
        <v>6.1336666666666666</v>
      </c>
      <c r="H404" s="14">
        <v>0.4443333333333333</v>
      </c>
      <c r="I404" s="14">
        <v>0</v>
      </c>
      <c r="J404" s="14">
        <v>0</v>
      </c>
      <c r="K404" s="14">
        <v>1176</v>
      </c>
    </row>
    <row r="405" spans="1:11" x14ac:dyDescent="0.2">
      <c r="A405" s="17" t="s">
        <v>353</v>
      </c>
      <c r="B405" s="14">
        <v>495.09611384365076</v>
      </c>
      <c r="C405" s="15">
        <v>2071.4821403218348</v>
      </c>
      <c r="D405" s="14">
        <v>14.083867173512777</v>
      </c>
      <c r="E405" s="14">
        <v>32.252933333333338</v>
      </c>
      <c r="F405" s="14">
        <v>43.312199493153891</v>
      </c>
      <c r="G405" s="14">
        <v>211.49766666666665</v>
      </c>
      <c r="H405" s="14">
        <v>4.6970000000000001</v>
      </c>
      <c r="I405" s="14">
        <v>0</v>
      </c>
      <c r="J405" s="14">
        <v>0</v>
      </c>
      <c r="K405" s="14">
        <v>9</v>
      </c>
    </row>
    <row r="406" spans="1:11" x14ac:dyDescent="0.2">
      <c r="A406" s="48" t="s">
        <v>369</v>
      </c>
      <c r="B406" s="14">
        <v>62.531818366289116</v>
      </c>
      <c r="C406" s="15">
        <v>261.63312804455364</v>
      </c>
      <c r="D406" s="14">
        <v>0.22500000000000001</v>
      </c>
      <c r="E406" s="14">
        <v>0.246</v>
      </c>
      <c r="F406" s="14">
        <v>16.587999999999997</v>
      </c>
      <c r="G406" s="14">
        <v>3.3923333333333332</v>
      </c>
      <c r="H406" s="14">
        <v>5.3333333333333337E-2</v>
      </c>
      <c r="I406" s="14">
        <v>4</v>
      </c>
      <c r="J406" s="14">
        <v>1.4866666666666666</v>
      </c>
      <c r="K406" s="14">
        <v>1.3180000000000001</v>
      </c>
    </row>
    <row r="407" spans="1:11" x14ac:dyDescent="0.2">
      <c r="A407" s="17" t="s">
        <v>370</v>
      </c>
      <c r="B407" s="14">
        <v>55.51520000000005</v>
      </c>
      <c r="C407" s="15">
        <v>232.27559680000022</v>
      </c>
      <c r="D407" s="14">
        <v>0.28666666666666668</v>
      </c>
      <c r="E407" s="14">
        <v>0</v>
      </c>
      <c r="F407" s="14">
        <v>15.153333333333341</v>
      </c>
      <c r="G407" s="14">
        <v>1.9233333333333331</v>
      </c>
      <c r="H407" s="14">
        <v>9.3333333333333338E-2</v>
      </c>
      <c r="I407" s="14">
        <v>4</v>
      </c>
      <c r="J407" s="14">
        <v>2.4066666666666667</v>
      </c>
      <c r="K407" s="14">
        <v>0</v>
      </c>
    </row>
    <row r="408" spans="1:11" x14ac:dyDescent="0.2">
      <c r="A408" s="211" t="s">
        <v>683</v>
      </c>
      <c r="B408" s="112">
        <f>'Ficha técnica REFEIÇÃO'!G748</f>
        <v>393.76516269565224</v>
      </c>
      <c r="C408" s="112">
        <f>'Ficha técnica REFEIÇÃO'!H748</f>
        <v>1647.5138887186092</v>
      </c>
      <c r="D408" s="112">
        <f>'Ficha técnica REFEIÇÃO'!I748</f>
        <v>10.407176231884057</v>
      </c>
      <c r="E408" s="111">
        <f>'Ficha técnica REFEIÇÃO'!J748</f>
        <v>4.4807600000000001</v>
      </c>
      <c r="F408" s="111">
        <f>'Ficha técnica REFEIÇÃO'!K748</f>
        <v>76.833560434782626</v>
      </c>
      <c r="G408" s="111">
        <f>'Ficha técnica REFEIÇÃO'!L748</f>
        <v>22.11591</v>
      </c>
      <c r="H408" s="112">
        <f>'Ficha técnica REFEIÇÃO'!M748</f>
        <v>0.95912333333333322</v>
      </c>
      <c r="I408" s="113">
        <f>'Ficha técnica REFEIÇÃO'!N748</f>
        <v>20.22</v>
      </c>
      <c r="J408" s="113">
        <f>'Ficha técnica REFEIÇÃO'!O748</f>
        <v>0.83474333333333328</v>
      </c>
      <c r="K408" s="113">
        <f>'Ficha técnica REFEIÇÃO'!P748</f>
        <v>94.691953333333345</v>
      </c>
    </row>
    <row r="409" spans="1:11" hidden="1" x14ac:dyDescent="0.2">
      <c r="A409" s="211" t="s">
        <v>722</v>
      </c>
      <c r="B409" s="112" t="e">
        <f>'Ficha técnica REFEIÇÃO'!#REF!</f>
        <v>#REF!</v>
      </c>
      <c r="C409" s="112" t="e">
        <f>'Ficha técnica REFEIÇÃO'!#REF!</f>
        <v>#REF!</v>
      </c>
      <c r="D409" s="112" t="e">
        <f>'Ficha técnica REFEIÇÃO'!#REF!</f>
        <v>#REF!</v>
      </c>
      <c r="E409" s="111" t="e">
        <f>'Ficha técnica REFEIÇÃO'!#REF!</f>
        <v>#REF!</v>
      </c>
      <c r="F409" s="111" t="e">
        <f>'Ficha técnica REFEIÇÃO'!#REF!</f>
        <v>#REF!</v>
      </c>
      <c r="G409" s="111" t="e">
        <f>'Ficha técnica REFEIÇÃO'!#REF!</f>
        <v>#REF!</v>
      </c>
      <c r="H409" s="112" t="e">
        <f>'Ficha técnica REFEIÇÃO'!#REF!</f>
        <v>#REF!</v>
      </c>
      <c r="I409" s="113" t="e">
        <f>'Ficha técnica REFEIÇÃO'!#REF!</f>
        <v>#REF!</v>
      </c>
      <c r="J409" s="113" t="e">
        <f>'Ficha técnica REFEIÇÃO'!#REF!</f>
        <v>#REF!</v>
      </c>
      <c r="K409" s="113" t="e">
        <f>'Ficha técnica REFEIÇÃO'!#REF!</f>
        <v>#REF!</v>
      </c>
    </row>
    <row r="410" spans="1:11" x14ac:dyDescent="0.2">
      <c r="A410" s="211" t="s">
        <v>750</v>
      </c>
      <c r="B410" s="112">
        <v>559.26</v>
      </c>
      <c r="C410" s="112">
        <v>791.20071944689857</v>
      </c>
      <c r="D410" s="112">
        <v>21.181190144927537</v>
      </c>
      <c r="E410" s="111">
        <v>5.9722</v>
      </c>
      <c r="F410" s="111">
        <v>12.053593188405799</v>
      </c>
      <c r="G410" s="111">
        <v>18.197083333333332</v>
      </c>
      <c r="H410" s="112">
        <v>1.0454333333333334</v>
      </c>
      <c r="I410" s="113">
        <v>37.799999999999997</v>
      </c>
      <c r="J410" s="113">
        <v>5.1901666666666673</v>
      </c>
      <c r="K410" s="113">
        <v>235.03810000000001</v>
      </c>
    </row>
    <row r="411" spans="1:11" x14ac:dyDescent="0.2">
      <c r="A411" s="17" t="s">
        <v>65</v>
      </c>
      <c r="B411" s="14">
        <v>371.12261304347828</v>
      </c>
      <c r="C411" s="15">
        <v>1552.7770129739131</v>
      </c>
      <c r="D411" s="14">
        <v>9.9956521739130437</v>
      </c>
      <c r="E411" s="14">
        <v>1.3033333333333335</v>
      </c>
      <c r="F411" s="14">
        <v>77.944347826086954</v>
      </c>
      <c r="G411" s="14">
        <v>17.3</v>
      </c>
      <c r="H411" s="14">
        <v>0.88</v>
      </c>
      <c r="I411" s="14">
        <v>0</v>
      </c>
      <c r="J411" s="14">
        <v>0</v>
      </c>
      <c r="K411" s="14">
        <v>7.17</v>
      </c>
    </row>
    <row r="412" spans="1:11" x14ac:dyDescent="0.2">
      <c r="A412" s="17" t="s">
        <v>66</v>
      </c>
      <c r="B412" s="14">
        <v>370.5671133333334</v>
      </c>
      <c r="C412" s="15">
        <v>1550.452802186667</v>
      </c>
      <c r="D412" s="14">
        <v>10.320799999999998</v>
      </c>
      <c r="E412" s="14">
        <v>1.97</v>
      </c>
      <c r="F412" s="14">
        <v>76.622533333333351</v>
      </c>
      <c r="G412" s="14">
        <v>19.453333333333333</v>
      </c>
      <c r="H412" s="14">
        <v>0.91666666666666663</v>
      </c>
      <c r="I412" s="14">
        <v>0</v>
      </c>
      <c r="J412" s="14">
        <v>0</v>
      </c>
      <c r="K412" s="14">
        <v>14.74</v>
      </c>
    </row>
    <row r="413" spans="1:11" x14ac:dyDescent="0.2">
      <c r="A413" s="17" t="s">
        <v>189</v>
      </c>
      <c r="B413" s="14">
        <v>404.28187666666668</v>
      </c>
      <c r="C413" s="15">
        <v>1691.5153719733335</v>
      </c>
      <c r="D413" s="14">
        <v>2.0828999999999995</v>
      </c>
      <c r="E413" s="14">
        <v>40.656666666666666</v>
      </c>
      <c r="F413" s="14">
        <v>13.945433333333337</v>
      </c>
      <c r="G413" s="14">
        <v>66.532333333333341</v>
      </c>
      <c r="H413" s="14">
        <v>0.80800000000000016</v>
      </c>
      <c r="I413" s="14">
        <v>0</v>
      </c>
      <c r="J413" s="14">
        <v>13.4435</v>
      </c>
      <c r="K413" s="14">
        <v>0.65433333333333332</v>
      </c>
    </row>
    <row r="414" spans="1:11" x14ac:dyDescent="0.2">
      <c r="A414" s="185" t="s">
        <v>381</v>
      </c>
      <c r="B414" s="14">
        <v>302.15267768782371</v>
      </c>
      <c r="C414" s="15">
        <v>1264.2068034458543</v>
      </c>
      <c r="D414" s="14">
        <v>0.58125000000000004</v>
      </c>
      <c r="E414" s="14">
        <v>30.497666666666664</v>
      </c>
      <c r="F414" s="14">
        <v>7.8997499999999992</v>
      </c>
      <c r="G414" s="14">
        <v>3.4783333333333335</v>
      </c>
      <c r="H414" s="14">
        <v>9.7000000000000017E-2</v>
      </c>
      <c r="I414" s="14">
        <v>8</v>
      </c>
      <c r="J414" s="14">
        <v>0</v>
      </c>
      <c r="K414" s="14">
        <v>787</v>
      </c>
    </row>
    <row r="415" spans="1:11" x14ac:dyDescent="0.2">
      <c r="A415" s="49" t="s">
        <v>414</v>
      </c>
      <c r="B415" s="14">
        <v>209.3762544589043</v>
      </c>
      <c r="C415" s="15">
        <v>876.03024865605562</v>
      </c>
      <c r="D415" s="14">
        <v>0.31666666666666665</v>
      </c>
      <c r="E415" s="14">
        <v>9.8000000000000018E-2</v>
      </c>
      <c r="F415" s="14">
        <v>57.63666666666667</v>
      </c>
      <c r="G415" s="14">
        <v>12.435</v>
      </c>
      <c r="H415" s="14">
        <v>0.154</v>
      </c>
      <c r="I415" s="14">
        <v>0</v>
      </c>
      <c r="J415" s="14">
        <v>0</v>
      </c>
      <c r="K415" s="14">
        <v>4.74</v>
      </c>
    </row>
    <row r="416" spans="1:11" x14ac:dyDescent="0.2">
      <c r="A416" s="49" t="s">
        <v>413</v>
      </c>
      <c r="B416" s="14">
        <v>195.62747482178608</v>
      </c>
      <c r="C416" s="15">
        <v>818.50535465435303</v>
      </c>
      <c r="D416" s="14">
        <v>0.19375000000000001</v>
      </c>
      <c r="E416" s="14">
        <v>6.7333333333333342E-2</v>
      </c>
      <c r="F416" s="14">
        <v>54.003583333333331</v>
      </c>
      <c r="G416" s="14">
        <v>20.012666666666664</v>
      </c>
      <c r="H416" s="14">
        <v>0.10766666666666667</v>
      </c>
      <c r="I416" s="14">
        <v>0</v>
      </c>
      <c r="J416" s="14">
        <v>3.9</v>
      </c>
      <c r="K416" s="14">
        <v>2.9143333333333334</v>
      </c>
    </row>
    <row r="417" spans="1:11" x14ac:dyDescent="0.2">
      <c r="A417" s="17" t="s">
        <v>371</v>
      </c>
      <c r="B417" s="14">
        <v>45.340747826086911</v>
      </c>
      <c r="C417" s="15">
        <v>189.70568890434765</v>
      </c>
      <c r="D417" s="14">
        <v>0.81521739130434778</v>
      </c>
      <c r="E417" s="14">
        <v>0.12</v>
      </c>
      <c r="F417" s="14">
        <v>11.554782608695643</v>
      </c>
      <c r="G417" s="14">
        <v>24.873333333333335</v>
      </c>
      <c r="H417" s="14">
        <v>0.23333333333333331</v>
      </c>
      <c r="I417" s="14">
        <v>78</v>
      </c>
      <c r="J417" s="14">
        <v>78.526666666666657</v>
      </c>
      <c r="K417" s="14">
        <v>3.2566666666666664</v>
      </c>
    </row>
    <row r="418" spans="1:11" x14ac:dyDescent="0.2">
      <c r="A418" s="17" t="s">
        <v>372</v>
      </c>
      <c r="B418" s="14">
        <v>40.156768942296566</v>
      </c>
      <c r="C418" s="15">
        <v>168.01592125456884</v>
      </c>
      <c r="D418" s="14">
        <v>0.45624999999999999</v>
      </c>
      <c r="E418" s="14">
        <v>0.12433333333333334</v>
      </c>
      <c r="F418" s="14">
        <v>10.439750000000016</v>
      </c>
      <c r="G418" s="14">
        <v>22.418333333333337</v>
      </c>
      <c r="H418" s="14">
        <v>0.19333333333333336</v>
      </c>
      <c r="I418" s="14">
        <v>77</v>
      </c>
      <c r="J418" s="14">
        <v>82.206666666666663</v>
      </c>
      <c r="K418" s="14">
        <v>1.6303333333333334</v>
      </c>
    </row>
    <row r="419" spans="1:11" x14ac:dyDescent="0.2">
      <c r="A419" s="42" t="s">
        <v>572</v>
      </c>
      <c r="B419" s="15">
        <v>42</v>
      </c>
      <c r="C419" s="15">
        <v>175.72800000000001</v>
      </c>
      <c r="D419" s="15">
        <v>0.3</v>
      </c>
      <c r="E419" s="15">
        <v>0.13</v>
      </c>
      <c r="F419" s="15">
        <v>10.4</v>
      </c>
      <c r="G419" s="15">
        <v>9.33</v>
      </c>
      <c r="H419" s="15">
        <v>0.12</v>
      </c>
      <c r="I419" s="15">
        <v>70.099999999999994</v>
      </c>
      <c r="J419" s="15">
        <v>40.200000000000003</v>
      </c>
      <c r="K419" s="15">
        <v>1.83</v>
      </c>
    </row>
    <row r="420" spans="1:11" x14ac:dyDescent="0.2">
      <c r="A420" s="16" t="s">
        <v>571</v>
      </c>
      <c r="B420" s="15">
        <v>24</v>
      </c>
      <c r="C420" s="15">
        <v>100.416</v>
      </c>
      <c r="D420" s="15">
        <v>0.3</v>
      </c>
      <c r="E420" s="15">
        <v>0.14000000000000001</v>
      </c>
      <c r="F420" s="15">
        <v>5.65</v>
      </c>
      <c r="G420" s="15">
        <v>9.64</v>
      </c>
      <c r="H420" s="15">
        <v>0.12</v>
      </c>
      <c r="I420" s="15">
        <v>73.8</v>
      </c>
      <c r="J420" s="15">
        <v>42.3</v>
      </c>
      <c r="K420" s="15">
        <v>1.29</v>
      </c>
    </row>
    <row r="421" spans="1:11" x14ac:dyDescent="0.2">
      <c r="A421" s="17" t="s">
        <v>116</v>
      </c>
      <c r="B421" s="14">
        <v>151.41695652173911</v>
      </c>
      <c r="C421" s="15">
        <v>633.52854608695645</v>
      </c>
      <c r="D421" s="14">
        <v>1.1304347826086958</v>
      </c>
      <c r="E421" s="14">
        <v>0.3</v>
      </c>
      <c r="F421" s="14">
        <v>36.169565217391309</v>
      </c>
      <c r="G421" s="14">
        <v>15.19</v>
      </c>
      <c r="H421" s="14">
        <v>0.27</v>
      </c>
      <c r="I421" s="14">
        <v>3</v>
      </c>
      <c r="J421" s="14">
        <v>16.526666666666667</v>
      </c>
      <c r="K421" s="14">
        <v>2.15</v>
      </c>
    </row>
    <row r="422" spans="1:11" x14ac:dyDescent="0.2">
      <c r="A422" s="17" t="s">
        <v>117</v>
      </c>
      <c r="B422" s="14">
        <v>405.69394166666666</v>
      </c>
      <c r="C422" s="15">
        <v>1697.4234519333334</v>
      </c>
      <c r="D422" s="14">
        <v>2.0625</v>
      </c>
      <c r="E422" s="14">
        <v>9.1199999999999992</v>
      </c>
      <c r="F422" s="14">
        <v>80.30416666666666</v>
      </c>
      <c r="G422" s="14">
        <v>65.692333333333337</v>
      </c>
      <c r="H422" s="14">
        <v>1.3563333333333334</v>
      </c>
      <c r="I422" s="14">
        <v>0</v>
      </c>
      <c r="J422" s="14">
        <v>0</v>
      </c>
      <c r="K422" s="14">
        <v>574.50800000000015</v>
      </c>
    </row>
    <row r="423" spans="1:11" x14ac:dyDescent="0.2">
      <c r="A423" s="17" t="s">
        <v>190</v>
      </c>
      <c r="B423" s="14">
        <v>63.50031833879153</v>
      </c>
      <c r="C423" s="15">
        <v>265.68533192950377</v>
      </c>
      <c r="D423" s="14">
        <v>0.40833333333333338</v>
      </c>
      <c r="E423" s="14">
        <v>0.25600000000000001</v>
      </c>
      <c r="F423" s="14">
        <v>16.662666666666667</v>
      </c>
      <c r="G423" s="14">
        <v>11.659666666666666</v>
      </c>
      <c r="H423" s="14">
        <v>9.6000000000000016E-2</v>
      </c>
      <c r="I423" s="14">
        <v>0</v>
      </c>
      <c r="J423" s="14">
        <v>17.413</v>
      </c>
      <c r="K423" s="14">
        <v>0.55133333333333334</v>
      </c>
    </row>
    <row r="424" spans="1:11" x14ac:dyDescent="0.2">
      <c r="A424" s="41" t="s">
        <v>18</v>
      </c>
      <c r="B424" s="14">
        <v>72.486738091687329</v>
      </c>
      <c r="C424" s="15">
        <v>303.2845121756198</v>
      </c>
      <c r="D424" s="14">
        <v>0.41041666666666665</v>
      </c>
      <c r="E424" s="14">
        <v>0.17200000000000001</v>
      </c>
      <c r="F424" s="14">
        <v>19.352249999999991</v>
      </c>
      <c r="G424" s="14">
        <v>11.638333333333334</v>
      </c>
      <c r="H424" s="14">
        <v>9.1333333333333322E-2</v>
      </c>
      <c r="I424" s="14">
        <v>0</v>
      </c>
      <c r="J424" s="14">
        <v>65.523333333333326</v>
      </c>
      <c r="K424" s="14">
        <v>1.8636666666666668</v>
      </c>
    </row>
    <row r="425" spans="1:11" x14ac:dyDescent="0.2">
      <c r="A425" s="48" t="s">
        <v>191</v>
      </c>
      <c r="B425" s="14">
        <v>48.305880000000002</v>
      </c>
      <c r="C425" s="15">
        <v>202.11180192</v>
      </c>
      <c r="D425" s="14">
        <v>0.38124999999999998</v>
      </c>
      <c r="E425" s="14">
        <v>0.23399999999999999</v>
      </c>
      <c r="F425" s="14">
        <v>12.518416666666665</v>
      </c>
      <c r="G425" s="14">
        <v>7.1209999999999996</v>
      </c>
      <c r="H425" s="14">
        <v>8.9333333333333334E-2</v>
      </c>
      <c r="I425" s="14">
        <v>0</v>
      </c>
      <c r="J425" s="14">
        <v>24.902333333333331</v>
      </c>
      <c r="K425" s="14">
        <v>6.7333333333333334</v>
      </c>
    </row>
    <row r="426" spans="1:11" x14ac:dyDescent="0.2">
      <c r="A426" s="42" t="s">
        <v>574</v>
      </c>
      <c r="B426" s="15">
        <v>40</v>
      </c>
      <c r="C426" s="15">
        <v>167.36</v>
      </c>
      <c r="D426" s="15">
        <v>0.17</v>
      </c>
      <c r="E426" s="15">
        <v>0.1</v>
      </c>
      <c r="F426" s="15">
        <v>9.74</v>
      </c>
      <c r="G426" s="15">
        <v>2.92</v>
      </c>
      <c r="H426" s="15">
        <v>0.05</v>
      </c>
      <c r="I426" s="15">
        <v>89.7</v>
      </c>
      <c r="J426" s="15">
        <v>9.09</v>
      </c>
      <c r="K426" s="15">
        <v>0.89</v>
      </c>
    </row>
    <row r="427" spans="1:11" x14ac:dyDescent="0.2">
      <c r="A427" s="16" t="s">
        <v>573</v>
      </c>
      <c r="B427" s="15">
        <v>21</v>
      </c>
      <c r="C427" s="15">
        <v>87.864000000000004</v>
      </c>
      <c r="D427" s="15">
        <v>0.17</v>
      </c>
      <c r="E427" s="15">
        <v>0.1</v>
      </c>
      <c r="F427" s="15">
        <v>5.04</v>
      </c>
      <c r="G427" s="15">
        <v>2.88</v>
      </c>
      <c r="H427" s="15">
        <v>0.04</v>
      </c>
      <c r="I427" s="15">
        <v>94.4</v>
      </c>
      <c r="J427" s="15">
        <v>9.57</v>
      </c>
      <c r="K427" s="15">
        <v>0.3</v>
      </c>
    </row>
    <row r="428" spans="1:11" x14ac:dyDescent="0.2">
      <c r="A428" s="17" t="s">
        <v>373</v>
      </c>
      <c r="B428" s="14">
        <v>50.692182608695632</v>
      </c>
      <c r="C428" s="15">
        <v>212.09609203478254</v>
      </c>
      <c r="D428" s="14">
        <v>0.85507246376811608</v>
      </c>
      <c r="E428" s="14">
        <v>0.22</v>
      </c>
      <c r="F428" s="14">
        <v>12.771594202898537</v>
      </c>
      <c r="G428" s="14">
        <v>7.6366666666666667</v>
      </c>
      <c r="H428" s="14">
        <v>0.08</v>
      </c>
      <c r="I428" s="14">
        <v>100</v>
      </c>
      <c r="J428" s="14">
        <v>7.9366666666666674</v>
      </c>
      <c r="K428" s="14">
        <v>0</v>
      </c>
    </row>
    <row r="429" spans="1:11" x14ac:dyDescent="0.2">
      <c r="A429" s="16" t="s">
        <v>529</v>
      </c>
      <c r="B429" s="15">
        <v>43</v>
      </c>
      <c r="C429" s="15">
        <v>179.91200000000001</v>
      </c>
      <c r="D429" s="15">
        <v>0.7</v>
      </c>
      <c r="E429" s="15">
        <v>0.3</v>
      </c>
      <c r="F429" s="15">
        <v>10.5</v>
      </c>
      <c r="G429" s="15">
        <v>41</v>
      </c>
      <c r="H429" s="15">
        <v>2.8</v>
      </c>
      <c r="I429" s="15">
        <v>30</v>
      </c>
      <c r="J429" s="15">
        <v>33</v>
      </c>
      <c r="K429" s="15">
        <v>0</v>
      </c>
    </row>
    <row r="430" spans="1:11" x14ac:dyDescent="0.2">
      <c r="A430" s="17" t="s">
        <v>118</v>
      </c>
      <c r="B430" s="14">
        <v>21.14767681159422</v>
      </c>
      <c r="C430" s="15">
        <v>88.481879779710226</v>
      </c>
      <c r="D430" s="14">
        <v>1.985507246376812</v>
      </c>
      <c r="E430" s="14">
        <v>0.39333333333333337</v>
      </c>
      <c r="F430" s="14">
        <v>3.6444927536231915</v>
      </c>
      <c r="G430" s="14">
        <v>210.91666666666666</v>
      </c>
      <c r="H430" s="14">
        <v>0.97333333333333327</v>
      </c>
      <c r="I430" s="14">
        <v>1035</v>
      </c>
      <c r="J430" s="14">
        <v>2.3366666666666664</v>
      </c>
      <c r="K430" s="14">
        <v>3.8866666666666667</v>
      </c>
    </row>
    <row r="431" spans="1:11" x14ac:dyDescent="0.2">
      <c r="A431" s="17" t="s">
        <v>217</v>
      </c>
      <c r="B431" s="14">
        <v>725.96892684599879</v>
      </c>
      <c r="C431" s="15">
        <v>3037.4539899236593</v>
      </c>
      <c r="D431" s="14">
        <v>0.4147000074386597</v>
      </c>
      <c r="E431" s="14">
        <v>82.361000000000004</v>
      </c>
      <c r="F431" s="14">
        <v>6.3299992561332896E-2</v>
      </c>
      <c r="G431" s="14">
        <v>9.423</v>
      </c>
      <c r="H431" s="14">
        <v>0.15400000000000003</v>
      </c>
      <c r="I431" s="14">
        <v>754</v>
      </c>
      <c r="J431" s="14">
        <v>0</v>
      </c>
      <c r="K431" s="14">
        <v>578.69466666666676</v>
      </c>
    </row>
    <row r="432" spans="1:11" x14ac:dyDescent="0.2">
      <c r="A432" s="17" t="s">
        <v>218</v>
      </c>
      <c r="B432" s="14">
        <v>757.5404607259967</v>
      </c>
      <c r="C432" s="15">
        <v>3169.5492876775702</v>
      </c>
      <c r="D432" s="14">
        <v>0.3955600070953369</v>
      </c>
      <c r="E432" s="14">
        <v>86.039333333333332</v>
      </c>
      <c r="F432" s="14">
        <v>0</v>
      </c>
      <c r="G432" s="14">
        <v>3.6080000000000001</v>
      </c>
      <c r="H432" s="14">
        <v>0</v>
      </c>
      <c r="I432" s="14">
        <v>754</v>
      </c>
      <c r="J432" s="14">
        <v>0</v>
      </c>
      <c r="K432" s="14">
        <v>3.8486666666666669</v>
      </c>
    </row>
    <row r="433" spans="1:11" x14ac:dyDescent="0.2">
      <c r="A433" s="17" t="s">
        <v>192</v>
      </c>
      <c r="B433" s="14">
        <v>68.439508695652137</v>
      </c>
      <c r="C433" s="15">
        <v>286.35090438260858</v>
      </c>
      <c r="D433" s="14">
        <v>1.9891304347826089</v>
      </c>
      <c r="E433" s="14">
        <v>2.1033333333333331</v>
      </c>
      <c r="F433" s="14">
        <v>12.264202898550717</v>
      </c>
      <c r="G433" s="14">
        <v>5.3933333333333335</v>
      </c>
      <c r="H433" s="14">
        <v>0.56000000000000005</v>
      </c>
      <c r="I433" s="14">
        <v>70</v>
      </c>
      <c r="J433" s="14">
        <v>19.84</v>
      </c>
      <c r="K433" s="14">
        <v>1.58</v>
      </c>
    </row>
    <row r="434" spans="1:11" x14ac:dyDescent="0.2">
      <c r="A434" s="17" t="s">
        <v>193</v>
      </c>
      <c r="B434" s="14">
        <v>38.759699999999988</v>
      </c>
      <c r="C434" s="15">
        <v>162.17058479999994</v>
      </c>
      <c r="D434" s="14">
        <v>0.8125</v>
      </c>
      <c r="E434" s="14">
        <v>0.17666666666666667</v>
      </c>
      <c r="F434" s="14">
        <v>9.597499999999993</v>
      </c>
      <c r="G434" s="14">
        <v>4.6096666666666666</v>
      </c>
      <c r="H434" s="14">
        <v>0.29233333333333333</v>
      </c>
      <c r="I434" s="14">
        <v>78</v>
      </c>
      <c r="J434" s="14">
        <v>7.2570000000000006</v>
      </c>
      <c r="K434" s="14">
        <v>8.0960000000000001</v>
      </c>
    </row>
    <row r="435" spans="1:11" x14ac:dyDescent="0.2">
      <c r="A435" s="16" t="s">
        <v>193</v>
      </c>
      <c r="B435" s="15">
        <v>43</v>
      </c>
      <c r="C435" s="15">
        <v>179.91200000000001</v>
      </c>
      <c r="D435" s="15">
        <v>0.82</v>
      </c>
      <c r="E435" s="15">
        <v>0.18</v>
      </c>
      <c r="F435" s="15">
        <v>9.6</v>
      </c>
      <c r="G435" s="15">
        <v>4.6100000000000003</v>
      </c>
      <c r="H435" s="15">
        <v>0.3</v>
      </c>
      <c r="I435" s="15">
        <v>78</v>
      </c>
      <c r="J435" s="15">
        <v>7.26</v>
      </c>
      <c r="K435" s="15">
        <v>8.1</v>
      </c>
    </row>
    <row r="436" spans="1:11" x14ac:dyDescent="0.2">
      <c r="A436" s="17" t="s">
        <v>194</v>
      </c>
      <c r="B436" s="14">
        <v>41.967319999999987</v>
      </c>
      <c r="C436" s="15">
        <v>175.59126687999995</v>
      </c>
      <c r="D436" s="14">
        <v>0.76666666666666661</v>
      </c>
      <c r="E436" s="14">
        <v>0.19333333333333336</v>
      </c>
      <c r="F436" s="14">
        <v>9.6359999999999921</v>
      </c>
      <c r="G436" s="14">
        <v>4.1583333333333341</v>
      </c>
      <c r="H436" s="14">
        <v>0.34499999999999997</v>
      </c>
      <c r="I436" s="14">
        <v>0</v>
      </c>
      <c r="J436" s="14">
        <v>13.679333333333332</v>
      </c>
      <c r="K436" s="14">
        <v>21.692333333333334</v>
      </c>
    </row>
    <row r="437" spans="1:11" x14ac:dyDescent="0.2">
      <c r="A437" s="196" t="s">
        <v>523</v>
      </c>
      <c r="B437" s="15">
        <v>596</v>
      </c>
      <c r="C437" s="15">
        <v>2493.6640000000002</v>
      </c>
      <c r="D437" s="15">
        <v>0</v>
      </c>
      <c r="E437" s="15">
        <v>674</v>
      </c>
      <c r="F437" s="15">
        <v>0</v>
      </c>
      <c r="G437" s="15">
        <v>6</v>
      </c>
      <c r="H437" s="15">
        <v>0.1</v>
      </c>
      <c r="I437" s="15">
        <v>0</v>
      </c>
      <c r="J437" s="15">
        <v>0</v>
      </c>
      <c r="K437" s="15">
        <v>894</v>
      </c>
    </row>
    <row r="438" spans="1:11" x14ac:dyDescent="0.2">
      <c r="A438" s="186" t="s">
        <v>522</v>
      </c>
      <c r="B438" s="15">
        <v>723</v>
      </c>
      <c r="C438" s="15">
        <v>3025.0320000000002</v>
      </c>
      <c r="D438" s="15">
        <v>0</v>
      </c>
      <c r="E438" s="15">
        <v>81.7</v>
      </c>
      <c r="F438" s="15">
        <v>0</v>
      </c>
      <c r="G438" s="15">
        <v>3</v>
      </c>
      <c r="H438" s="15">
        <v>0.1</v>
      </c>
      <c r="I438" s="15">
        <v>0</v>
      </c>
      <c r="J438" s="15">
        <v>0</v>
      </c>
      <c r="K438" s="15">
        <v>78</v>
      </c>
    </row>
    <row r="439" spans="1:11" x14ac:dyDescent="0.2">
      <c r="A439" s="43" t="s">
        <v>219</v>
      </c>
      <c r="B439" s="14">
        <v>594.4516933333332</v>
      </c>
      <c r="C439" s="15">
        <v>2487.1858849066662</v>
      </c>
      <c r="D439" s="14">
        <v>0</v>
      </c>
      <c r="E439" s="14">
        <v>67.245666666666651</v>
      </c>
      <c r="F439" s="14">
        <v>0</v>
      </c>
      <c r="G439" s="14">
        <v>4.543333333333333</v>
      </c>
      <c r="H439" s="14">
        <v>0</v>
      </c>
      <c r="I439" s="14">
        <v>385.38666666666671</v>
      </c>
      <c r="J439" s="14">
        <v>0</v>
      </c>
      <c r="K439" s="14">
        <v>560.79766666666671</v>
      </c>
    </row>
    <row r="440" spans="1:11" x14ac:dyDescent="0.2">
      <c r="A440" s="43" t="s">
        <v>220</v>
      </c>
      <c r="B440" s="14">
        <v>593.13749023818968</v>
      </c>
      <c r="C440" s="15">
        <v>2481.6872591565857</v>
      </c>
      <c r="D440" s="14">
        <v>0</v>
      </c>
      <c r="E440" s="14">
        <v>67.096999999999994</v>
      </c>
      <c r="F440" s="14">
        <v>0</v>
      </c>
      <c r="G440" s="14">
        <v>4.9636666666666667</v>
      </c>
      <c r="H440" s="14">
        <v>7.6666666666666675E-2</v>
      </c>
      <c r="I440" s="14">
        <v>245.1</v>
      </c>
      <c r="J440" s="14">
        <v>0</v>
      </c>
      <c r="K440" s="14">
        <v>33.194333333333333</v>
      </c>
    </row>
    <row r="441" spans="1:11" x14ac:dyDescent="0.2">
      <c r="A441" s="47" t="s">
        <v>2</v>
      </c>
      <c r="B441" s="14">
        <v>301.23588753699971</v>
      </c>
      <c r="C441" s="15">
        <v>1260.3709534548068</v>
      </c>
      <c r="D441" s="14">
        <v>3.8128501310348506</v>
      </c>
      <c r="E441" s="14">
        <v>0.19</v>
      </c>
      <c r="F441" s="14">
        <v>73.55348320229848</v>
      </c>
      <c r="G441" s="14">
        <v>13.357666666666667</v>
      </c>
      <c r="H441" s="14">
        <v>0.39466666666666672</v>
      </c>
      <c r="I441" s="14">
        <v>0</v>
      </c>
      <c r="J441" s="14">
        <v>0</v>
      </c>
      <c r="K441" s="14">
        <v>15</v>
      </c>
    </row>
    <row r="442" spans="1:11" x14ac:dyDescent="0.2">
      <c r="A442" s="47" t="s">
        <v>21</v>
      </c>
      <c r="B442" s="14">
        <v>306.63189699701849</v>
      </c>
      <c r="C442" s="15">
        <v>1282.9478570355254</v>
      </c>
      <c r="D442" s="14">
        <v>3.9349501352310177</v>
      </c>
      <c r="E442" s="14">
        <v>8.9333333333333334E-2</v>
      </c>
      <c r="F442" s="14">
        <v>75.05938319810231</v>
      </c>
      <c r="G442" s="14">
        <v>19.456333333333333</v>
      </c>
      <c r="H442" s="14">
        <v>0.47133333333333333</v>
      </c>
      <c r="I442" s="14">
        <v>0</v>
      </c>
      <c r="J442" s="14">
        <v>0</v>
      </c>
      <c r="K442" s="14">
        <v>14</v>
      </c>
    </row>
    <row r="443" spans="1:11" x14ac:dyDescent="0.2">
      <c r="A443" s="45" t="s">
        <v>3</v>
      </c>
      <c r="B443" s="14">
        <v>257.24147319380444</v>
      </c>
      <c r="C443" s="15">
        <v>1076.2983238428778</v>
      </c>
      <c r="D443" s="14">
        <v>0.4</v>
      </c>
      <c r="E443" s="14">
        <v>0.13733333333333334</v>
      </c>
      <c r="F443" s="14">
        <v>70.763333333333335</v>
      </c>
      <c r="G443" s="14">
        <v>11.324666666666667</v>
      </c>
      <c r="H443" s="14">
        <v>0.72899999999999998</v>
      </c>
      <c r="I443" s="14">
        <v>1</v>
      </c>
      <c r="J443" s="14">
        <v>0</v>
      </c>
      <c r="K443" s="14">
        <v>11</v>
      </c>
    </row>
    <row r="444" spans="1:11" x14ac:dyDescent="0.2">
      <c r="A444" s="46" t="s">
        <v>417</v>
      </c>
      <c r="B444" s="14">
        <v>278</v>
      </c>
      <c r="C444" s="15">
        <v>1163.152</v>
      </c>
      <c r="D444" s="14">
        <v>10.8</v>
      </c>
      <c r="E444" s="14">
        <v>3.93</v>
      </c>
      <c r="F444" s="14">
        <v>51.3</v>
      </c>
      <c r="G444" s="14">
        <v>117</v>
      </c>
      <c r="H444" s="14">
        <v>2.63</v>
      </c>
      <c r="I444" s="14">
        <v>0</v>
      </c>
      <c r="J444" s="14">
        <v>0</v>
      </c>
      <c r="K444" s="14">
        <v>1084</v>
      </c>
    </row>
    <row r="445" spans="1:11" x14ac:dyDescent="0.2">
      <c r="A445" s="17" t="s">
        <v>119</v>
      </c>
      <c r="B445" s="14">
        <v>13.747236086956516</v>
      </c>
      <c r="C445" s="15">
        <v>57.518435787826064</v>
      </c>
      <c r="D445" s="14">
        <v>1.3913043478260869</v>
      </c>
      <c r="E445" s="14">
        <v>7.2999999999999995E-2</v>
      </c>
      <c r="F445" s="14">
        <v>2.7286956521739105</v>
      </c>
      <c r="G445" s="14">
        <v>20.867000000000001</v>
      </c>
      <c r="H445" s="14">
        <v>0.35</v>
      </c>
      <c r="I445" s="14">
        <v>0</v>
      </c>
      <c r="J445" s="14">
        <v>9.6329999999999991</v>
      </c>
      <c r="K445" s="14">
        <v>10.993</v>
      </c>
    </row>
    <row r="446" spans="1:11" x14ac:dyDescent="0.2">
      <c r="A446" s="50" t="s">
        <v>324</v>
      </c>
      <c r="B446" s="14">
        <v>309.24266666666665</v>
      </c>
      <c r="C446" s="15">
        <v>1293.8713173333333</v>
      </c>
      <c r="D446" s="14">
        <v>0</v>
      </c>
      <c r="E446" s="14">
        <v>0</v>
      </c>
      <c r="F446" s="14">
        <v>84.033333333333331</v>
      </c>
      <c r="G446" s="14">
        <v>10.204333333333333</v>
      </c>
      <c r="H446" s="14">
        <v>0.25066666666666665</v>
      </c>
      <c r="I446" s="14">
        <v>0</v>
      </c>
      <c r="J446" s="14">
        <v>0.73666666666666669</v>
      </c>
      <c r="K446" s="14">
        <v>6</v>
      </c>
    </row>
    <row r="447" spans="1:11" x14ac:dyDescent="0.2">
      <c r="A447" s="50" t="s">
        <v>325</v>
      </c>
      <c r="B447" s="14">
        <v>296.50649123191829</v>
      </c>
      <c r="C447" s="15">
        <v>1240.5831593143462</v>
      </c>
      <c r="D447" s="14">
        <v>0</v>
      </c>
      <c r="E447" s="14">
        <v>0</v>
      </c>
      <c r="F447" s="14">
        <v>76.61666666666666</v>
      </c>
      <c r="G447" s="14">
        <v>102.06333333333333</v>
      </c>
      <c r="H447" s="14">
        <v>5.3916666666666666</v>
      </c>
      <c r="I447" s="14">
        <v>0</v>
      </c>
      <c r="J447" s="14">
        <v>0</v>
      </c>
      <c r="K447" s="14">
        <v>4</v>
      </c>
    </row>
    <row r="448" spans="1:11" x14ac:dyDescent="0.2">
      <c r="A448" s="52" t="s">
        <v>560</v>
      </c>
      <c r="B448" s="15">
        <v>47</v>
      </c>
      <c r="C448" s="15">
        <v>196.648</v>
      </c>
      <c r="D448" s="15">
        <v>0.5</v>
      </c>
      <c r="E448" s="15">
        <v>0.1</v>
      </c>
      <c r="F448" s="15">
        <v>11.2</v>
      </c>
      <c r="G448" s="15">
        <v>10.8</v>
      </c>
      <c r="H448" s="15">
        <v>0.11</v>
      </c>
      <c r="I448" s="15">
        <v>84.7</v>
      </c>
      <c r="J448" s="15">
        <v>263</v>
      </c>
      <c r="K448" s="15">
        <v>0.93</v>
      </c>
    </row>
    <row r="449" spans="1:11" x14ac:dyDescent="0.2">
      <c r="A449" s="51" t="s">
        <v>559</v>
      </c>
      <c r="B449" s="15">
        <v>22</v>
      </c>
      <c r="C449" s="15">
        <v>92.048000000000002</v>
      </c>
      <c r="D449" s="15">
        <v>0.52</v>
      </c>
      <c r="E449" s="15">
        <v>0.11</v>
      </c>
      <c r="F449" s="15">
        <v>4.8600000000000003</v>
      </c>
      <c r="G449" s="15">
        <v>11.3</v>
      </c>
      <c r="H449" s="15">
        <v>0.1</v>
      </c>
      <c r="I449" s="15">
        <v>90.9</v>
      </c>
      <c r="J449" s="15">
        <v>283</v>
      </c>
      <c r="K449" s="15">
        <v>0.13</v>
      </c>
    </row>
    <row r="450" spans="1:11" x14ac:dyDescent="0.2">
      <c r="A450" s="17" t="s">
        <v>195</v>
      </c>
      <c r="B450" s="14">
        <v>32.60662608695646</v>
      </c>
      <c r="C450" s="15">
        <v>136.42612354782582</v>
      </c>
      <c r="D450" s="14">
        <v>0.88405797101449279</v>
      </c>
      <c r="E450" s="14">
        <v>0</v>
      </c>
      <c r="F450" s="14">
        <v>8.1392753623188376</v>
      </c>
      <c r="G450" s="14">
        <v>7.72</v>
      </c>
      <c r="H450" s="14">
        <v>0.22666666666666666</v>
      </c>
      <c r="I450" s="14">
        <v>36.6</v>
      </c>
      <c r="J450" s="14">
        <v>6.1466666666666674</v>
      </c>
      <c r="K450" s="14">
        <v>0</v>
      </c>
    </row>
    <row r="451" spans="1:11" x14ac:dyDescent="0.2">
      <c r="A451" s="17" t="s">
        <v>196</v>
      </c>
      <c r="B451" s="14">
        <v>29.369391304347808</v>
      </c>
      <c r="C451" s="15">
        <v>122.88153321739124</v>
      </c>
      <c r="D451" s="14">
        <v>0.67753623188405809</v>
      </c>
      <c r="E451" s="14">
        <v>0</v>
      </c>
      <c r="F451" s="14">
        <v>7.5257971014492737</v>
      </c>
      <c r="G451" s="14">
        <v>2.8566666666666669</v>
      </c>
      <c r="H451" s="14">
        <v>0.23</v>
      </c>
      <c r="I451" s="14">
        <v>116</v>
      </c>
      <c r="J451" s="14">
        <v>8.68</v>
      </c>
      <c r="K451" s="14">
        <v>11.166666666666666</v>
      </c>
    </row>
    <row r="452" spans="1:11" x14ac:dyDescent="0.2">
      <c r="A452" s="42" t="s">
        <v>576</v>
      </c>
      <c r="B452" s="15">
        <v>33</v>
      </c>
      <c r="C452" s="15">
        <v>138.072</v>
      </c>
      <c r="D452" s="15">
        <v>0.33</v>
      </c>
      <c r="E452" s="15">
        <v>0.08</v>
      </c>
      <c r="F452" s="15">
        <v>7.93</v>
      </c>
      <c r="G452" s="15">
        <v>1.49</v>
      </c>
      <c r="H452" s="15">
        <v>0.11</v>
      </c>
      <c r="I452" s="15">
        <v>0.87</v>
      </c>
      <c r="J452" s="15">
        <v>3.63</v>
      </c>
      <c r="K452" s="15">
        <v>5.27</v>
      </c>
    </row>
    <row r="453" spans="1:11" x14ac:dyDescent="0.2">
      <c r="A453" s="16" t="s">
        <v>575</v>
      </c>
      <c r="B453" s="15">
        <v>14</v>
      </c>
      <c r="C453" s="15">
        <v>58.576000000000001</v>
      </c>
      <c r="D453" s="15">
        <v>0.34</v>
      </c>
      <c r="E453" s="15">
        <v>0.09</v>
      </c>
      <c r="F453" s="15">
        <v>3.14</v>
      </c>
      <c r="G453" s="15">
        <v>1.39</v>
      </c>
      <c r="H453" s="15">
        <v>0.11</v>
      </c>
      <c r="I453" s="15">
        <v>0.92</v>
      </c>
      <c r="J453" s="15">
        <v>3.82</v>
      </c>
      <c r="K453" s="15">
        <v>4.91</v>
      </c>
    </row>
    <row r="454" spans="1:11" x14ac:dyDescent="0.2">
      <c r="A454" s="17" t="s">
        <v>237</v>
      </c>
      <c r="B454" s="14">
        <v>89.130866666666648</v>
      </c>
      <c r="C454" s="15">
        <v>372.92354613333328</v>
      </c>
      <c r="D454" s="14">
        <v>16.606666666666666</v>
      </c>
      <c r="E454" s="14">
        <v>2.02</v>
      </c>
      <c r="F454" s="14">
        <v>0</v>
      </c>
      <c r="G454" s="14">
        <v>20.399999999999999</v>
      </c>
      <c r="H454" s="14">
        <v>0.18666666666666668</v>
      </c>
      <c r="I454" s="14">
        <v>0</v>
      </c>
      <c r="J454" s="14">
        <v>0</v>
      </c>
      <c r="K454" s="14">
        <v>79.50333333333333</v>
      </c>
    </row>
    <row r="455" spans="1:11" x14ac:dyDescent="0.2">
      <c r="A455" s="17" t="s">
        <v>197</v>
      </c>
      <c r="B455" s="14">
        <v>57.592778474648775</v>
      </c>
      <c r="C455" s="15">
        <v>240.96818513793048</v>
      </c>
      <c r="D455" s="14">
        <v>0.88333333333333341</v>
      </c>
      <c r="E455" s="14">
        <v>0.13400000000000001</v>
      </c>
      <c r="F455" s="14">
        <v>14.861999999999998</v>
      </c>
      <c r="G455" s="14">
        <v>33.07</v>
      </c>
      <c r="H455" s="14">
        <v>6.9333333333333344E-2</v>
      </c>
      <c r="I455" s="14">
        <v>0</v>
      </c>
      <c r="J455" s="14">
        <v>21.795666666666666</v>
      </c>
      <c r="K455" s="14">
        <v>1.1673333333333333</v>
      </c>
    </row>
    <row r="456" spans="1:11" x14ac:dyDescent="0.2">
      <c r="A456" s="17" t="s">
        <v>198</v>
      </c>
      <c r="B456" s="14">
        <v>36.871350000000064</v>
      </c>
      <c r="C456" s="15">
        <v>154.26972840000028</v>
      </c>
      <c r="D456" s="14">
        <v>0.65</v>
      </c>
      <c r="E456" s="14">
        <v>0.12833333333333333</v>
      </c>
      <c r="F456" s="14">
        <v>9.337000000000014</v>
      </c>
      <c r="G456" s="14">
        <v>17.183666666666667</v>
      </c>
      <c r="H456" s="14">
        <v>8.9333333333333334E-2</v>
      </c>
      <c r="I456" s="14">
        <v>0</v>
      </c>
      <c r="J456" s="14">
        <v>111.97</v>
      </c>
      <c r="K456" s="14">
        <v>1.8239999999999998</v>
      </c>
    </row>
    <row r="457" spans="1:11" x14ac:dyDescent="0.2">
      <c r="A457" s="16" t="s">
        <v>465</v>
      </c>
      <c r="B457" s="15">
        <v>160.13999999999999</v>
      </c>
      <c r="C457" s="15">
        <v>670.02575999999999</v>
      </c>
      <c r="D457" s="15">
        <v>3.32</v>
      </c>
      <c r="E457" s="15">
        <v>7.18</v>
      </c>
      <c r="F457" s="15">
        <v>25.11</v>
      </c>
      <c r="G457" s="15">
        <v>3.15</v>
      </c>
      <c r="H457" s="15">
        <v>0.45</v>
      </c>
      <c r="I457" s="15">
        <v>35</v>
      </c>
      <c r="J457" s="15">
        <v>6.2</v>
      </c>
      <c r="K457" s="15">
        <v>244.96</v>
      </c>
    </row>
    <row r="458" spans="1:11" x14ac:dyDescent="0.2">
      <c r="A458" s="17" t="s">
        <v>67</v>
      </c>
      <c r="B458" s="14">
        <v>361.36682387826096</v>
      </c>
      <c r="C458" s="15">
        <v>1511.958791106644</v>
      </c>
      <c r="D458" s="14">
        <v>0.59782608695652173</v>
      </c>
      <c r="E458" s="14">
        <v>0</v>
      </c>
      <c r="F458" s="14">
        <v>87.148843913043493</v>
      </c>
      <c r="G458" s="14">
        <v>1.0576666666666668</v>
      </c>
      <c r="H458" s="14">
        <v>0.12766666666666668</v>
      </c>
      <c r="I458" s="14">
        <v>0</v>
      </c>
      <c r="J458" s="14">
        <v>0</v>
      </c>
      <c r="K458" s="14">
        <v>8.0830000000000002</v>
      </c>
    </row>
    <row r="459" spans="1:11" x14ac:dyDescent="0.2">
      <c r="A459" s="17" t="s">
        <v>68</v>
      </c>
      <c r="B459" s="14">
        <v>353.48226811594202</v>
      </c>
      <c r="C459" s="15">
        <v>1478.9698097971016</v>
      </c>
      <c r="D459" s="14">
        <v>7.2137681159420293</v>
      </c>
      <c r="E459" s="14">
        <v>1.9033333333333333</v>
      </c>
      <c r="F459" s="14">
        <v>78.872898550724628</v>
      </c>
      <c r="G459" s="14">
        <v>2.6666666666666665</v>
      </c>
      <c r="H459" s="14">
        <v>0.85</v>
      </c>
      <c r="I459" s="14">
        <v>0</v>
      </c>
      <c r="J459" s="14">
        <v>0</v>
      </c>
      <c r="K459" s="14">
        <v>0</v>
      </c>
    </row>
    <row r="460" spans="1:11" x14ac:dyDescent="0.2">
      <c r="A460" s="17" t="s">
        <v>418</v>
      </c>
      <c r="B460" s="14">
        <v>355</v>
      </c>
      <c r="C460" s="15">
        <v>1485.3200000000002</v>
      </c>
      <c r="D460" s="14">
        <v>10.1</v>
      </c>
      <c r="E460" s="14">
        <v>3.48</v>
      </c>
      <c r="F460" s="14">
        <v>76.400000000000006</v>
      </c>
      <c r="G460" s="14">
        <v>7.1</v>
      </c>
      <c r="H460" s="14">
        <v>2.62</v>
      </c>
      <c r="I460" s="14">
        <v>15.8</v>
      </c>
      <c r="J460" s="14">
        <v>0</v>
      </c>
      <c r="K460" s="14">
        <v>33.799999999999997</v>
      </c>
    </row>
    <row r="461" spans="1:11" x14ac:dyDescent="0.2">
      <c r="A461" s="17" t="s">
        <v>69</v>
      </c>
      <c r="B461" s="14">
        <v>138.16656499999999</v>
      </c>
      <c r="C461" s="15">
        <v>578.08890796000003</v>
      </c>
      <c r="D461" s="14">
        <v>6.5895833333333336</v>
      </c>
      <c r="E461" s="14">
        <v>0.60899999999999999</v>
      </c>
      <c r="F461" s="14">
        <v>28.555749999999996</v>
      </c>
      <c r="G461" s="14">
        <v>1.6123333333333332</v>
      </c>
      <c r="H461" s="14">
        <v>0.41099999999999998</v>
      </c>
      <c r="I461" s="14">
        <v>41</v>
      </c>
      <c r="J461" s="14">
        <v>0</v>
      </c>
      <c r="K461" s="14">
        <v>1.1156666666666666</v>
      </c>
    </row>
    <row r="462" spans="1:11" x14ac:dyDescent="0.2">
      <c r="A462" s="183" t="s">
        <v>70</v>
      </c>
      <c r="B462" s="14">
        <v>97.564894202898515</v>
      </c>
      <c r="C462" s="15">
        <v>408.21151734492742</v>
      </c>
      <c r="D462" s="14">
        <v>3.2282608695652177</v>
      </c>
      <c r="E462" s="14">
        <v>2.3533333333333331</v>
      </c>
      <c r="F462" s="14">
        <v>17.135072463768108</v>
      </c>
      <c r="G462" s="14">
        <v>2.1673333333333336</v>
      </c>
      <c r="H462" s="14">
        <v>0.58566666666666667</v>
      </c>
      <c r="I462" s="14">
        <v>46</v>
      </c>
      <c r="J462" s="14">
        <v>1.7433333333333334</v>
      </c>
      <c r="K462" s="14">
        <v>260.34989999999999</v>
      </c>
    </row>
    <row r="463" spans="1:11" x14ac:dyDescent="0.2">
      <c r="A463" s="185" t="s">
        <v>71</v>
      </c>
      <c r="B463" s="14">
        <v>373.42146666666667</v>
      </c>
      <c r="C463" s="15">
        <v>1562.3954165333334</v>
      </c>
      <c r="D463" s="14">
        <v>0.58333333333333337</v>
      </c>
      <c r="E463" s="14">
        <v>0.37</v>
      </c>
      <c r="F463" s="14">
        <v>89.336666666666673</v>
      </c>
      <c r="G463" s="14">
        <v>522.04666666666674</v>
      </c>
      <c r="H463" s="14">
        <v>41.991333333333337</v>
      </c>
      <c r="I463" s="14">
        <v>1533.2433333333331</v>
      </c>
      <c r="J463" s="14">
        <v>0</v>
      </c>
      <c r="K463" s="14">
        <v>14.855333333333334</v>
      </c>
    </row>
    <row r="464" spans="1:11" x14ac:dyDescent="0.2">
      <c r="A464" s="16" t="s">
        <v>483</v>
      </c>
      <c r="B464" s="15">
        <v>252.49</v>
      </c>
      <c r="C464" s="15">
        <v>1056.4181600000002</v>
      </c>
      <c r="D464" s="15">
        <v>10.17</v>
      </c>
      <c r="E464" s="15">
        <v>8.2200000000000006</v>
      </c>
      <c r="F464" s="15">
        <v>33.729999999999997</v>
      </c>
      <c r="G464" s="15">
        <v>166.42</v>
      </c>
      <c r="H464" s="15">
        <v>2.2200000000000002</v>
      </c>
      <c r="I464" s="15">
        <v>27.21</v>
      </c>
      <c r="J464" s="15">
        <v>1.93</v>
      </c>
      <c r="K464" s="15">
        <v>444.42</v>
      </c>
    </row>
    <row r="465" spans="1:11" x14ac:dyDescent="0.2">
      <c r="A465" s="16" t="s">
        <v>484</v>
      </c>
      <c r="B465" s="15">
        <v>31.47</v>
      </c>
      <c r="C465" s="15">
        <v>131.67048</v>
      </c>
      <c r="D465" s="15">
        <v>1.61</v>
      </c>
      <c r="E465" s="15">
        <v>1.06</v>
      </c>
      <c r="F465" s="15">
        <v>3.64</v>
      </c>
      <c r="G465" s="15">
        <v>17</v>
      </c>
      <c r="H465" s="15">
        <v>3.19</v>
      </c>
      <c r="I465" s="15">
        <v>0</v>
      </c>
      <c r="J465" s="15">
        <v>0</v>
      </c>
      <c r="K465" s="15">
        <v>56</v>
      </c>
    </row>
    <row r="466" spans="1:11" x14ac:dyDescent="0.2">
      <c r="A466" s="219" t="s">
        <v>758</v>
      </c>
      <c r="B466" s="112">
        <v>123.63970511113234</v>
      </c>
      <c r="C466" s="112">
        <v>517.30942218497773</v>
      </c>
      <c r="D466" s="112">
        <v>17.106409347826084</v>
      </c>
      <c r="E466" s="111">
        <v>5.1896533333333332</v>
      </c>
      <c r="F466" s="111">
        <v>3.0177973188405804</v>
      </c>
      <c r="G466" s="111">
        <v>28.993186666666666</v>
      </c>
      <c r="H466" s="112">
        <v>1.0222466666666667</v>
      </c>
      <c r="I466" s="113">
        <v>34.92</v>
      </c>
      <c r="J466" s="113">
        <v>14.980620000000002</v>
      </c>
      <c r="K466" s="113">
        <v>129.25354000000002</v>
      </c>
    </row>
    <row r="467" spans="1:11" x14ac:dyDescent="0.2">
      <c r="A467" s="182" t="s">
        <v>547</v>
      </c>
      <c r="B467" s="15">
        <v>61</v>
      </c>
      <c r="C467" s="15">
        <v>255.22400000000002</v>
      </c>
      <c r="D467" s="15">
        <v>3.74</v>
      </c>
      <c r="E467" s="15">
        <v>3.74</v>
      </c>
      <c r="F467" s="15">
        <v>5.83</v>
      </c>
      <c r="G467" s="15">
        <v>63</v>
      </c>
      <c r="H467" s="15">
        <v>1.61</v>
      </c>
      <c r="I467" s="15">
        <v>0</v>
      </c>
      <c r="J467" s="15">
        <v>0.3</v>
      </c>
      <c r="K467" s="15">
        <v>1104</v>
      </c>
    </row>
    <row r="468" spans="1:11" x14ac:dyDescent="0.2">
      <c r="A468" s="16" t="s">
        <v>549</v>
      </c>
      <c r="B468" s="15">
        <v>328</v>
      </c>
      <c r="C468" s="15">
        <v>1372.3520000000001</v>
      </c>
      <c r="D468" s="15">
        <v>1.6</v>
      </c>
      <c r="E468" s="15">
        <v>33.200000000000003</v>
      </c>
      <c r="F468" s="15">
        <v>6.33</v>
      </c>
      <c r="G468" s="15">
        <v>95.1</v>
      </c>
      <c r="H468" s="15">
        <v>1.63</v>
      </c>
      <c r="I468" s="15">
        <v>414</v>
      </c>
      <c r="J468" s="15">
        <v>35.1</v>
      </c>
      <c r="K468" s="15">
        <v>528</v>
      </c>
    </row>
    <row r="469" spans="1:11" x14ac:dyDescent="0.2">
      <c r="A469" s="16" t="s">
        <v>550</v>
      </c>
      <c r="B469" s="15">
        <v>320</v>
      </c>
      <c r="C469" s="15">
        <v>1338.88</v>
      </c>
      <c r="D469" s="15">
        <v>1.29</v>
      </c>
      <c r="E469" s="15">
        <v>33.1</v>
      </c>
      <c r="F469" s="15">
        <v>4.66</v>
      </c>
      <c r="G469" s="15">
        <v>80.599999999999994</v>
      </c>
      <c r="H469" s="15">
        <v>1.64</v>
      </c>
      <c r="I469" s="15">
        <v>412</v>
      </c>
      <c r="J469" s="15">
        <v>22.5</v>
      </c>
      <c r="K469" s="15">
        <v>529</v>
      </c>
    </row>
    <row r="470" spans="1:11" x14ac:dyDescent="0.2">
      <c r="A470" s="182" t="s">
        <v>546</v>
      </c>
      <c r="B470" s="15">
        <v>283</v>
      </c>
      <c r="C470" s="15">
        <v>1184.0720000000001</v>
      </c>
      <c r="D470" s="15">
        <v>22.5</v>
      </c>
      <c r="E470" s="15">
        <v>8.5</v>
      </c>
      <c r="F470" s="15">
        <v>29.5</v>
      </c>
      <c r="G470" s="15">
        <v>14.6</v>
      </c>
      <c r="H470" s="15">
        <v>0.5</v>
      </c>
      <c r="I470" s="15">
        <v>0</v>
      </c>
      <c r="J470" s="15">
        <v>0</v>
      </c>
      <c r="K470" s="15">
        <v>5025</v>
      </c>
    </row>
    <row r="471" spans="1:11" x14ac:dyDescent="0.2">
      <c r="A471" s="17" t="s">
        <v>199</v>
      </c>
      <c r="B471" s="14">
        <v>30.147917391304354</v>
      </c>
      <c r="C471" s="15">
        <v>126.13888636521742</v>
      </c>
      <c r="D471" s="14">
        <v>0.89492753623188392</v>
      </c>
      <c r="E471" s="14">
        <v>0.31</v>
      </c>
      <c r="F471" s="14">
        <v>6.8184057971014589</v>
      </c>
      <c r="G471" s="14">
        <v>10.9</v>
      </c>
      <c r="H471" s="14">
        <v>0.32</v>
      </c>
      <c r="I471" s="14">
        <v>3</v>
      </c>
      <c r="J471" s="14">
        <v>63.596666666666664</v>
      </c>
      <c r="K471" s="14">
        <v>0</v>
      </c>
    </row>
    <row r="472" spans="1:11" x14ac:dyDescent="0.2">
      <c r="A472" s="17" t="s">
        <v>1005</v>
      </c>
      <c r="B472" s="14">
        <v>30.147917391304354</v>
      </c>
      <c r="C472" s="15">
        <v>126.13888636521742</v>
      </c>
      <c r="D472" s="14">
        <v>0.89492753623188392</v>
      </c>
      <c r="E472" s="14">
        <v>0.31</v>
      </c>
      <c r="F472" s="14">
        <v>6.8184057971014589</v>
      </c>
      <c r="G472" s="14">
        <v>10.9</v>
      </c>
      <c r="H472" s="14">
        <v>0.32</v>
      </c>
      <c r="I472" s="14">
        <v>3</v>
      </c>
      <c r="J472" s="14">
        <v>63.596666666666664</v>
      </c>
      <c r="K472" s="14">
        <v>0</v>
      </c>
    </row>
    <row r="473" spans="1:11" x14ac:dyDescent="0.2">
      <c r="A473" s="42" t="s">
        <v>578</v>
      </c>
      <c r="B473" s="15">
        <v>35</v>
      </c>
      <c r="C473" s="15">
        <v>146.44</v>
      </c>
      <c r="D473" s="15">
        <v>0.43</v>
      </c>
      <c r="E473" s="15">
        <v>0.2</v>
      </c>
      <c r="F473" s="15">
        <v>8.2200000000000006</v>
      </c>
      <c r="G473" s="15">
        <v>7.85</v>
      </c>
      <c r="H473" s="15">
        <v>0.15</v>
      </c>
      <c r="I473" s="15">
        <v>4.47</v>
      </c>
      <c r="J473" s="15">
        <v>34.9</v>
      </c>
      <c r="K473" s="15">
        <v>6.1</v>
      </c>
    </row>
    <row r="474" spans="1:11" ht="12" customHeight="1" x14ac:dyDescent="0.2">
      <c r="A474" s="16" t="s">
        <v>577</v>
      </c>
      <c r="B474" s="15">
        <v>17</v>
      </c>
      <c r="C474" s="15">
        <v>71.128</v>
      </c>
      <c r="D474" s="15">
        <v>0.46</v>
      </c>
      <c r="E474" s="15">
        <v>0.22</v>
      </c>
      <c r="F474" s="15">
        <v>3.58</v>
      </c>
      <c r="G474" s="15">
        <v>8.41</v>
      </c>
      <c r="H474" s="15">
        <v>0.16</v>
      </c>
      <c r="I474" s="15">
        <v>4.8899999999999997</v>
      </c>
      <c r="J474" s="15">
        <v>38.200000000000003</v>
      </c>
      <c r="K474" s="15">
        <v>6.01</v>
      </c>
    </row>
    <row r="475" spans="1:11" x14ac:dyDescent="0.2">
      <c r="A475" s="47" t="s">
        <v>19</v>
      </c>
      <c r="B475" s="14">
        <v>268.8199890167316</v>
      </c>
      <c r="C475" s="15">
        <v>1124.7428340460051</v>
      </c>
      <c r="D475" s="14">
        <v>11.952083333333334</v>
      </c>
      <c r="E475" s="14">
        <v>21.649333333333335</v>
      </c>
      <c r="F475" s="14">
        <v>5.8159166666666602</v>
      </c>
      <c r="G475" s="14">
        <v>66.546999999999997</v>
      </c>
      <c r="H475" s="14">
        <v>1.4696666666666667</v>
      </c>
      <c r="I475" s="14">
        <v>24.553333333333331</v>
      </c>
      <c r="J475" s="14">
        <v>0</v>
      </c>
      <c r="K475" s="14">
        <v>1212</v>
      </c>
    </row>
    <row r="476" spans="1:11" x14ac:dyDescent="0.2">
      <c r="A476" s="48" t="s">
        <v>120</v>
      </c>
      <c r="B476" s="14">
        <v>18.107389052172486</v>
      </c>
      <c r="C476" s="15">
        <v>75.761315794289686</v>
      </c>
      <c r="D476" s="14">
        <v>2.1104166666666671</v>
      </c>
      <c r="E476" s="14">
        <v>0.16766666666666666</v>
      </c>
      <c r="F476" s="14">
        <v>3.2365833333333267</v>
      </c>
      <c r="G476" s="14">
        <v>68.178333333333342</v>
      </c>
      <c r="H476" s="14">
        <v>1.097</v>
      </c>
      <c r="I476" s="14">
        <v>907</v>
      </c>
      <c r="J476" s="14">
        <v>38.553333333333335</v>
      </c>
      <c r="K476" s="14">
        <v>2.8793333333333337</v>
      </c>
    </row>
    <row r="477" spans="1:11" x14ac:dyDescent="0.2">
      <c r="A477" s="17" t="s">
        <v>121</v>
      </c>
      <c r="B477" s="14">
        <v>18.18662463768122</v>
      </c>
      <c r="C477" s="15">
        <v>76.092837484058222</v>
      </c>
      <c r="D477" s="14">
        <v>1.2028985507246377</v>
      </c>
      <c r="E477" s="14">
        <v>5.3333333333333337E-2</v>
      </c>
      <c r="F477" s="14">
        <v>4.1471014492753762</v>
      </c>
      <c r="G477" s="14">
        <v>42.393333333333338</v>
      </c>
      <c r="H477" s="14">
        <v>0.22333333333333336</v>
      </c>
      <c r="I477" s="14">
        <v>0</v>
      </c>
      <c r="J477" s="14">
        <v>9.5500000000000007</v>
      </c>
      <c r="K477" s="14">
        <v>2.46</v>
      </c>
    </row>
    <row r="478" spans="1:11" x14ac:dyDescent="0.2">
      <c r="A478" s="16" t="s">
        <v>511</v>
      </c>
      <c r="B478" s="15">
        <v>195</v>
      </c>
      <c r="C478" s="15">
        <v>815.88</v>
      </c>
      <c r="D478" s="15">
        <v>2.7</v>
      </c>
      <c r="E478" s="15">
        <v>19.309999999999999</v>
      </c>
      <c r="F478" s="15">
        <v>3.66</v>
      </c>
      <c r="G478" s="15">
        <v>96</v>
      </c>
      <c r="H478" s="15">
        <v>0.04</v>
      </c>
      <c r="I478" s="15">
        <v>178</v>
      </c>
      <c r="J478" s="15">
        <v>0.8</v>
      </c>
      <c r="K478" s="15">
        <v>40</v>
      </c>
    </row>
    <row r="479" spans="1:11" x14ac:dyDescent="0.2">
      <c r="A479" s="16" t="s">
        <v>528</v>
      </c>
      <c r="B479" s="15">
        <v>44</v>
      </c>
      <c r="C479" s="15">
        <v>184.096</v>
      </c>
      <c r="D479" s="15">
        <v>1.06</v>
      </c>
      <c r="E479" s="15">
        <v>0.32</v>
      </c>
      <c r="F479" s="15">
        <v>10.55</v>
      </c>
      <c r="G479" s="15">
        <v>6</v>
      </c>
      <c r="H479" s="15">
        <v>0.28000000000000003</v>
      </c>
      <c r="I479" s="15">
        <v>73.599999999999994</v>
      </c>
      <c r="J479" s="15">
        <v>5.4</v>
      </c>
      <c r="K479" s="15">
        <v>0</v>
      </c>
    </row>
    <row r="480" spans="1:11" x14ac:dyDescent="0.2">
      <c r="A480" s="17" t="s">
        <v>200</v>
      </c>
      <c r="B480" s="14">
        <v>42.539198868195214</v>
      </c>
      <c r="C480" s="15">
        <v>177.98400806452878</v>
      </c>
      <c r="D480" s="14">
        <v>0.30833333333333335</v>
      </c>
      <c r="E480" s="14">
        <v>0</v>
      </c>
      <c r="F480" s="14">
        <v>11.528666666666659</v>
      </c>
      <c r="G480" s="14">
        <v>19.686666666666667</v>
      </c>
      <c r="H480" s="14">
        <v>0.14666666666666667</v>
      </c>
      <c r="I480" s="14">
        <v>0</v>
      </c>
      <c r="J480" s="14">
        <v>3.1566666666666667</v>
      </c>
      <c r="K480" s="14">
        <v>0</v>
      </c>
    </row>
    <row r="481" spans="1:11" x14ac:dyDescent="0.2">
      <c r="A481" s="17" t="s">
        <v>354</v>
      </c>
      <c r="B481" s="14">
        <v>620.0600197905668</v>
      </c>
      <c r="C481" s="15">
        <v>2594.3311228037314</v>
      </c>
      <c r="D481" s="14">
        <v>13.970800502777101</v>
      </c>
      <c r="E481" s="14">
        <v>59.359666666666669</v>
      </c>
      <c r="F481" s="14">
        <v>18.363866163889568</v>
      </c>
      <c r="G481" s="14">
        <v>105.30633333333333</v>
      </c>
      <c r="H481" s="14">
        <v>2.0350000000000001</v>
      </c>
      <c r="I481" s="14">
        <v>12.4</v>
      </c>
      <c r="J481" s="14">
        <v>0</v>
      </c>
      <c r="K481" s="14">
        <v>5</v>
      </c>
    </row>
    <row r="482" spans="1:11" x14ac:dyDescent="0.2">
      <c r="A482" s="42" t="s">
        <v>452</v>
      </c>
      <c r="B482" s="15">
        <v>273.02</v>
      </c>
      <c r="C482" s="15">
        <v>1142.3156799999999</v>
      </c>
      <c r="D482" s="15">
        <v>16.239999999999998</v>
      </c>
      <c r="E482" s="15">
        <v>15.63</v>
      </c>
      <c r="F482" s="15">
        <v>15.91</v>
      </c>
      <c r="G482" s="15">
        <v>9.85</v>
      </c>
      <c r="H482" s="15">
        <v>1.36</v>
      </c>
      <c r="I482" s="15">
        <v>4.22</v>
      </c>
      <c r="J482" s="15">
        <v>0</v>
      </c>
      <c r="K482" s="15">
        <v>704.38</v>
      </c>
    </row>
    <row r="483" spans="1:11" x14ac:dyDescent="0.2">
      <c r="A483" s="16" t="s">
        <v>618</v>
      </c>
      <c r="B483" s="15">
        <v>900</v>
      </c>
      <c r="C483" s="15">
        <v>3765.6000000000004</v>
      </c>
      <c r="D483" s="15">
        <v>0</v>
      </c>
      <c r="E483" s="15">
        <v>100</v>
      </c>
      <c r="F483" s="15">
        <v>0</v>
      </c>
      <c r="G483" s="15">
        <v>0</v>
      </c>
      <c r="H483" s="15">
        <v>0</v>
      </c>
      <c r="I483" s="15">
        <v>0</v>
      </c>
      <c r="J483" s="15">
        <v>0</v>
      </c>
      <c r="K483" s="15">
        <v>0</v>
      </c>
    </row>
    <row r="484" spans="1:11" x14ac:dyDescent="0.2">
      <c r="A484" s="17" t="s">
        <v>221</v>
      </c>
      <c r="B484" s="14">
        <v>884</v>
      </c>
      <c r="C484" s="15">
        <v>3698.6559999999999</v>
      </c>
      <c r="D484" s="14">
        <v>0</v>
      </c>
      <c r="E484" s="14">
        <v>100</v>
      </c>
      <c r="F484" s="14">
        <v>0</v>
      </c>
      <c r="G484" s="14">
        <v>0</v>
      </c>
      <c r="H484" s="14">
        <v>0</v>
      </c>
      <c r="I484" s="14">
        <v>0</v>
      </c>
      <c r="J484" s="14">
        <v>0</v>
      </c>
      <c r="K484" s="14">
        <v>0</v>
      </c>
    </row>
    <row r="485" spans="1:11" x14ac:dyDescent="0.2">
      <c r="A485" s="17" t="s">
        <v>222</v>
      </c>
      <c r="B485" s="14">
        <v>884</v>
      </c>
      <c r="C485" s="15">
        <v>3698.6559999999999</v>
      </c>
      <c r="D485" s="14">
        <v>0</v>
      </c>
      <c r="E485" s="14">
        <v>100</v>
      </c>
      <c r="F485" s="14">
        <v>0</v>
      </c>
      <c r="G485" s="14">
        <v>0</v>
      </c>
      <c r="H485" s="14">
        <v>0</v>
      </c>
      <c r="I485" s="14">
        <v>0</v>
      </c>
      <c r="J485" s="14">
        <v>0</v>
      </c>
      <c r="K485" s="14">
        <v>0</v>
      </c>
    </row>
    <row r="486" spans="1:11" x14ac:dyDescent="0.2">
      <c r="A486" s="17" t="s">
        <v>223</v>
      </c>
      <c r="B486" s="14">
        <v>884</v>
      </c>
      <c r="C486" s="15">
        <v>3698.6559999999999</v>
      </c>
      <c r="D486" s="14">
        <v>0</v>
      </c>
      <c r="E486" s="14">
        <v>100</v>
      </c>
      <c r="F486" s="14">
        <v>0</v>
      </c>
      <c r="G486" s="14">
        <v>0</v>
      </c>
      <c r="H486" s="14">
        <v>0</v>
      </c>
      <c r="I486" s="14">
        <v>0</v>
      </c>
      <c r="J486" s="14">
        <v>0</v>
      </c>
      <c r="K486" s="14">
        <v>0</v>
      </c>
    </row>
    <row r="487" spans="1:11" x14ac:dyDescent="0.2">
      <c r="A487" s="17" t="s">
        <v>224</v>
      </c>
      <c r="B487" s="14">
        <v>884</v>
      </c>
      <c r="C487" s="15">
        <v>3698.6559999999999</v>
      </c>
      <c r="D487" s="14">
        <v>0</v>
      </c>
      <c r="E487" s="14">
        <v>100</v>
      </c>
      <c r="F487" s="14">
        <v>0</v>
      </c>
      <c r="G487" s="14">
        <v>0</v>
      </c>
      <c r="H487" s="14">
        <v>0</v>
      </c>
      <c r="I487" s="14">
        <v>0</v>
      </c>
      <c r="J487" s="14">
        <v>0</v>
      </c>
      <c r="K487" s="14">
        <v>0</v>
      </c>
    </row>
    <row r="488" spans="1:11" x14ac:dyDescent="0.2">
      <c r="A488" s="17" t="s">
        <v>225</v>
      </c>
      <c r="B488" s="14">
        <v>884</v>
      </c>
      <c r="C488" s="15">
        <v>3698.6559999999999</v>
      </c>
      <c r="D488" s="14">
        <v>0</v>
      </c>
      <c r="E488" s="14">
        <v>100</v>
      </c>
      <c r="F488" s="14">
        <v>0</v>
      </c>
      <c r="G488" s="14">
        <v>0</v>
      </c>
      <c r="H488" s="14">
        <v>0</v>
      </c>
      <c r="I488" s="14">
        <v>0</v>
      </c>
      <c r="J488" s="14">
        <v>0</v>
      </c>
      <c r="K488" s="14">
        <v>0</v>
      </c>
    </row>
    <row r="489" spans="1:11" x14ac:dyDescent="0.2">
      <c r="A489" s="17" t="s">
        <v>226</v>
      </c>
      <c r="B489" s="14">
        <v>884</v>
      </c>
      <c r="C489" s="15">
        <v>3698.6559999999999</v>
      </c>
      <c r="D489" s="14">
        <v>0</v>
      </c>
      <c r="E489" s="14">
        <v>100</v>
      </c>
      <c r="F489" s="14">
        <v>0</v>
      </c>
      <c r="G489" s="14">
        <v>0</v>
      </c>
      <c r="H489" s="14">
        <v>0</v>
      </c>
      <c r="I489" s="14">
        <v>0</v>
      </c>
      <c r="J489" s="14">
        <v>0</v>
      </c>
      <c r="K489" s="14">
        <v>0</v>
      </c>
    </row>
    <row r="490" spans="1:11" hidden="1" x14ac:dyDescent="0.2">
      <c r="A490" s="211" t="s">
        <v>699</v>
      </c>
      <c r="B490" s="112" t="e">
        <f>#REF!</f>
        <v>#REF!</v>
      </c>
      <c r="C490" s="112" t="e">
        <f>#REF!</f>
        <v>#REF!</v>
      </c>
      <c r="D490" s="112" t="e">
        <f>#REF!</f>
        <v>#REF!</v>
      </c>
      <c r="E490" s="111" t="e">
        <f>#REF!</f>
        <v>#REF!</v>
      </c>
      <c r="F490" s="111" t="e">
        <f>#REF!</f>
        <v>#REF!</v>
      </c>
      <c r="G490" s="111" t="e">
        <f>#REF!</f>
        <v>#REF!</v>
      </c>
      <c r="H490" s="112" t="e">
        <f>#REF!</f>
        <v>#REF!</v>
      </c>
      <c r="I490" s="113" t="e">
        <f>#REF!</f>
        <v>#REF!</v>
      </c>
      <c r="J490" s="113" t="e">
        <f>#REF!</f>
        <v>#REF!</v>
      </c>
      <c r="K490" s="113" t="e">
        <f>#REF!</f>
        <v>#REF!</v>
      </c>
    </row>
    <row r="491" spans="1:11" hidden="1" x14ac:dyDescent="0.2">
      <c r="A491" s="211" t="s">
        <v>760</v>
      </c>
      <c r="B491" s="112" t="e">
        <f>#REF!</f>
        <v>#REF!</v>
      </c>
      <c r="C491" s="112" t="e">
        <f>#REF!</f>
        <v>#REF!</v>
      </c>
      <c r="D491" s="112" t="e">
        <f>#REF!</f>
        <v>#REF!</v>
      </c>
      <c r="E491" s="111" t="e">
        <f>#REF!</f>
        <v>#REF!</v>
      </c>
      <c r="F491" s="111" t="e">
        <f>#REF!</f>
        <v>#REF!</v>
      </c>
      <c r="G491" s="111" t="e">
        <f>#REF!</f>
        <v>#REF!</v>
      </c>
      <c r="H491" s="112" t="e">
        <f>#REF!</f>
        <v>#REF!</v>
      </c>
      <c r="I491" s="113" t="e">
        <f>#REF!</f>
        <v>#REF!</v>
      </c>
      <c r="J491" s="113" t="e">
        <f>#REF!</f>
        <v>#REF!</v>
      </c>
      <c r="K491" s="113" t="e">
        <f>#REF!</f>
        <v>#REF!</v>
      </c>
    </row>
    <row r="492" spans="1:11" x14ac:dyDescent="0.2">
      <c r="A492" s="16" t="s">
        <v>493</v>
      </c>
      <c r="B492" s="15">
        <v>306</v>
      </c>
      <c r="C492" s="15">
        <v>1280.3040000000001</v>
      </c>
      <c r="D492" s="15">
        <v>11</v>
      </c>
      <c r="E492" s="15">
        <v>10.25</v>
      </c>
      <c r="F492" s="15">
        <v>64.430000000000007</v>
      </c>
      <c r="G492" s="15">
        <v>1576</v>
      </c>
      <c r="H492" s="15">
        <v>44</v>
      </c>
      <c r="I492" s="15">
        <v>345.17</v>
      </c>
      <c r="J492" s="15">
        <v>50</v>
      </c>
      <c r="K492" s="15">
        <v>15</v>
      </c>
    </row>
    <row r="493" spans="1:11" x14ac:dyDescent="0.2">
      <c r="A493" s="17" t="s">
        <v>312</v>
      </c>
      <c r="B493" s="14">
        <v>176.89389999999997</v>
      </c>
      <c r="C493" s="15">
        <v>740.12407759999996</v>
      </c>
      <c r="D493" s="14">
        <v>13.6875</v>
      </c>
      <c r="E493" s="14">
        <v>12.68</v>
      </c>
      <c r="F493" s="14">
        <v>0.77249999999999863</v>
      </c>
      <c r="G493" s="14">
        <v>78.729333333333329</v>
      </c>
      <c r="H493" s="14">
        <v>3.3486666666666665</v>
      </c>
      <c r="I493" s="14">
        <v>305.17333333333335</v>
      </c>
      <c r="J493" s="14">
        <v>0</v>
      </c>
      <c r="K493" s="14">
        <v>129</v>
      </c>
    </row>
    <row r="494" spans="1:11" x14ac:dyDescent="0.2">
      <c r="A494" s="17" t="s">
        <v>313</v>
      </c>
      <c r="B494" s="14">
        <v>143.11173333333335</v>
      </c>
      <c r="C494" s="15">
        <v>598.77949226666669</v>
      </c>
      <c r="D494" s="14">
        <v>13.03</v>
      </c>
      <c r="E494" s="14">
        <v>8.9</v>
      </c>
      <c r="F494" s="14">
        <v>1.6366666666666725</v>
      </c>
      <c r="G494" s="14">
        <v>42.023333333333333</v>
      </c>
      <c r="H494" s="14">
        <v>1.5633333333333335</v>
      </c>
      <c r="I494" s="14">
        <v>78.826666666666654</v>
      </c>
      <c r="J494" s="14">
        <v>0</v>
      </c>
      <c r="K494" s="14">
        <v>168</v>
      </c>
    </row>
    <row r="495" spans="1:11" x14ac:dyDescent="0.2">
      <c r="A495" s="16" t="s">
        <v>607</v>
      </c>
      <c r="B495" s="15">
        <v>346</v>
      </c>
      <c r="C495" s="15">
        <v>1447.664</v>
      </c>
      <c r="D495" s="15">
        <v>78</v>
      </c>
      <c r="E495" s="15">
        <v>0.35</v>
      </c>
      <c r="F495" s="15">
        <v>7.66</v>
      </c>
      <c r="G495" s="15">
        <v>38.9</v>
      </c>
      <c r="H495" s="15">
        <v>0.49</v>
      </c>
      <c r="I495" s="15">
        <v>0</v>
      </c>
      <c r="J495" s="15">
        <v>0</v>
      </c>
      <c r="K495" s="15">
        <v>1125</v>
      </c>
    </row>
    <row r="496" spans="1:11" x14ac:dyDescent="0.2">
      <c r="A496" s="16" t="s">
        <v>608</v>
      </c>
      <c r="B496" s="15">
        <v>638</v>
      </c>
      <c r="C496" s="15">
        <v>2669.3920000000003</v>
      </c>
      <c r="D496" s="15">
        <v>30</v>
      </c>
      <c r="E496" s="15">
        <v>54</v>
      </c>
      <c r="F496" s="15">
        <v>8</v>
      </c>
      <c r="G496" s="15">
        <v>287</v>
      </c>
      <c r="H496" s="15">
        <v>9.4700000000000006</v>
      </c>
      <c r="I496" s="15">
        <v>436</v>
      </c>
      <c r="J496" s="15">
        <v>0</v>
      </c>
      <c r="K496" s="15">
        <v>148</v>
      </c>
    </row>
    <row r="497" spans="1:11" x14ac:dyDescent="0.2">
      <c r="A497" s="16" t="s">
        <v>606</v>
      </c>
      <c r="B497" s="15">
        <v>554</v>
      </c>
      <c r="C497" s="15">
        <v>2317.9360000000001</v>
      </c>
      <c r="D497" s="15">
        <v>44</v>
      </c>
      <c r="E497" s="15">
        <v>38</v>
      </c>
      <c r="F497" s="15">
        <v>9</v>
      </c>
      <c r="G497" s="15">
        <v>166</v>
      </c>
      <c r="H497" s="15">
        <v>6.16</v>
      </c>
      <c r="I497" s="15">
        <v>0</v>
      </c>
      <c r="J497" s="15">
        <v>0</v>
      </c>
      <c r="K497" s="15">
        <v>661</v>
      </c>
    </row>
    <row r="498" spans="1:11" x14ac:dyDescent="0.2">
      <c r="A498" s="212" t="s">
        <v>693</v>
      </c>
      <c r="B498" s="112">
        <v>98.08</v>
      </c>
      <c r="C498" s="112">
        <v>410.34942613333334</v>
      </c>
      <c r="D498" s="112">
        <v>6.5149999999999997</v>
      </c>
      <c r="E498" s="111">
        <v>7.45</v>
      </c>
      <c r="F498" s="111">
        <v>0.81833333333333624</v>
      </c>
      <c r="G498" s="111">
        <v>21.011666666666667</v>
      </c>
      <c r="H498" s="112">
        <v>0.78166666666666673</v>
      </c>
      <c r="I498" s="113">
        <v>39.413333333333327</v>
      </c>
      <c r="J498" s="113">
        <v>0</v>
      </c>
      <c r="K498" s="113">
        <v>95.716000000000008</v>
      </c>
    </row>
    <row r="499" spans="1:11" x14ac:dyDescent="0.2">
      <c r="A499" s="43" t="s">
        <v>347</v>
      </c>
      <c r="B499" s="14">
        <v>486.92708646452428</v>
      </c>
      <c r="C499" s="15">
        <v>2037.3029297675696</v>
      </c>
      <c r="D499" s="14">
        <v>15.995833333333334</v>
      </c>
      <c r="E499" s="14">
        <v>26.075333333333333</v>
      </c>
      <c r="F499" s="14">
        <v>52.376166666666663</v>
      </c>
      <c r="G499" s="14">
        <v>22.481333333333335</v>
      </c>
      <c r="H499" s="14">
        <v>1.1346666666666667</v>
      </c>
      <c r="I499" s="14">
        <v>2</v>
      </c>
      <c r="J499" s="14">
        <v>0</v>
      </c>
      <c r="K499" s="14">
        <v>167</v>
      </c>
    </row>
    <row r="500" spans="1:11" x14ac:dyDescent="0.2">
      <c r="A500" s="16" t="s">
        <v>434</v>
      </c>
      <c r="B500" s="15">
        <v>41.95</v>
      </c>
      <c r="C500" s="15">
        <v>175.51880000000003</v>
      </c>
      <c r="D500" s="15">
        <v>1.35</v>
      </c>
      <c r="E500" s="15">
        <v>3.1</v>
      </c>
      <c r="F500" s="15">
        <v>3.28</v>
      </c>
      <c r="G500" s="15">
        <v>164</v>
      </c>
      <c r="H500" s="15">
        <v>0.5</v>
      </c>
      <c r="I500" s="15">
        <v>0</v>
      </c>
      <c r="J500" s="15">
        <v>5.3</v>
      </c>
      <c r="K500" s="15">
        <v>20</v>
      </c>
    </row>
    <row r="501" spans="1:11" x14ac:dyDescent="0.2">
      <c r="A501" s="16" t="s">
        <v>466</v>
      </c>
      <c r="B501" s="15">
        <v>28</v>
      </c>
      <c r="C501" s="15">
        <v>117.152</v>
      </c>
      <c r="D501" s="15">
        <v>2.52</v>
      </c>
      <c r="E501" s="15">
        <v>0.62</v>
      </c>
      <c r="F501" s="15">
        <v>4.62</v>
      </c>
      <c r="G501" s="15">
        <v>58</v>
      </c>
      <c r="H501" s="15">
        <v>3.13</v>
      </c>
      <c r="I501" s="15">
        <v>0</v>
      </c>
      <c r="J501" s="15">
        <v>7.9</v>
      </c>
      <c r="K501" s="15">
        <v>426</v>
      </c>
    </row>
    <row r="502" spans="1:11" x14ac:dyDescent="0.2">
      <c r="A502" s="183" t="s">
        <v>365</v>
      </c>
      <c r="B502" s="14">
        <v>23.199716434081346</v>
      </c>
      <c r="C502" s="15">
        <v>97.067613560196349</v>
      </c>
      <c r="D502" s="14">
        <v>1.7916666666666667</v>
      </c>
      <c r="E502" s="14">
        <v>0.40333333333333332</v>
      </c>
      <c r="F502" s="14">
        <v>4.328333333333326</v>
      </c>
      <c r="G502" s="14">
        <v>58.288999999999994</v>
      </c>
      <c r="H502" s="14">
        <v>0.30333333333333329</v>
      </c>
      <c r="I502" s="14">
        <v>0</v>
      </c>
      <c r="J502" s="14">
        <v>1.98</v>
      </c>
      <c r="K502" s="14">
        <v>513.82033333333322</v>
      </c>
    </row>
    <row r="503" spans="1:11" x14ac:dyDescent="0.2">
      <c r="A503" s="183" t="s">
        <v>366</v>
      </c>
      <c r="B503" s="14">
        <v>29.431963333333321</v>
      </c>
      <c r="C503" s="15">
        <v>123.14333458666663</v>
      </c>
      <c r="D503" s="14">
        <v>2.4583333333333335</v>
      </c>
      <c r="E503" s="14">
        <v>0.45</v>
      </c>
      <c r="F503" s="14">
        <v>5.5089999999999968</v>
      </c>
      <c r="G503" s="14">
        <v>32.438999999999993</v>
      </c>
      <c r="H503" s="14">
        <v>0.17766666666666667</v>
      </c>
      <c r="I503" s="14">
        <v>0</v>
      </c>
      <c r="J503" s="14">
        <v>8.6633333333333322</v>
      </c>
      <c r="K503" s="14">
        <v>562.68533333333323</v>
      </c>
    </row>
    <row r="504" spans="1:11" x14ac:dyDescent="0.2">
      <c r="A504" s="16" t="s">
        <v>442</v>
      </c>
      <c r="B504" s="15">
        <v>171</v>
      </c>
      <c r="C504" s="15">
        <v>715.46400000000006</v>
      </c>
      <c r="D504" s="15">
        <v>2.6</v>
      </c>
      <c r="E504" s="15">
        <v>4.8</v>
      </c>
      <c r="F504" s="15">
        <v>30.7</v>
      </c>
      <c r="G504" s="15">
        <v>4</v>
      </c>
      <c r="H504" s="15">
        <v>0.4</v>
      </c>
      <c r="I504" s="15">
        <v>0</v>
      </c>
      <c r="J504" s="15">
        <v>0</v>
      </c>
      <c r="K504" s="15">
        <v>132</v>
      </c>
    </row>
    <row r="505" spans="1:11" ht="12" customHeight="1" x14ac:dyDescent="0.2">
      <c r="A505" s="16" t="s">
        <v>540</v>
      </c>
      <c r="B505" s="188">
        <v>171</v>
      </c>
      <c r="C505" s="188">
        <v>715.46400000000006</v>
      </c>
      <c r="D505" s="188">
        <v>2.6</v>
      </c>
      <c r="E505" s="188">
        <v>4.8</v>
      </c>
      <c r="F505" s="188">
        <v>30.7</v>
      </c>
      <c r="G505" s="188">
        <v>4</v>
      </c>
      <c r="H505" s="188">
        <v>0.4</v>
      </c>
      <c r="I505" s="188">
        <v>0</v>
      </c>
      <c r="J505" s="188">
        <v>0</v>
      </c>
      <c r="K505" s="188">
        <v>132</v>
      </c>
    </row>
    <row r="506" spans="1:11" x14ac:dyDescent="0.2">
      <c r="A506" s="42" t="s">
        <v>482</v>
      </c>
      <c r="B506" s="15">
        <v>279</v>
      </c>
      <c r="C506" s="15">
        <v>1167.336</v>
      </c>
      <c r="D506" s="15">
        <v>9.5</v>
      </c>
      <c r="E506" s="15">
        <v>4.33</v>
      </c>
      <c r="F506" s="15">
        <v>49.45</v>
      </c>
      <c r="G506" s="15">
        <v>138</v>
      </c>
      <c r="H506" s="15">
        <v>3.32</v>
      </c>
      <c r="I506" s="15">
        <v>0</v>
      </c>
      <c r="J506" s="15">
        <v>0</v>
      </c>
      <c r="K506" s="15">
        <v>479</v>
      </c>
    </row>
    <row r="507" spans="1:11" x14ac:dyDescent="0.2">
      <c r="A507" s="184" t="s">
        <v>439</v>
      </c>
      <c r="B507" s="15">
        <v>363</v>
      </c>
      <c r="C507" s="15">
        <v>1518.7920000000001</v>
      </c>
      <c r="D507" s="15">
        <v>5.0999999999999996</v>
      </c>
      <c r="E507" s="15">
        <v>24.6</v>
      </c>
      <c r="F507" s="15">
        <v>34.200000000000003</v>
      </c>
      <c r="G507" s="15">
        <v>102</v>
      </c>
      <c r="H507" s="15">
        <v>0.3</v>
      </c>
      <c r="I507" s="15">
        <v>61</v>
      </c>
      <c r="J507" s="15">
        <v>0</v>
      </c>
      <c r="K507" s="15">
        <v>773</v>
      </c>
    </row>
    <row r="508" spans="1:11" x14ac:dyDescent="0.2">
      <c r="A508" s="42" t="s">
        <v>538</v>
      </c>
      <c r="B508" s="15">
        <v>355.23</v>
      </c>
      <c r="C508" s="15">
        <v>1486.28232</v>
      </c>
      <c r="D508" s="15">
        <v>5.15</v>
      </c>
      <c r="E508" s="15">
        <v>13.08</v>
      </c>
      <c r="F508" s="15">
        <v>55.83</v>
      </c>
      <c r="G508" s="15">
        <v>32.49</v>
      </c>
      <c r="H508" s="15">
        <v>2.09</v>
      </c>
      <c r="I508" s="15">
        <v>95.85</v>
      </c>
      <c r="J508" s="15">
        <v>0.05</v>
      </c>
      <c r="K508" s="15">
        <v>207.79</v>
      </c>
    </row>
    <row r="509" spans="1:11" x14ac:dyDescent="0.2">
      <c r="A509" s="43" t="s">
        <v>72</v>
      </c>
      <c r="B509" s="14">
        <v>343.08536666666669</v>
      </c>
      <c r="C509" s="15">
        <v>1435.4691741333336</v>
      </c>
      <c r="D509" s="14">
        <v>12.35</v>
      </c>
      <c r="E509" s="14">
        <v>5.6933333333333342</v>
      </c>
      <c r="F509" s="14">
        <v>59.566666666666663</v>
      </c>
      <c r="G509" s="14">
        <v>108.69099999999999</v>
      </c>
      <c r="H509" s="14">
        <v>4.7319999999999993</v>
      </c>
      <c r="I509" s="14">
        <v>0</v>
      </c>
      <c r="J509" s="14">
        <v>0</v>
      </c>
      <c r="K509" s="14">
        <v>605.76299999999992</v>
      </c>
    </row>
    <row r="510" spans="1:11" x14ac:dyDescent="0.2">
      <c r="A510" s="184" t="s">
        <v>539</v>
      </c>
      <c r="B510" s="15">
        <v>363</v>
      </c>
      <c r="C510" s="15">
        <v>1518.7920000000001</v>
      </c>
      <c r="D510" s="15">
        <v>5.0999999999999996</v>
      </c>
      <c r="E510" s="15">
        <v>24.6</v>
      </c>
      <c r="F510" s="15">
        <v>34.200000000000003</v>
      </c>
      <c r="G510" s="15">
        <v>102</v>
      </c>
      <c r="H510" s="15">
        <v>0.3</v>
      </c>
      <c r="I510" s="15">
        <v>0</v>
      </c>
      <c r="J510" s="15">
        <v>0</v>
      </c>
      <c r="K510" s="15">
        <v>773</v>
      </c>
    </row>
    <row r="511" spans="1:11" x14ac:dyDescent="0.2">
      <c r="A511" s="183" t="s">
        <v>73</v>
      </c>
      <c r="B511" s="14">
        <v>308.72632333333331</v>
      </c>
      <c r="C511" s="15">
        <v>1291.7109368266667</v>
      </c>
      <c r="D511" s="14">
        <v>11.343</v>
      </c>
      <c r="E511" s="14">
        <v>3.58</v>
      </c>
      <c r="F511" s="14">
        <v>56.510333333333335</v>
      </c>
      <c r="G511" s="14">
        <v>90.237333333333325</v>
      </c>
      <c r="H511" s="14">
        <v>3.3303333333333334</v>
      </c>
      <c r="I511" s="14">
        <v>0</v>
      </c>
      <c r="J511" s="14">
        <v>0</v>
      </c>
      <c r="K511" s="14">
        <v>662.54133333333334</v>
      </c>
    </row>
    <row r="512" spans="1:11" x14ac:dyDescent="0.2">
      <c r="A512" s="43" t="s">
        <v>74</v>
      </c>
      <c r="B512" s="14">
        <v>252.99402999999998</v>
      </c>
      <c r="C512" s="15">
        <v>1058.5270215200001</v>
      </c>
      <c r="D512" s="14">
        <v>11.950999600092567</v>
      </c>
      <c r="E512" s="14">
        <v>2.7266666666666666</v>
      </c>
      <c r="F512" s="14">
        <v>44.118999999999993</v>
      </c>
      <c r="G512" s="14">
        <v>155.721</v>
      </c>
      <c r="H512" s="14">
        <v>5.7103333333333337</v>
      </c>
      <c r="I512" s="14">
        <v>0</v>
      </c>
      <c r="J512" s="14">
        <v>0</v>
      </c>
      <c r="K512" s="14">
        <v>22.045333333333335</v>
      </c>
    </row>
    <row r="513" spans="1:11" x14ac:dyDescent="0.2">
      <c r="A513" s="43" t="s">
        <v>75</v>
      </c>
      <c r="B513" s="14">
        <v>292.01348999999999</v>
      </c>
      <c r="C513" s="15">
        <v>1221.78444216</v>
      </c>
      <c r="D513" s="14">
        <v>8.3030000000000008</v>
      </c>
      <c r="E513" s="14">
        <v>3.11</v>
      </c>
      <c r="F513" s="14">
        <v>56.396999999999998</v>
      </c>
      <c r="G513" s="14">
        <v>77.848666666666659</v>
      </c>
      <c r="H513" s="14">
        <v>3.0443333333333329</v>
      </c>
      <c r="I513" s="14">
        <v>0</v>
      </c>
      <c r="J513" s="14">
        <v>0</v>
      </c>
      <c r="K513" s="14">
        <v>506.64399999999995</v>
      </c>
    </row>
    <row r="514" spans="1:11" x14ac:dyDescent="0.2">
      <c r="A514" s="43" t="s">
        <v>76</v>
      </c>
      <c r="B514" s="14">
        <v>253.19361833333332</v>
      </c>
      <c r="C514" s="15">
        <v>1059.3620991066666</v>
      </c>
      <c r="D514" s="14">
        <v>9.4251666666666658</v>
      </c>
      <c r="E514" s="14">
        <v>3.6533333333333338</v>
      </c>
      <c r="F514" s="14">
        <v>49.941499999999998</v>
      </c>
      <c r="G514" s="14">
        <v>131.75966666666667</v>
      </c>
      <c r="H514" s="14">
        <v>2.9853333333333332</v>
      </c>
      <c r="I514" s="14">
        <v>0</v>
      </c>
      <c r="J514" s="14">
        <v>0</v>
      </c>
      <c r="K514" s="14">
        <v>506.1033333333333</v>
      </c>
    </row>
    <row r="515" spans="1:11" x14ac:dyDescent="0.2">
      <c r="A515" s="183" t="s">
        <v>77</v>
      </c>
      <c r="B515" s="14">
        <v>299.8101504347826</v>
      </c>
      <c r="C515" s="15">
        <v>1254.4056694191304</v>
      </c>
      <c r="D515" s="14">
        <v>7.9535652173913043</v>
      </c>
      <c r="E515" s="14">
        <v>3.1033333333333335</v>
      </c>
      <c r="F515" s="14">
        <v>58.646434782608694</v>
      </c>
      <c r="G515" s="14">
        <v>15.753333333333336</v>
      </c>
      <c r="H515" s="14">
        <v>1</v>
      </c>
      <c r="I515" s="14">
        <v>2.9866666666666668</v>
      </c>
      <c r="J515" s="14">
        <v>0</v>
      </c>
      <c r="K515" s="14">
        <v>647.6733333333334</v>
      </c>
    </row>
    <row r="516" spans="1:11" x14ac:dyDescent="0.2">
      <c r="A516" s="183" t="s">
        <v>78</v>
      </c>
      <c r="B516" s="14">
        <v>310.96494000000001</v>
      </c>
      <c r="C516" s="15">
        <v>1301.0773089600002</v>
      </c>
      <c r="D516" s="14">
        <v>8.3979999999999997</v>
      </c>
      <c r="E516" s="14">
        <v>2.84</v>
      </c>
      <c r="F516" s="14">
        <v>61.451999999999998</v>
      </c>
      <c r="G516" s="14">
        <v>51.617999999999995</v>
      </c>
      <c r="H516" s="14">
        <v>2.2686666666666664</v>
      </c>
      <c r="I516" s="14">
        <v>0</v>
      </c>
      <c r="J516" s="14">
        <v>0</v>
      </c>
      <c r="K516" s="14">
        <v>430.79199999999997</v>
      </c>
    </row>
    <row r="517" spans="1:11" x14ac:dyDescent="0.2">
      <c r="A517" s="42" t="s">
        <v>597</v>
      </c>
      <c r="B517" s="15">
        <v>250</v>
      </c>
      <c r="C517" s="15">
        <v>1046</v>
      </c>
      <c r="D517" s="15">
        <v>10.1</v>
      </c>
      <c r="E517" s="15">
        <v>2.71</v>
      </c>
      <c r="F517" s="15">
        <v>49.1</v>
      </c>
      <c r="G517" s="15">
        <v>130</v>
      </c>
      <c r="H517" s="15">
        <v>2.93</v>
      </c>
      <c r="I517" s="15">
        <v>0</v>
      </c>
      <c r="J517" s="15">
        <v>0</v>
      </c>
      <c r="K517" s="15">
        <v>497</v>
      </c>
    </row>
    <row r="518" spans="1:11" x14ac:dyDescent="0.2">
      <c r="A518" s="219" t="s">
        <v>1009</v>
      </c>
      <c r="B518" s="112">
        <v>352.69014560869562</v>
      </c>
      <c r="C518" s="112">
        <v>1475.6555692267827</v>
      </c>
      <c r="D518" s="112">
        <v>22.501246376811594</v>
      </c>
      <c r="E518" s="111">
        <v>14.425000000000001</v>
      </c>
      <c r="F518" s="111">
        <v>31.409953623188404</v>
      </c>
      <c r="G518" s="111">
        <v>40.739366666666669</v>
      </c>
      <c r="H518" s="112">
        <v>1.9873333333333332</v>
      </c>
      <c r="I518" s="113">
        <v>20.22</v>
      </c>
      <c r="J518" s="113">
        <v>1.0214000000000001</v>
      </c>
      <c r="K518" s="113">
        <v>387.19850000000002</v>
      </c>
    </row>
    <row r="519" spans="1:11" x14ac:dyDescent="0.2">
      <c r="A519" s="212" t="s">
        <v>710</v>
      </c>
      <c r="B519" s="112">
        <v>259.69</v>
      </c>
      <c r="C519" s="112">
        <v>1079.9478440885334</v>
      </c>
      <c r="D519" s="112">
        <v>8.0508186666666663</v>
      </c>
      <c r="E519" s="111">
        <v>10.7964</v>
      </c>
      <c r="F519" s="111">
        <v>31.698981333333332</v>
      </c>
      <c r="G519" s="111">
        <v>129.59566666666666</v>
      </c>
      <c r="H519" s="112">
        <v>1.1803333333333332</v>
      </c>
      <c r="I519" s="113">
        <v>77.834666666666678</v>
      </c>
      <c r="J519" s="113">
        <v>0</v>
      </c>
      <c r="K519" s="113">
        <v>438.596</v>
      </c>
    </row>
    <row r="520" spans="1:11" x14ac:dyDescent="0.2">
      <c r="A520" s="212" t="s">
        <v>709</v>
      </c>
      <c r="B520" s="112">
        <v>256.02</v>
      </c>
      <c r="C520" s="112">
        <v>1064.5923802418977</v>
      </c>
      <c r="D520" s="112">
        <v>10.993700121879577</v>
      </c>
      <c r="E520" s="111">
        <v>8.9749000000000017</v>
      </c>
      <c r="F520" s="111">
        <v>31.640799878120422</v>
      </c>
      <c r="G520" s="111">
        <v>288.32079999999996</v>
      </c>
      <c r="H520" s="112">
        <v>1.2261333333333333</v>
      </c>
      <c r="I520" s="113">
        <v>32.700000000000003</v>
      </c>
      <c r="J520" s="113">
        <v>0</v>
      </c>
      <c r="K520" s="113">
        <v>389.69600000000003</v>
      </c>
    </row>
    <row r="521" spans="1:11" x14ac:dyDescent="0.2">
      <c r="A521" s="212" t="s">
        <v>711</v>
      </c>
      <c r="B521" s="112">
        <v>168.98</v>
      </c>
      <c r="C521" s="112">
        <v>700.28237217813341</v>
      </c>
      <c r="D521" s="112">
        <v>4.1989999999999998</v>
      </c>
      <c r="E521" s="111">
        <v>2.7649133333333329</v>
      </c>
      <c r="F521" s="111">
        <v>30.725999999999999</v>
      </c>
      <c r="G521" s="111">
        <v>25.899866666666664</v>
      </c>
      <c r="H521" s="112">
        <v>1.1343333333333332</v>
      </c>
      <c r="I521" s="113">
        <v>7.7077333333333344</v>
      </c>
      <c r="J521" s="113">
        <v>0</v>
      </c>
      <c r="K521" s="113">
        <v>226.61195333333333</v>
      </c>
    </row>
    <row r="522" spans="1:11" x14ac:dyDescent="0.2">
      <c r="A522" s="212" t="s">
        <v>728</v>
      </c>
      <c r="B522" s="112">
        <v>237.07621886956522</v>
      </c>
      <c r="C522" s="112">
        <v>991.9268997502611</v>
      </c>
      <c r="D522" s="112">
        <v>10.830376811594203</v>
      </c>
      <c r="E522" s="111">
        <v>6.8917999999999999</v>
      </c>
      <c r="F522" s="111">
        <v>31.749223188405796</v>
      </c>
      <c r="G522" s="111">
        <v>53.001600000000003</v>
      </c>
      <c r="H522" s="112">
        <v>2.0178666666666669</v>
      </c>
      <c r="I522" s="113">
        <v>94.493333333333325</v>
      </c>
      <c r="J522" s="113">
        <v>1.8685999999999998</v>
      </c>
      <c r="K522" s="113">
        <v>379.36703333333332</v>
      </c>
    </row>
    <row r="523" spans="1:11" x14ac:dyDescent="0.2">
      <c r="A523" s="212" t="s">
        <v>712</v>
      </c>
      <c r="B523" s="112">
        <v>256.02</v>
      </c>
      <c r="C523" s="112">
        <v>943.31723652189748</v>
      </c>
      <c r="D523" s="112">
        <v>12.77019992192586</v>
      </c>
      <c r="E523" s="111">
        <v>8.9182333333333332</v>
      </c>
      <c r="F523" s="111">
        <v>22.974299878120423</v>
      </c>
      <c r="G523" s="111">
        <v>340.3723</v>
      </c>
      <c r="H523" s="112">
        <v>2.9469666666666674</v>
      </c>
      <c r="I523" s="113">
        <v>32.700000000000003</v>
      </c>
      <c r="J523" s="113">
        <v>0</v>
      </c>
      <c r="K523" s="113">
        <v>185.32266666666669</v>
      </c>
    </row>
    <row r="524" spans="1:11" x14ac:dyDescent="0.2">
      <c r="A524" s="212" t="s">
        <v>716</v>
      </c>
      <c r="B524" s="112">
        <v>237.07621886956522</v>
      </c>
      <c r="C524" s="112">
        <v>991.9268997502611</v>
      </c>
      <c r="D524" s="112">
        <v>10.830376811594203</v>
      </c>
      <c r="E524" s="111">
        <v>6.8917999999999999</v>
      </c>
      <c r="F524" s="111">
        <v>31.749223188405796</v>
      </c>
      <c r="G524" s="111">
        <v>53.001600000000003</v>
      </c>
      <c r="H524" s="112">
        <v>2.0178666666666669</v>
      </c>
      <c r="I524" s="113">
        <v>94.493333333333325</v>
      </c>
      <c r="J524" s="113">
        <v>1.8685999999999998</v>
      </c>
      <c r="K524" s="113">
        <v>379.36703333333332</v>
      </c>
    </row>
    <row r="525" spans="1:11" x14ac:dyDescent="0.2">
      <c r="A525" s="212" t="s">
        <v>747</v>
      </c>
      <c r="B525" s="112">
        <v>244.96999999999997</v>
      </c>
      <c r="C525" s="112">
        <v>1024.9459468418975</v>
      </c>
      <c r="D525" s="112">
        <v>10.946200121879578</v>
      </c>
      <c r="E525" s="111">
        <v>9.1099000000000014</v>
      </c>
      <c r="F525" s="111">
        <v>29.113299878120422</v>
      </c>
      <c r="G525" s="111">
        <v>301.43613333333332</v>
      </c>
      <c r="H525" s="112">
        <v>1.6139666666666663</v>
      </c>
      <c r="I525" s="113">
        <v>32.700000000000003</v>
      </c>
      <c r="J525" s="113">
        <v>0</v>
      </c>
      <c r="K525" s="113">
        <v>427.62199999999996</v>
      </c>
    </row>
    <row r="526" spans="1:11" x14ac:dyDescent="0.2">
      <c r="A526" s="212" t="s">
        <v>701</v>
      </c>
      <c r="B526" s="112">
        <v>250.22</v>
      </c>
      <c r="C526" s="112">
        <v>1040.3014106885335</v>
      </c>
      <c r="D526" s="112">
        <v>8.0033186666666669</v>
      </c>
      <c r="E526" s="111">
        <v>10.9314</v>
      </c>
      <c r="F526" s="111">
        <v>29.171481333333332</v>
      </c>
      <c r="G526" s="111">
        <v>142.71099999999998</v>
      </c>
      <c r="H526" s="112">
        <v>1.5681666666666665</v>
      </c>
      <c r="I526" s="113">
        <v>77.834666666666678</v>
      </c>
      <c r="J526" s="113">
        <v>0</v>
      </c>
      <c r="K526" s="113">
        <v>476.52199999999993</v>
      </c>
    </row>
    <row r="527" spans="1:11" x14ac:dyDescent="0.2">
      <c r="A527" s="212" t="s">
        <v>1010</v>
      </c>
      <c r="B527" s="112">
        <v>258.80041424429112</v>
      </c>
      <c r="C527" s="112">
        <v>1082.8209331981141</v>
      </c>
      <c r="D527" s="112">
        <v>4.0389876098114508</v>
      </c>
      <c r="E527" s="111">
        <v>13.905816666666666</v>
      </c>
      <c r="F527" s="111">
        <v>29.332712390188547</v>
      </c>
      <c r="G527" s="111">
        <v>9.2901166666666679</v>
      </c>
      <c r="H527" s="112">
        <v>0.52310000000000001</v>
      </c>
      <c r="I527" s="113">
        <v>114.59333333333333</v>
      </c>
      <c r="J527" s="113">
        <v>0</v>
      </c>
      <c r="K527" s="113">
        <v>410.64086666666674</v>
      </c>
    </row>
    <row r="528" spans="1:11" x14ac:dyDescent="0.2">
      <c r="A528" s="212" t="s">
        <v>708</v>
      </c>
      <c r="B528" s="112">
        <v>377.83997060869564</v>
      </c>
      <c r="C528" s="112">
        <v>1580.8824370267828</v>
      </c>
      <c r="D528" s="112">
        <v>28.346746376811595</v>
      </c>
      <c r="E528" s="111">
        <v>14.425000000000001</v>
      </c>
      <c r="F528" s="111">
        <v>31.409953623188404</v>
      </c>
      <c r="G528" s="111">
        <v>40.797266666666665</v>
      </c>
      <c r="H528" s="112">
        <v>3.7897333333333338</v>
      </c>
      <c r="I528" s="113">
        <v>20.22</v>
      </c>
      <c r="J528" s="113">
        <v>1.0214000000000001</v>
      </c>
      <c r="K528" s="113">
        <v>350.29849999999999</v>
      </c>
    </row>
    <row r="529" spans="1:11" x14ac:dyDescent="0.2">
      <c r="A529" s="212" t="s">
        <v>713</v>
      </c>
      <c r="B529" s="112">
        <v>300.70207427536229</v>
      </c>
      <c r="C529" s="112">
        <v>1258.1374787681157</v>
      </c>
      <c r="D529" s="112">
        <v>24.086913043478258</v>
      </c>
      <c r="E529" s="111">
        <v>7.1529999999999996</v>
      </c>
      <c r="F529" s="111">
        <v>33.457120289855077</v>
      </c>
      <c r="G529" s="111">
        <v>38.502800000000001</v>
      </c>
      <c r="H529" s="111">
        <v>1.6948666666666667</v>
      </c>
      <c r="I529" s="113">
        <v>22.02</v>
      </c>
      <c r="J529" s="113">
        <v>6.1429999999999998</v>
      </c>
      <c r="K529" s="113">
        <v>347.89569999999998</v>
      </c>
    </row>
    <row r="530" spans="1:11" x14ac:dyDescent="0.2">
      <c r="A530" s="42" t="s">
        <v>486</v>
      </c>
      <c r="B530" s="15">
        <v>319.81</v>
      </c>
      <c r="C530" s="15">
        <v>1338.0850400000002</v>
      </c>
      <c r="D530" s="15">
        <v>10.38</v>
      </c>
      <c r="E530" s="15">
        <v>15.68</v>
      </c>
      <c r="F530" s="15">
        <v>33.51</v>
      </c>
      <c r="G530" s="15">
        <v>18.34</v>
      </c>
      <c r="H530" s="15">
        <v>2.48</v>
      </c>
      <c r="I530" s="15">
        <v>19.18</v>
      </c>
      <c r="J530" s="15">
        <v>1.19</v>
      </c>
      <c r="K530" s="15">
        <v>413.2</v>
      </c>
    </row>
    <row r="531" spans="1:11" x14ac:dyDescent="0.2">
      <c r="A531" s="42" t="s">
        <v>537</v>
      </c>
      <c r="B531" s="15">
        <v>310</v>
      </c>
      <c r="C531" s="15">
        <v>1297.04</v>
      </c>
      <c r="D531" s="15">
        <v>6.9</v>
      </c>
      <c r="E531" s="15">
        <v>5.5</v>
      </c>
      <c r="F531" s="15">
        <v>57.4</v>
      </c>
      <c r="G531" s="15">
        <v>13</v>
      </c>
      <c r="H531" s="15">
        <v>1.1000000000000001</v>
      </c>
      <c r="I531" s="15">
        <v>0</v>
      </c>
      <c r="J531" s="15">
        <v>0</v>
      </c>
      <c r="K531" s="15">
        <v>1344</v>
      </c>
    </row>
    <row r="532" spans="1:11" x14ac:dyDescent="0.2">
      <c r="A532" s="42" t="s">
        <v>473</v>
      </c>
      <c r="B532" s="15">
        <v>326</v>
      </c>
      <c r="C532" s="15">
        <v>1363.9840000000002</v>
      </c>
      <c r="D532" s="15">
        <v>14.1</v>
      </c>
      <c r="E532" s="15">
        <v>28.5</v>
      </c>
      <c r="F532" s="15">
        <v>2.2000000000000002</v>
      </c>
      <c r="G532" s="15">
        <v>26</v>
      </c>
      <c r="H532" s="15">
        <v>6.4</v>
      </c>
      <c r="I532" s="15">
        <v>8300</v>
      </c>
      <c r="J532" s="15">
        <v>0</v>
      </c>
      <c r="K532" s="15">
        <v>860</v>
      </c>
    </row>
    <row r="533" spans="1:11" x14ac:dyDescent="0.2">
      <c r="A533" s="47" t="s">
        <v>383</v>
      </c>
      <c r="B533" s="14">
        <v>503.19036583995569</v>
      </c>
      <c r="C533" s="15">
        <v>2105.3484906743747</v>
      </c>
      <c r="D533" s="14">
        <v>13.162240091959635</v>
      </c>
      <c r="E533" s="14">
        <v>28.048333333333336</v>
      </c>
      <c r="F533" s="14">
        <v>54.730426574707039</v>
      </c>
      <c r="G533" s="14">
        <v>27.108000000000001</v>
      </c>
      <c r="H533" s="14">
        <v>1.2566666666666666</v>
      </c>
      <c r="I533" s="14">
        <v>0</v>
      </c>
      <c r="J533" s="14">
        <v>0</v>
      </c>
      <c r="K533" s="14">
        <v>16</v>
      </c>
    </row>
    <row r="534" spans="1:11" x14ac:dyDescent="0.2">
      <c r="A534" s="217" t="s">
        <v>743</v>
      </c>
      <c r="B534" s="112">
        <v>249.01637471299753</v>
      </c>
      <c r="C534" s="112">
        <v>1041.8845117991818</v>
      </c>
      <c r="D534" s="112">
        <v>22.405311956521736</v>
      </c>
      <c r="E534" s="111">
        <v>11.937139999999999</v>
      </c>
      <c r="F534" s="111">
        <v>13.82225471014493</v>
      </c>
      <c r="G534" s="111">
        <v>206.30107333333331</v>
      </c>
      <c r="H534" s="112">
        <v>1.1164000000000001</v>
      </c>
      <c r="I534" s="113">
        <v>86.283333333333331</v>
      </c>
      <c r="J534" s="113">
        <v>9.677266666666668</v>
      </c>
      <c r="K534" s="113">
        <v>194.29901999999998</v>
      </c>
    </row>
    <row r="535" spans="1:11" x14ac:dyDescent="0.2">
      <c r="A535" s="16" t="s">
        <v>599</v>
      </c>
      <c r="B535" s="15">
        <v>94</v>
      </c>
      <c r="C535" s="15">
        <v>393.29599999999999</v>
      </c>
      <c r="D535" s="15">
        <v>18.2</v>
      </c>
      <c r="E535" s="15">
        <v>2.31</v>
      </c>
      <c r="F535" s="15">
        <v>0.01</v>
      </c>
      <c r="G535" s="15">
        <v>10</v>
      </c>
      <c r="H535" s="15">
        <v>0.56000000000000005</v>
      </c>
      <c r="I535" s="15">
        <v>0</v>
      </c>
      <c r="J535" s="15">
        <v>0</v>
      </c>
      <c r="K535" s="15">
        <v>52</v>
      </c>
    </row>
    <row r="536" spans="1:11" x14ac:dyDescent="0.2">
      <c r="A536" s="42" t="s">
        <v>617</v>
      </c>
      <c r="B536" s="15">
        <v>140</v>
      </c>
      <c r="C536" s="15">
        <v>585.76</v>
      </c>
      <c r="D536" s="15">
        <v>18.8</v>
      </c>
      <c r="E536" s="15">
        <v>7.12</v>
      </c>
      <c r="F536" s="15">
        <v>0.05</v>
      </c>
      <c r="G536" s="15">
        <v>450</v>
      </c>
      <c r="H536" s="15">
        <v>3.6</v>
      </c>
      <c r="I536" s="15">
        <v>0</v>
      </c>
      <c r="J536" s="15">
        <v>0</v>
      </c>
      <c r="K536" s="15">
        <v>163</v>
      </c>
    </row>
    <row r="537" spans="1:11" x14ac:dyDescent="0.2">
      <c r="A537" s="17" t="s">
        <v>122</v>
      </c>
      <c r="B537" s="14">
        <v>9.5336913043478191</v>
      </c>
      <c r="C537" s="15">
        <v>39.888964417391279</v>
      </c>
      <c r="D537" s="14">
        <v>0.86956521739130432</v>
      </c>
      <c r="E537" s="14">
        <v>0</v>
      </c>
      <c r="F537" s="14">
        <v>2.0371014492753532</v>
      </c>
      <c r="G537" s="14">
        <v>9.6166666666666671</v>
      </c>
      <c r="H537" s="14">
        <v>0.1466666666666667</v>
      </c>
      <c r="I537" s="14">
        <v>4</v>
      </c>
      <c r="J537" s="14">
        <v>4.9866666666666672</v>
      </c>
      <c r="K537" s="14">
        <v>0</v>
      </c>
    </row>
    <row r="538" spans="1:11" x14ac:dyDescent="0.2">
      <c r="A538" s="17" t="s">
        <v>201</v>
      </c>
      <c r="B538" s="14">
        <v>204.96677</v>
      </c>
      <c r="C538" s="15">
        <v>857.58096568000008</v>
      </c>
      <c r="D538" s="14">
        <v>2.3354166666666667</v>
      </c>
      <c r="E538" s="14">
        <v>17.971</v>
      </c>
      <c r="F538" s="14">
        <v>12.972916666666666</v>
      </c>
      <c r="G538" s="14">
        <v>32.441000000000003</v>
      </c>
      <c r="H538" s="14">
        <v>0.27366666666666667</v>
      </c>
      <c r="I538" s="14">
        <v>0</v>
      </c>
      <c r="J538" s="14">
        <v>8.2833333333333332</v>
      </c>
      <c r="K538" s="14">
        <v>0</v>
      </c>
    </row>
    <row r="539" spans="1:11" x14ac:dyDescent="0.2">
      <c r="A539" s="48" t="s">
        <v>202</v>
      </c>
      <c r="B539" s="14">
        <v>60.588590000000003</v>
      </c>
      <c r="C539" s="15">
        <v>253.50266056000004</v>
      </c>
      <c r="D539" s="14">
        <v>0.23541666666666672</v>
      </c>
      <c r="E539" s="14">
        <v>0.23033333333333331</v>
      </c>
      <c r="F539" s="14">
        <v>16.074916666666663</v>
      </c>
      <c r="G539" s="14">
        <v>8.711999999999998</v>
      </c>
      <c r="H539" s="14">
        <v>0.3213333333333333</v>
      </c>
      <c r="I539" s="14">
        <v>0</v>
      </c>
      <c r="J539" s="14">
        <v>2.36</v>
      </c>
      <c r="K539" s="14">
        <v>0.9816666666666668</v>
      </c>
    </row>
    <row r="540" spans="1:11" x14ac:dyDescent="0.2">
      <c r="A540" s="17" t="s">
        <v>203</v>
      </c>
      <c r="B540" s="14">
        <v>53.309047826086925</v>
      </c>
      <c r="C540" s="15">
        <v>223.04505610434771</v>
      </c>
      <c r="D540" s="14">
        <v>0.56521739130434789</v>
      </c>
      <c r="E540" s="14">
        <v>0.11</v>
      </c>
      <c r="F540" s="14">
        <v>14.02478260869564</v>
      </c>
      <c r="G540" s="14">
        <v>8.2766666666666655</v>
      </c>
      <c r="H540" s="14">
        <v>9.3333333333333338E-2</v>
      </c>
      <c r="I540" s="14">
        <v>0</v>
      </c>
      <c r="J540" s="14">
        <v>2.8333333333333335</v>
      </c>
      <c r="K540" s="14">
        <v>0</v>
      </c>
    </row>
    <row r="541" spans="1:11" x14ac:dyDescent="0.2">
      <c r="A541" s="211" t="s">
        <v>694</v>
      </c>
      <c r="B541" s="112">
        <f>'Ficha técnica REFEIÇÃO'!G906</f>
        <v>135.28460055072463</v>
      </c>
      <c r="C541" s="112">
        <f>'Ficha técnica REFEIÇÃO'!H906</f>
        <v>566.03076870423195</v>
      </c>
      <c r="D541" s="112">
        <f>'Ficha técnica REFEIÇÃO'!I906</f>
        <v>12.152807971014491</v>
      </c>
      <c r="E541" s="111">
        <f>'Ficha técnica REFEIÇÃO'!J906</f>
        <v>9.1631000000000018</v>
      </c>
      <c r="F541" s="111">
        <f>'Ficha técnica REFEIÇÃO'!K906</f>
        <v>0.34085869565217386</v>
      </c>
      <c r="G541" s="111">
        <f>'Ficha técnica REFEIÇÃO'!L906</f>
        <v>8.1792000000000016</v>
      </c>
      <c r="H541" s="112">
        <f>'Ficha técnica REFEIÇÃO'!M906</f>
        <v>0.54148333333333332</v>
      </c>
      <c r="I541" s="113">
        <f>'Ficha técnica REFEIÇÃO'!N906</f>
        <v>0</v>
      </c>
      <c r="J541" s="113">
        <f>'Ficha técnica REFEIÇÃO'!O906</f>
        <v>0.11666666666666668</v>
      </c>
      <c r="K541" s="113">
        <f>'Ficha técnica REFEIÇÃO'!P906</f>
        <v>141.12771666666669</v>
      </c>
    </row>
    <row r="542" spans="1:11" x14ac:dyDescent="0.2">
      <c r="A542" s="17" t="s">
        <v>288</v>
      </c>
      <c r="B542" s="14">
        <v>93.722433826128636</v>
      </c>
      <c r="C542" s="15">
        <v>392.13466312852222</v>
      </c>
      <c r="D542" s="14">
        <v>18.083333333333332</v>
      </c>
      <c r="E542" s="14">
        <v>1.83</v>
      </c>
      <c r="F542" s="14">
        <v>0</v>
      </c>
      <c r="G542" s="14">
        <v>9.881333333333334</v>
      </c>
      <c r="H542" s="14">
        <v>0.874</v>
      </c>
      <c r="I542" s="14">
        <v>0</v>
      </c>
      <c r="J542" s="14">
        <v>0</v>
      </c>
      <c r="K542" s="14">
        <v>711</v>
      </c>
    </row>
    <row r="543" spans="1:11" x14ac:dyDescent="0.2">
      <c r="A543" s="17" t="s">
        <v>238</v>
      </c>
      <c r="B543" s="14">
        <v>110.87629999999999</v>
      </c>
      <c r="C543" s="15">
        <v>463.90643919999997</v>
      </c>
      <c r="D543" s="14">
        <v>16.263333333333332</v>
      </c>
      <c r="E543" s="14">
        <v>4.5933333333333337</v>
      </c>
      <c r="F543" s="14">
        <v>0</v>
      </c>
      <c r="G543" s="14">
        <v>15.74</v>
      </c>
      <c r="H543" s="14">
        <v>0.16333333333333333</v>
      </c>
      <c r="I543" s="14">
        <v>3</v>
      </c>
      <c r="J543" s="14">
        <v>0</v>
      </c>
      <c r="K543" s="14">
        <v>76.166666666666671</v>
      </c>
    </row>
    <row r="544" spans="1:11" x14ac:dyDescent="0.2">
      <c r="A544" s="17" t="s">
        <v>239</v>
      </c>
      <c r="B544" s="14">
        <v>107.20556666666666</v>
      </c>
      <c r="C544" s="15">
        <v>448.5480909333333</v>
      </c>
      <c r="D544" s="14">
        <v>16.649999999999999</v>
      </c>
      <c r="E544" s="14">
        <v>4.0033333333333339</v>
      </c>
      <c r="F544" s="14">
        <v>0</v>
      </c>
      <c r="G544" s="14">
        <v>13.546666666666667</v>
      </c>
      <c r="H544" s="14">
        <v>0.17333333333333334</v>
      </c>
      <c r="I544" s="14">
        <v>47.86</v>
      </c>
      <c r="J544" s="14">
        <v>0</v>
      </c>
      <c r="K544" s="14">
        <v>77.49666666666667</v>
      </c>
    </row>
    <row r="545" spans="1:11" x14ac:dyDescent="0.2">
      <c r="A545" s="17" t="s">
        <v>240</v>
      </c>
      <c r="B545" s="14">
        <v>76.408908333333343</v>
      </c>
      <c r="C545" s="15">
        <v>319.69487246666671</v>
      </c>
      <c r="D545" s="14">
        <v>15.47916666666667</v>
      </c>
      <c r="E545" s="14">
        <v>1.1433333333333333</v>
      </c>
      <c r="F545" s="14">
        <v>0</v>
      </c>
      <c r="G545" s="14">
        <v>331.59733333333332</v>
      </c>
      <c r="H545" s="14">
        <v>0.54700000000000004</v>
      </c>
      <c r="I545" s="14">
        <v>0</v>
      </c>
      <c r="J545" s="14">
        <v>0</v>
      </c>
      <c r="K545" s="14">
        <v>120.33866666666665</v>
      </c>
    </row>
    <row r="546" spans="1:11" x14ac:dyDescent="0.2">
      <c r="A546" s="48" t="s">
        <v>204</v>
      </c>
      <c r="B546" s="14">
        <v>36.327599024534216</v>
      </c>
      <c r="C546" s="15">
        <v>151.99467431865116</v>
      </c>
      <c r="D546" s="14">
        <v>0.82499999999999996</v>
      </c>
      <c r="E546" s="14">
        <v>0</v>
      </c>
      <c r="F546" s="14">
        <v>9.3210000000000051</v>
      </c>
      <c r="G546" s="14">
        <v>3.2323333333333331</v>
      </c>
      <c r="H546" s="14">
        <v>0.22366666666666668</v>
      </c>
      <c r="I546" s="14">
        <v>0</v>
      </c>
      <c r="J546" s="14">
        <v>3.2533333333333334</v>
      </c>
      <c r="K546" s="14">
        <v>0</v>
      </c>
    </row>
    <row r="547" spans="1:11" x14ac:dyDescent="0.2">
      <c r="A547" s="43" t="s">
        <v>205</v>
      </c>
      <c r="B547" s="14">
        <v>63.142434782608696</v>
      </c>
      <c r="C547" s="15">
        <v>264.18794713043479</v>
      </c>
      <c r="D547" s="14">
        <v>0.70652173913043481</v>
      </c>
      <c r="E547" s="14">
        <v>0</v>
      </c>
      <c r="F547" s="14">
        <v>16.880144927536232</v>
      </c>
      <c r="G547" s="14">
        <v>4.0966666666666667</v>
      </c>
      <c r="H547" s="14">
        <v>0.60333333333333339</v>
      </c>
      <c r="I547" s="14">
        <v>38</v>
      </c>
      <c r="J547" s="14">
        <v>0</v>
      </c>
      <c r="K547" s="14">
        <v>3.2010000000000001</v>
      </c>
    </row>
    <row r="548" spans="1:11" x14ac:dyDescent="0.2">
      <c r="A548" s="211" t="s">
        <v>692</v>
      </c>
      <c r="B548" s="112" t="e">
        <f>#REF!</f>
        <v>#REF!</v>
      </c>
      <c r="C548" s="112" t="e">
        <f>#REF!</f>
        <v>#REF!</v>
      </c>
      <c r="D548" s="112" t="e">
        <f>#REF!</f>
        <v>#REF!</v>
      </c>
      <c r="E548" s="111" t="e">
        <f>#REF!</f>
        <v>#REF!</v>
      </c>
      <c r="F548" s="111" t="e">
        <f>#REF!</f>
        <v>#REF!</v>
      </c>
      <c r="G548" s="111" t="e">
        <f>#REF!</f>
        <v>#REF!</v>
      </c>
      <c r="H548" s="112" t="e">
        <f>#REF!</f>
        <v>#REF!</v>
      </c>
      <c r="I548" s="113" t="e">
        <f>#REF!</f>
        <v>#REF!</v>
      </c>
      <c r="J548" s="113" t="e">
        <f>#REF!</f>
        <v>#REF!</v>
      </c>
      <c r="K548" s="113" t="e">
        <f>#REF!</f>
        <v>#REF!</v>
      </c>
    </row>
    <row r="549" spans="1:11" x14ac:dyDescent="0.2">
      <c r="A549" s="16" t="s">
        <v>440</v>
      </c>
      <c r="B549" s="15">
        <v>255</v>
      </c>
      <c r="C549" s="15">
        <v>1066.92</v>
      </c>
      <c r="D549" s="15">
        <v>10.95</v>
      </c>
      <c r="E549" s="15">
        <v>3.26</v>
      </c>
      <c r="F549" s="15">
        <v>64.81</v>
      </c>
      <c r="G549" s="15">
        <v>437</v>
      </c>
      <c r="H549" s="15">
        <v>28.86</v>
      </c>
      <c r="I549" s="15">
        <v>15</v>
      </c>
      <c r="J549" s="15">
        <v>21</v>
      </c>
      <c r="K549" s="15">
        <v>44</v>
      </c>
    </row>
    <row r="550" spans="1:11" x14ac:dyDescent="0.2">
      <c r="A550" s="17" t="s">
        <v>123</v>
      </c>
      <c r="B550" s="14">
        <v>27.92745942028985</v>
      </c>
      <c r="C550" s="15">
        <v>116.84849021449274</v>
      </c>
      <c r="D550" s="14">
        <v>1.2246376811594204</v>
      </c>
      <c r="E550" s="14">
        <v>0.4366666666666667</v>
      </c>
      <c r="F550" s="14">
        <v>5.9620289855072475</v>
      </c>
      <c r="G550" s="14">
        <v>9.61</v>
      </c>
      <c r="H550" s="14">
        <v>0.41333333333333333</v>
      </c>
      <c r="I550" s="14">
        <v>33</v>
      </c>
      <c r="J550" s="14">
        <v>201.36</v>
      </c>
      <c r="K550" s="14">
        <v>0</v>
      </c>
    </row>
    <row r="551" spans="1:11" x14ac:dyDescent="0.2">
      <c r="A551" s="17" t="s">
        <v>124</v>
      </c>
      <c r="B551" s="14">
        <v>21.285881159420292</v>
      </c>
      <c r="C551" s="15">
        <v>89.060126771014509</v>
      </c>
      <c r="D551" s="14">
        <v>1.0507246376811594</v>
      </c>
      <c r="E551" s="14">
        <v>0.15</v>
      </c>
      <c r="F551" s="14">
        <v>4.8926086956521777</v>
      </c>
      <c r="G551" s="14">
        <v>8.7633333333333336</v>
      </c>
      <c r="H551" s="14">
        <v>0.41</v>
      </c>
      <c r="I551" s="14">
        <v>38</v>
      </c>
      <c r="J551" s="14">
        <v>100.21</v>
      </c>
      <c r="K551" s="14">
        <v>0</v>
      </c>
    </row>
    <row r="552" spans="1:11" x14ac:dyDescent="0.2">
      <c r="A552" s="17" t="s">
        <v>125</v>
      </c>
      <c r="B552" s="14">
        <v>23.281363768116009</v>
      </c>
      <c r="C552" s="15">
        <v>97.409226005797379</v>
      </c>
      <c r="D552" s="14">
        <v>1.0398550724637681</v>
      </c>
      <c r="E552" s="14">
        <v>0.1466666666666667</v>
      </c>
      <c r="F552" s="14">
        <v>5.4668115942029107</v>
      </c>
      <c r="G552" s="14">
        <v>6.37</v>
      </c>
      <c r="H552" s="14">
        <v>0.33333333333333331</v>
      </c>
      <c r="I552" s="14">
        <v>68</v>
      </c>
      <c r="J552" s="14">
        <v>158.21</v>
      </c>
      <c r="K552" s="14">
        <v>0</v>
      </c>
    </row>
    <row r="553" spans="1:11" x14ac:dyDescent="0.2">
      <c r="A553" s="17" t="s">
        <v>206</v>
      </c>
      <c r="B553" s="14">
        <v>88.473527666866801</v>
      </c>
      <c r="C553" s="15">
        <v>370.17323975817072</v>
      </c>
      <c r="D553" s="14">
        <v>1.4854166666666666</v>
      </c>
      <c r="E553" s="14">
        <v>0.31900000000000001</v>
      </c>
      <c r="F553" s="14">
        <v>22.447916666666668</v>
      </c>
      <c r="G553" s="14">
        <v>20.880333333333329</v>
      </c>
      <c r="H553" s="14">
        <v>0.21366666666666667</v>
      </c>
      <c r="I553" s="14">
        <v>0</v>
      </c>
      <c r="J553" s="14">
        <v>35.903333333333329</v>
      </c>
      <c r="K553" s="14">
        <v>1.3373333333333335</v>
      </c>
    </row>
    <row r="554" spans="1:11" x14ac:dyDescent="0.2">
      <c r="A554" s="16" t="s">
        <v>503</v>
      </c>
      <c r="B554" s="15">
        <v>174.35</v>
      </c>
      <c r="C554" s="15">
        <v>729.48040000000003</v>
      </c>
      <c r="D554" s="15">
        <v>2.98</v>
      </c>
      <c r="E554" s="15">
        <v>0.75</v>
      </c>
      <c r="F554" s="15">
        <v>43.92</v>
      </c>
      <c r="G554" s="15">
        <v>15.77</v>
      </c>
      <c r="H554" s="15">
        <v>0.76</v>
      </c>
      <c r="I554" s="15">
        <v>3</v>
      </c>
      <c r="J554" s="15">
        <v>27.69</v>
      </c>
      <c r="K554" s="15">
        <v>0.86</v>
      </c>
    </row>
    <row r="555" spans="1:11" x14ac:dyDescent="0.2">
      <c r="A555" s="17" t="s">
        <v>241</v>
      </c>
      <c r="B555" s="14">
        <v>191.55914112758637</v>
      </c>
      <c r="C555" s="15">
        <v>801.48344647782142</v>
      </c>
      <c r="D555" s="14">
        <v>36.450000000000003</v>
      </c>
      <c r="E555" s="14">
        <v>3.9820000000000007</v>
      </c>
      <c r="F555" s="14">
        <v>0</v>
      </c>
      <c r="G555" s="14">
        <v>113.54199999999999</v>
      </c>
      <c r="H555" s="14">
        <v>0.77700000000000014</v>
      </c>
      <c r="I555" s="14">
        <v>7</v>
      </c>
      <c r="J555" s="14">
        <v>0</v>
      </c>
      <c r="K555" s="14">
        <v>81</v>
      </c>
    </row>
    <row r="556" spans="1:11" x14ac:dyDescent="0.2">
      <c r="A556" s="17" t="s">
        <v>242</v>
      </c>
      <c r="B556" s="14">
        <v>91.083233333333325</v>
      </c>
      <c r="C556" s="15">
        <v>381.09224826666667</v>
      </c>
      <c r="D556" s="14">
        <v>18.556666666666668</v>
      </c>
      <c r="E556" s="14">
        <v>1.3133333333333335</v>
      </c>
      <c r="F556" s="14">
        <v>0</v>
      </c>
      <c r="G556" s="14">
        <v>12.003333333333336</v>
      </c>
      <c r="H556" s="14">
        <v>0.21666666666666667</v>
      </c>
      <c r="I556" s="14">
        <v>0</v>
      </c>
      <c r="J556" s="14">
        <v>0</v>
      </c>
      <c r="K556" s="14">
        <v>43</v>
      </c>
    </row>
    <row r="557" spans="1:11" x14ac:dyDescent="0.2">
      <c r="A557" s="42" t="s">
        <v>441</v>
      </c>
      <c r="B557" s="15">
        <v>468.15</v>
      </c>
      <c r="C557" s="15">
        <v>1958.7395999999999</v>
      </c>
      <c r="D557" s="15">
        <v>6.59</v>
      </c>
      <c r="E557" s="15">
        <v>23.28</v>
      </c>
      <c r="F557" s="15">
        <v>62.51</v>
      </c>
      <c r="G557" s="15">
        <v>8.66</v>
      </c>
      <c r="H557" s="15">
        <v>1.37</v>
      </c>
      <c r="I557" s="15">
        <v>17.420000000000002</v>
      </c>
      <c r="J557" s="15">
        <v>0</v>
      </c>
      <c r="K557" s="15">
        <v>505.54</v>
      </c>
    </row>
    <row r="558" spans="1:11" x14ac:dyDescent="0.2">
      <c r="A558" s="182" t="s">
        <v>495</v>
      </c>
      <c r="B558" s="15">
        <v>394</v>
      </c>
      <c r="C558" s="15">
        <v>1648.4960000000001</v>
      </c>
      <c r="D558" s="15">
        <v>0</v>
      </c>
      <c r="E558" s="15">
        <v>0.2</v>
      </c>
      <c r="F558" s="15">
        <v>98</v>
      </c>
      <c r="G558" s="15">
        <v>3</v>
      </c>
      <c r="H558" s="15">
        <v>0.3</v>
      </c>
      <c r="I558" s="15">
        <v>0</v>
      </c>
      <c r="J558" s="15">
        <v>0</v>
      </c>
      <c r="K558" s="15">
        <v>38</v>
      </c>
    </row>
    <row r="559" spans="1:11" x14ac:dyDescent="0.2">
      <c r="A559" s="17" t="s">
        <v>207</v>
      </c>
      <c r="B559" s="14">
        <v>41.415529999999968</v>
      </c>
      <c r="C559" s="15">
        <v>173.28257751999988</v>
      </c>
      <c r="D559" s="14">
        <v>0.92916666666666647</v>
      </c>
      <c r="E559" s="14">
        <v>0.16900000000000001</v>
      </c>
      <c r="F559" s="14">
        <v>10.24416666666666</v>
      </c>
      <c r="G559" s="14">
        <v>17.879000000000001</v>
      </c>
      <c r="H559" s="14">
        <v>0.39633333333333337</v>
      </c>
      <c r="I559" s="14">
        <v>164</v>
      </c>
      <c r="J559" s="14">
        <v>24.87</v>
      </c>
      <c r="K559" s="14">
        <v>1.704</v>
      </c>
    </row>
    <row r="560" spans="1:11" x14ac:dyDescent="0.2">
      <c r="A560" s="41" t="s">
        <v>25</v>
      </c>
      <c r="B560" s="14">
        <v>19.105459502359221</v>
      </c>
      <c r="C560" s="15">
        <v>79.937242557870988</v>
      </c>
      <c r="D560" s="14">
        <v>0.28541666666666665</v>
      </c>
      <c r="E560" s="14">
        <v>0.12133333333333333</v>
      </c>
      <c r="F560" s="14">
        <v>4.7585833333333305</v>
      </c>
      <c r="G560" s="14">
        <v>7.7949999999999999</v>
      </c>
      <c r="H560" s="14">
        <v>0.37233333333333335</v>
      </c>
      <c r="I560" s="14">
        <v>146</v>
      </c>
      <c r="J560" s="14">
        <v>0</v>
      </c>
      <c r="K560" s="14">
        <v>5.0290000000000008</v>
      </c>
    </row>
    <row r="561" spans="1:11" x14ac:dyDescent="0.2">
      <c r="A561" s="16" t="s">
        <v>595</v>
      </c>
      <c r="B561" s="15">
        <v>20</v>
      </c>
      <c r="C561" s="15">
        <v>83.68</v>
      </c>
      <c r="D561" s="15">
        <v>0.28999999999999998</v>
      </c>
      <c r="E561" s="15">
        <v>0.13</v>
      </c>
      <c r="F561" s="15">
        <v>4.76</v>
      </c>
      <c r="G561" s="15">
        <v>7.8</v>
      </c>
      <c r="H561" s="15">
        <v>0.38</v>
      </c>
      <c r="I561" s="15">
        <v>146</v>
      </c>
      <c r="J561" s="15">
        <v>0</v>
      </c>
      <c r="K561" s="15">
        <v>5.03</v>
      </c>
    </row>
    <row r="562" spans="1:11" x14ac:dyDescent="0.2">
      <c r="A562" s="212" t="s">
        <v>702</v>
      </c>
      <c r="B562" s="112">
        <v>176.3</v>
      </c>
      <c r="C562" s="112">
        <v>732.29809494747315</v>
      </c>
      <c r="D562" s="112">
        <v>8.860095492846721</v>
      </c>
      <c r="E562" s="111">
        <v>3.9393833333333332</v>
      </c>
      <c r="F562" s="111">
        <v>26.168517640532894</v>
      </c>
      <c r="G562" s="111">
        <v>174.20958333333334</v>
      </c>
      <c r="H562" s="112">
        <v>3.4531000000000009</v>
      </c>
      <c r="I562" s="113">
        <v>47.245170000000002</v>
      </c>
      <c r="J562" s="113">
        <v>4.5525000000000002</v>
      </c>
      <c r="K562" s="113">
        <v>193.62099999999998</v>
      </c>
    </row>
    <row r="563" spans="1:11" x14ac:dyDescent="0.2">
      <c r="A563" s="212" t="s">
        <v>703</v>
      </c>
      <c r="B563" s="112">
        <v>354.61356689855069</v>
      </c>
      <c r="C563" s="112">
        <v>1483.7031639035363</v>
      </c>
      <c r="D563" s="112">
        <v>7.2838768115942019</v>
      </c>
      <c r="E563" s="111">
        <v>1.9055333333333333</v>
      </c>
      <c r="F563" s="111">
        <v>79.111956521739117</v>
      </c>
      <c r="G563" s="111">
        <v>2.8022666666666662</v>
      </c>
      <c r="H563" s="112">
        <v>0.85799999999999998</v>
      </c>
      <c r="I563" s="113">
        <v>0</v>
      </c>
      <c r="J563" s="113">
        <v>0</v>
      </c>
      <c r="K563" s="113">
        <v>79.939600000000013</v>
      </c>
    </row>
    <row r="564" spans="1:11" x14ac:dyDescent="0.2">
      <c r="A564" s="16" t="s">
        <v>536</v>
      </c>
      <c r="B564" s="15">
        <v>103</v>
      </c>
      <c r="C564" s="15">
        <v>430.952</v>
      </c>
      <c r="D564" s="15">
        <v>2.2999999999999998</v>
      </c>
      <c r="E564" s="15">
        <v>0.3</v>
      </c>
      <c r="F564" s="15">
        <v>23.3</v>
      </c>
      <c r="G564" s="15">
        <v>1</v>
      </c>
      <c r="H564" s="15">
        <v>0</v>
      </c>
      <c r="I564" s="15">
        <v>0</v>
      </c>
      <c r="J564" s="15">
        <v>0</v>
      </c>
      <c r="K564" s="15">
        <v>442</v>
      </c>
    </row>
    <row r="565" spans="1:11" x14ac:dyDescent="0.2">
      <c r="A565" s="17" t="s">
        <v>126</v>
      </c>
      <c r="B565" s="14">
        <v>351.2267333333333</v>
      </c>
      <c r="C565" s="15">
        <v>1469.5326522666667</v>
      </c>
      <c r="D565" s="14">
        <v>0.43</v>
      </c>
      <c r="E565" s="14">
        <v>0</v>
      </c>
      <c r="F565" s="14">
        <v>86.773333333333326</v>
      </c>
      <c r="G565" s="14">
        <v>27.413333333333338</v>
      </c>
      <c r="H565" s="14">
        <v>0.51</v>
      </c>
      <c r="I565" s="14">
        <v>0</v>
      </c>
      <c r="J565" s="14">
        <v>0</v>
      </c>
      <c r="K565" s="14">
        <v>1.5766666666666669</v>
      </c>
    </row>
    <row r="566" spans="1:11" x14ac:dyDescent="0.2">
      <c r="A566" s="17" t="s">
        <v>20</v>
      </c>
      <c r="B566" s="14">
        <v>164.11533659299215</v>
      </c>
      <c r="C566" s="15">
        <v>686.65856830507914</v>
      </c>
      <c r="D566" s="14">
        <v>21.5</v>
      </c>
      <c r="E566" s="14">
        <v>8.0166666666666657</v>
      </c>
      <c r="F566" s="14">
        <v>0</v>
      </c>
      <c r="G566" s="14">
        <v>6.11</v>
      </c>
      <c r="H566" s="14">
        <v>0.53333333333333333</v>
      </c>
      <c r="I566" s="14">
        <v>0</v>
      </c>
      <c r="J566" s="14">
        <v>0</v>
      </c>
      <c r="K566" s="14">
        <v>54</v>
      </c>
    </row>
    <row r="567" spans="1:11" x14ac:dyDescent="0.2">
      <c r="A567" s="41" t="s">
        <v>357</v>
      </c>
      <c r="B567" s="14">
        <v>311.1690453348557</v>
      </c>
      <c r="C567" s="15">
        <v>1301.9312856810363</v>
      </c>
      <c r="D567" s="14">
        <v>33.747916666666669</v>
      </c>
      <c r="E567" s="14">
        <v>18.521666666666665</v>
      </c>
      <c r="F567" s="14">
        <v>0</v>
      </c>
      <c r="G567" s="14">
        <v>69.145666666666671</v>
      </c>
      <c r="H567" s="14">
        <v>0.82100000000000006</v>
      </c>
      <c r="I567" s="14">
        <v>10</v>
      </c>
      <c r="J567" s="14">
        <v>0</v>
      </c>
      <c r="K567" s="14">
        <v>63</v>
      </c>
    </row>
    <row r="568" spans="1:11" x14ac:dyDescent="0.2">
      <c r="A568" s="17" t="s">
        <v>289</v>
      </c>
      <c r="B568" s="14">
        <v>255.60634206136066</v>
      </c>
      <c r="C568" s="15">
        <v>1069.4569351847331</v>
      </c>
      <c r="D568" s="14">
        <v>18</v>
      </c>
      <c r="E568" s="14">
        <v>19.816666666666666</v>
      </c>
      <c r="F568" s="14">
        <v>0</v>
      </c>
      <c r="G568" s="14">
        <v>14.527333333333333</v>
      </c>
      <c r="H568" s="14">
        <v>0.89966666666666661</v>
      </c>
      <c r="I568" s="14">
        <v>0</v>
      </c>
      <c r="J568" s="14">
        <v>0</v>
      </c>
      <c r="K568" s="14">
        <v>88</v>
      </c>
    </row>
    <row r="569" spans="1:11" x14ac:dyDescent="0.2">
      <c r="A569" s="17" t="s">
        <v>290</v>
      </c>
      <c r="B569" s="14">
        <v>175.62519525011379</v>
      </c>
      <c r="C569" s="15">
        <v>734.81581692647615</v>
      </c>
      <c r="D569" s="14">
        <v>22.604166666666668</v>
      </c>
      <c r="E569" s="14">
        <v>8.77</v>
      </c>
      <c r="F569" s="14">
        <v>0</v>
      </c>
      <c r="G569" s="14">
        <v>4.1550000000000002</v>
      </c>
      <c r="H569" s="14">
        <v>0.47333333333333333</v>
      </c>
      <c r="I569" s="14">
        <v>0</v>
      </c>
      <c r="J569" s="14">
        <v>0</v>
      </c>
      <c r="K569" s="14">
        <v>53</v>
      </c>
    </row>
    <row r="570" spans="1:11" x14ac:dyDescent="0.2">
      <c r="A570" s="183" t="s">
        <v>291</v>
      </c>
      <c r="B570" s="14">
        <v>258.49175833333334</v>
      </c>
      <c r="C570" s="15">
        <v>1081.5295168666667</v>
      </c>
      <c r="D570" s="14">
        <v>18.520833333333332</v>
      </c>
      <c r="E570" s="14">
        <v>19.89</v>
      </c>
      <c r="F570" s="14">
        <v>0</v>
      </c>
      <c r="G570" s="14">
        <v>5.4426666666666668</v>
      </c>
      <c r="H570" s="14">
        <v>1.4076666666666666</v>
      </c>
      <c r="I570" s="14">
        <v>0</v>
      </c>
      <c r="J570" s="14">
        <v>0</v>
      </c>
      <c r="K570" s="14">
        <v>616</v>
      </c>
    </row>
    <row r="571" spans="1:11" x14ac:dyDescent="0.2">
      <c r="A571" s="17" t="s">
        <v>292</v>
      </c>
      <c r="B571" s="14">
        <v>186.05574999999999</v>
      </c>
      <c r="C571" s="15">
        <v>778.45725800000002</v>
      </c>
      <c r="D571" s="14">
        <v>20.125</v>
      </c>
      <c r="E571" s="14">
        <v>11.1</v>
      </c>
      <c r="F571" s="14">
        <v>0</v>
      </c>
      <c r="G571" s="14">
        <v>12.935666666666668</v>
      </c>
      <c r="H571" s="14">
        <v>0.88733333333333331</v>
      </c>
      <c r="I571" s="14">
        <v>0</v>
      </c>
      <c r="J571" s="14">
        <v>0</v>
      </c>
      <c r="K571" s="14">
        <v>102</v>
      </c>
    </row>
    <row r="572" spans="1:11" x14ac:dyDescent="0.2">
      <c r="A572" s="183" t="s">
        <v>293</v>
      </c>
      <c r="B572" s="14">
        <v>377.41525749999994</v>
      </c>
      <c r="C572" s="15">
        <v>1579.1054373799998</v>
      </c>
      <c r="D572" s="14">
        <v>15.581250000000001</v>
      </c>
      <c r="E572" s="14">
        <v>34.466000000000001</v>
      </c>
      <c r="F572" s="14">
        <v>0</v>
      </c>
      <c r="G572" s="14">
        <v>21.629000000000001</v>
      </c>
      <c r="H572" s="14">
        <v>0.62333333333333341</v>
      </c>
      <c r="I572" s="14">
        <v>0</v>
      </c>
      <c r="J572" s="14">
        <v>0</v>
      </c>
      <c r="K572" s="14">
        <v>1158</v>
      </c>
    </row>
    <row r="573" spans="1:11" x14ac:dyDescent="0.2">
      <c r="A573" s="17" t="s">
        <v>243</v>
      </c>
      <c r="B573" s="14">
        <v>93.024566666666658</v>
      </c>
      <c r="C573" s="15">
        <v>389.2147869333333</v>
      </c>
      <c r="D573" s="14">
        <v>20.49</v>
      </c>
      <c r="E573" s="14">
        <v>0.61333333333333329</v>
      </c>
      <c r="F573" s="14">
        <v>0</v>
      </c>
      <c r="G573" s="14">
        <v>25.883333333333329</v>
      </c>
      <c r="H573" s="14">
        <v>0.38666666666666666</v>
      </c>
      <c r="I573" s="14">
        <v>4.6533333333333333</v>
      </c>
      <c r="J573" s="14">
        <v>0</v>
      </c>
      <c r="K573" s="14">
        <v>67</v>
      </c>
    </row>
    <row r="574" spans="1:11" x14ac:dyDescent="0.2">
      <c r="A574" s="47" t="s">
        <v>362</v>
      </c>
      <c r="B574" s="14">
        <v>127.84921266563737</v>
      </c>
      <c r="C574" s="15">
        <v>534.92110579302675</v>
      </c>
      <c r="D574" s="14">
        <v>14.370833333333334</v>
      </c>
      <c r="E574" s="14">
        <v>6.7713333333333336</v>
      </c>
      <c r="F574" s="14">
        <v>1.3975</v>
      </c>
      <c r="G574" s="14">
        <v>12.482333333333335</v>
      </c>
      <c r="H574" s="14">
        <v>0.67900000000000016</v>
      </c>
      <c r="I574" s="14">
        <v>0</v>
      </c>
      <c r="J574" s="14">
        <v>0</v>
      </c>
      <c r="K574" s="14">
        <v>1021</v>
      </c>
    </row>
    <row r="575" spans="1:11" x14ac:dyDescent="0.2">
      <c r="A575" s="47" t="s">
        <v>363</v>
      </c>
      <c r="B575" s="14">
        <v>93.743280720869706</v>
      </c>
      <c r="C575" s="15">
        <v>392.22188653611886</v>
      </c>
      <c r="D575" s="14">
        <v>14.291666666666666</v>
      </c>
      <c r="E575" s="14">
        <v>2.7066666666666666</v>
      </c>
      <c r="F575" s="14">
        <v>2.1456666666666697</v>
      </c>
      <c r="G575" s="14">
        <v>23.274333333333331</v>
      </c>
      <c r="H575" s="14">
        <v>0.82766666666666655</v>
      </c>
      <c r="I575" s="14">
        <v>0</v>
      </c>
      <c r="J575" s="14">
        <v>0</v>
      </c>
      <c r="K575" s="14">
        <v>1039</v>
      </c>
    </row>
    <row r="576" spans="1:11" x14ac:dyDescent="0.2">
      <c r="A576" s="182" t="s">
        <v>582</v>
      </c>
      <c r="B576" s="15">
        <v>364</v>
      </c>
      <c r="C576" s="15">
        <v>1522.9760000000001</v>
      </c>
      <c r="D576" s="15">
        <v>1.75</v>
      </c>
      <c r="E576" s="15">
        <v>0.89</v>
      </c>
      <c r="F576" s="15">
        <v>87.1</v>
      </c>
      <c r="G576" s="15">
        <v>49.8</v>
      </c>
      <c r="H576" s="15">
        <v>0.06</v>
      </c>
      <c r="I576" s="15">
        <v>0</v>
      </c>
      <c r="J576" s="15">
        <v>0</v>
      </c>
      <c r="K576" s="15">
        <v>1794</v>
      </c>
    </row>
    <row r="577" spans="1:11" x14ac:dyDescent="0.2">
      <c r="A577" s="187" t="s">
        <v>581</v>
      </c>
      <c r="B577" s="15">
        <v>385</v>
      </c>
      <c r="C577" s="15">
        <v>1610.8400000000001</v>
      </c>
      <c r="D577" s="15">
        <v>2.65</v>
      </c>
      <c r="E577" s="15">
        <v>1.02</v>
      </c>
      <c r="F577" s="15">
        <v>91.9</v>
      </c>
      <c r="G577" s="15">
        <v>5.01</v>
      </c>
      <c r="H577" s="15">
        <v>0.09</v>
      </c>
      <c r="I577" s="15">
        <v>0</v>
      </c>
      <c r="J577" s="15">
        <v>0</v>
      </c>
      <c r="K577" s="15">
        <v>637</v>
      </c>
    </row>
    <row r="578" spans="1:11" hidden="1" x14ac:dyDescent="0.2">
      <c r="A578" s="220" t="s">
        <v>754</v>
      </c>
      <c r="B578" s="221" t="e">
        <f>#REF!</f>
        <v>#REF!</v>
      </c>
      <c r="C578" s="221" t="e">
        <f>#REF!</f>
        <v>#REF!</v>
      </c>
      <c r="D578" s="221" t="e">
        <f>#REF!</f>
        <v>#REF!</v>
      </c>
      <c r="E578" s="222" t="e">
        <f>#REF!</f>
        <v>#REF!</v>
      </c>
      <c r="F578" s="222" t="e">
        <f>#REF!</f>
        <v>#REF!</v>
      </c>
      <c r="G578" s="222" t="e">
        <f>#REF!</f>
        <v>#REF!</v>
      </c>
      <c r="H578" s="221" t="e">
        <f>#REF!</f>
        <v>#REF!</v>
      </c>
      <c r="I578" s="223" t="e">
        <f>#REF!</f>
        <v>#REF!</v>
      </c>
      <c r="J578" s="223" t="e">
        <f>#REF!</f>
        <v>#REF!</v>
      </c>
      <c r="K578" s="223" t="e">
        <f>#REF!</f>
        <v>#REF!</v>
      </c>
    </row>
    <row r="579" spans="1:11" hidden="1" x14ac:dyDescent="0.2">
      <c r="A579" s="220" t="s">
        <v>724</v>
      </c>
      <c r="B579" s="221" t="e">
        <f>#REF!</f>
        <v>#REF!</v>
      </c>
      <c r="C579" s="221" t="e">
        <f>#REF!</f>
        <v>#REF!</v>
      </c>
      <c r="D579" s="221" t="e">
        <f>#REF!</f>
        <v>#REF!</v>
      </c>
      <c r="E579" s="222" t="e">
        <f>#REF!</f>
        <v>#REF!</v>
      </c>
      <c r="F579" s="222" t="e">
        <f>#REF!</f>
        <v>#REF!</v>
      </c>
      <c r="G579" s="222" t="e">
        <f>#REF!</f>
        <v>#REF!</v>
      </c>
      <c r="H579" s="221" t="e">
        <f>#REF!</f>
        <v>#REF!</v>
      </c>
      <c r="I579" s="223" t="e">
        <f>#REF!</f>
        <v>#REF!</v>
      </c>
      <c r="J579" s="223" t="e">
        <f>#REF!</f>
        <v>#REF!</v>
      </c>
      <c r="K579" s="223" t="e">
        <f>#REF!</f>
        <v>#REF!</v>
      </c>
    </row>
    <row r="580" spans="1:11" x14ac:dyDescent="0.2">
      <c r="A580" s="220" t="s">
        <v>732</v>
      </c>
      <c r="B580" s="239">
        <v>119.44495227811467</v>
      </c>
      <c r="C580" s="239">
        <v>499.75768033163178</v>
      </c>
      <c r="D580" s="239">
        <v>2.3487412179863973</v>
      </c>
      <c r="E580" s="240">
        <v>7.9362466666666673</v>
      </c>
      <c r="F580" s="240">
        <v>10.281665448680267</v>
      </c>
      <c r="G580" s="240">
        <v>47.355606666666652</v>
      </c>
      <c r="H580" s="239">
        <v>0.24448666666666669</v>
      </c>
      <c r="I580" s="241">
        <v>78.372833333333332</v>
      </c>
      <c r="J580" s="241">
        <v>17.095833333333331</v>
      </c>
      <c r="K580" s="241">
        <v>142.38517333333334</v>
      </c>
    </row>
    <row r="581" spans="1:11" x14ac:dyDescent="0.2">
      <c r="A581" s="220" t="s">
        <v>757</v>
      </c>
      <c r="B581" s="221">
        <v>137.22623546652048</v>
      </c>
      <c r="C581" s="221">
        <v>574.15456919192172</v>
      </c>
      <c r="D581" s="221">
        <v>2.5021832469719048</v>
      </c>
      <c r="E581" s="222">
        <v>8.0535800000000002</v>
      </c>
      <c r="F581" s="222">
        <v>14.981056753028094</v>
      </c>
      <c r="G581" s="222">
        <v>51.891273333333316</v>
      </c>
      <c r="H581" s="221">
        <v>0.24448666666666669</v>
      </c>
      <c r="I581" s="223">
        <v>78.372833333333332</v>
      </c>
      <c r="J581" s="223">
        <v>3.0928333333333335</v>
      </c>
      <c r="K581" s="223">
        <v>142.38517333333334</v>
      </c>
    </row>
    <row r="582" spans="1:11" x14ac:dyDescent="0.2">
      <c r="A582" s="16" t="s">
        <v>509</v>
      </c>
      <c r="B582" s="15">
        <v>302</v>
      </c>
      <c r="C582" s="15">
        <v>1263.568</v>
      </c>
      <c r="D582" s="15">
        <v>25.96</v>
      </c>
      <c r="E582" s="15">
        <v>20.03</v>
      </c>
      <c r="F582" s="15">
        <v>3.83</v>
      </c>
      <c r="G582" s="15">
        <v>731</v>
      </c>
      <c r="H582" s="15">
        <v>0.25</v>
      </c>
      <c r="I582" s="15">
        <v>133</v>
      </c>
      <c r="J582" s="15">
        <v>0</v>
      </c>
      <c r="K582" s="15">
        <v>528</v>
      </c>
    </row>
    <row r="583" spans="1:11" x14ac:dyDescent="0.2">
      <c r="A583" s="16" t="s">
        <v>510</v>
      </c>
      <c r="B583" s="15">
        <v>373</v>
      </c>
      <c r="C583" s="15">
        <v>1560.6320000000001</v>
      </c>
      <c r="D583" s="15">
        <v>24.48</v>
      </c>
      <c r="E583" s="15">
        <v>30.28</v>
      </c>
      <c r="F583" s="15">
        <v>0.68</v>
      </c>
      <c r="G583" s="15">
        <v>746</v>
      </c>
      <c r="H583" s="15">
        <v>0.72</v>
      </c>
      <c r="I583" s="15">
        <v>192</v>
      </c>
      <c r="J583" s="15">
        <v>0</v>
      </c>
      <c r="K583" s="15">
        <v>536</v>
      </c>
    </row>
    <row r="584" spans="1:11" x14ac:dyDescent="0.2">
      <c r="A584" s="16" t="s">
        <v>508</v>
      </c>
      <c r="B584" s="15">
        <v>431</v>
      </c>
      <c r="C584" s="15">
        <v>1803.3040000000001</v>
      </c>
      <c r="D584" s="15">
        <v>38.46</v>
      </c>
      <c r="E584" s="15">
        <v>28.61</v>
      </c>
      <c r="F584" s="15">
        <v>4.0599999999999996</v>
      </c>
      <c r="G584" s="15">
        <v>1109</v>
      </c>
      <c r="H584" s="15">
        <v>0.9</v>
      </c>
      <c r="I584" s="15">
        <v>117</v>
      </c>
      <c r="J584" s="15">
        <v>0</v>
      </c>
      <c r="K584" s="15">
        <v>1529</v>
      </c>
    </row>
    <row r="585" spans="1:11" x14ac:dyDescent="0.2">
      <c r="A585" s="17" t="s">
        <v>379</v>
      </c>
      <c r="B585" s="14">
        <v>264.27312799999993</v>
      </c>
      <c r="C585" s="15">
        <v>1105.7187675519997</v>
      </c>
      <c r="D585" s="14">
        <v>17.411020000000004</v>
      </c>
      <c r="E585" s="14">
        <v>20.180666666666667</v>
      </c>
      <c r="F585" s="14">
        <v>3.2403133333333329</v>
      </c>
      <c r="G585" s="14">
        <v>579.25333333333344</v>
      </c>
      <c r="H585" s="14">
        <v>0.93100000000000005</v>
      </c>
      <c r="I585" s="14">
        <v>160.50666666666666</v>
      </c>
      <c r="J585" s="14">
        <v>0</v>
      </c>
      <c r="K585" s="14">
        <v>31</v>
      </c>
    </row>
    <row r="586" spans="1:11" x14ac:dyDescent="0.2">
      <c r="A586" s="46" t="s">
        <v>26</v>
      </c>
      <c r="B586" s="14">
        <v>320.72181773325985</v>
      </c>
      <c r="C586" s="15">
        <v>1341.9000853959592</v>
      </c>
      <c r="D586" s="14">
        <v>21.211373713811241</v>
      </c>
      <c r="E586" s="14">
        <v>24.61</v>
      </c>
      <c r="F586" s="14">
        <v>3.5729596195220865</v>
      </c>
      <c r="G586" s="14">
        <v>695.91733333333332</v>
      </c>
      <c r="H586" s="14">
        <v>0.219</v>
      </c>
      <c r="I586" s="14">
        <v>111.33333333333333</v>
      </c>
      <c r="J586" s="14">
        <v>0</v>
      </c>
      <c r="K586" s="14">
        <v>501</v>
      </c>
    </row>
    <row r="587" spans="1:11" x14ac:dyDescent="0.2">
      <c r="A587" s="41" t="s">
        <v>364</v>
      </c>
      <c r="B587" s="14">
        <v>329.8707184208871</v>
      </c>
      <c r="C587" s="15">
        <v>1380.1790858729917</v>
      </c>
      <c r="D587" s="14">
        <v>22.649000406265259</v>
      </c>
      <c r="E587" s="14">
        <v>25.183000000000003</v>
      </c>
      <c r="F587" s="14">
        <v>3.0493329270680736</v>
      </c>
      <c r="G587" s="14">
        <v>875.03933333333327</v>
      </c>
      <c r="H587" s="14">
        <v>0.30599999999999999</v>
      </c>
      <c r="I587" s="14">
        <v>109</v>
      </c>
      <c r="J587" s="14">
        <v>0</v>
      </c>
      <c r="K587" s="14">
        <v>581</v>
      </c>
    </row>
    <row r="588" spans="1:11" x14ac:dyDescent="0.2">
      <c r="A588" s="17" t="s">
        <v>308</v>
      </c>
      <c r="B588" s="14">
        <v>452.96375533333332</v>
      </c>
      <c r="C588" s="15">
        <v>1895.2003523146668</v>
      </c>
      <c r="D588" s="14">
        <v>35.553613333333331</v>
      </c>
      <c r="E588" s="14">
        <v>33.529333333333334</v>
      </c>
      <c r="F588" s="14">
        <v>1.6607199999999995</v>
      </c>
      <c r="G588" s="14">
        <v>991.96766666666679</v>
      </c>
      <c r="H588" s="14">
        <v>0.53233333333333333</v>
      </c>
      <c r="I588" s="14">
        <v>66.153333333333322</v>
      </c>
      <c r="J588" s="14">
        <v>0</v>
      </c>
      <c r="K588" s="14">
        <v>1844</v>
      </c>
    </row>
    <row r="589" spans="1:11" x14ac:dyDescent="0.2">
      <c r="A589" s="17" t="s">
        <v>309</v>
      </c>
      <c r="B589" s="14">
        <v>303.07980333333325</v>
      </c>
      <c r="C589" s="15">
        <v>1268.0858971466664</v>
      </c>
      <c r="D589" s="14">
        <v>9.3573333333333331</v>
      </c>
      <c r="E589" s="14">
        <v>27.435333333333332</v>
      </c>
      <c r="F589" s="14">
        <v>5.6763333333333303</v>
      </c>
      <c r="G589" s="14">
        <v>323.29933333333332</v>
      </c>
      <c r="H589" s="14">
        <v>0.26533333333333337</v>
      </c>
      <c r="I589" s="14">
        <v>57.313333333333333</v>
      </c>
      <c r="J589" s="14">
        <v>0</v>
      </c>
      <c r="K589" s="14">
        <v>78</v>
      </c>
    </row>
    <row r="590" spans="1:11" x14ac:dyDescent="0.2">
      <c r="A590" s="42" t="s">
        <v>507</v>
      </c>
      <c r="B590" s="15">
        <v>121</v>
      </c>
      <c r="C590" s="15">
        <v>506.26400000000001</v>
      </c>
      <c r="D590" s="15">
        <v>5.8</v>
      </c>
      <c r="E590" s="15">
        <v>2.8</v>
      </c>
      <c r="F590" s="15">
        <v>18.5</v>
      </c>
      <c r="G590" s="15">
        <v>731</v>
      </c>
      <c r="H590" s="15">
        <v>0.1</v>
      </c>
      <c r="I590" s="15">
        <v>273</v>
      </c>
      <c r="J590" s="15">
        <v>0</v>
      </c>
      <c r="K590" s="15">
        <v>412</v>
      </c>
    </row>
    <row r="591" spans="1:11" x14ac:dyDescent="0.2">
      <c r="A591" s="41" t="s">
        <v>27</v>
      </c>
      <c r="B591" s="14">
        <v>359.88046240505474</v>
      </c>
      <c r="C591" s="15">
        <v>1505.7398547027492</v>
      </c>
      <c r="D591" s="14">
        <v>22.661760406494142</v>
      </c>
      <c r="E591" s="14">
        <v>29.106333333333335</v>
      </c>
      <c r="F591" s="14">
        <v>1.8785729268391926</v>
      </c>
      <c r="G591" s="14">
        <v>939.99333333333334</v>
      </c>
      <c r="H591" s="14">
        <v>0.28000000000000003</v>
      </c>
      <c r="I591" s="14">
        <v>122.66666666666667</v>
      </c>
      <c r="J591" s="14">
        <v>0</v>
      </c>
      <c r="K591" s="14">
        <v>580</v>
      </c>
    </row>
    <row r="592" spans="1:11" x14ac:dyDescent="0.2">
      <c r="A592" s="17" t="s">
        <v>310</v>
      </c>
      <c r="B592" s="14">
        <v>256.57814866666666</v>
      </c>
      <c r="C592" s="15">
        <v>1073.5229740213333</v>
      </c>
      <c r="D592" s="14">
        <v>9.6295466666666663</v>
      </c>
      <c r="E592" s="14">
        <v>23.441000000000003</v>
      </c>
      <c r="F592" s="14">
        <v>2.4324533333333336</v>
      </c>
      <c r="G592" s="14">
        <v>259.46666666666664</v>
      </c>
      <c r="H592" s="14">
        <v>0.115</v>
      </c>
      <c r="I592" s="14">
        <v>194.58666666666667</v>
      </c>
      <c r="J592" s="14">
        <v>0</v>
      </c>
      <c r="K592" s="14">
        <v>558</v>
      </c>
    </row>
    <row r="593" spans="1:11" x14ac:dyDescent="0.2">
      <c r="A593" s="17" t="s">
        <v>311</v>
      </c>
      <c r="B593" s="14">
        <v>139.73177999999996</v>
      </c>
      <c r="C593" s="15">
        <v>584.6377675199999</v>
      </c>
      <c r="D593" s="14">
        <v>12.6005</v>
      </c>
      <c r="E593" s="14">
        <v>8.1086666666666662</v>
      </c>
      <c r="F593" s="14">
        <v>3.7861666666666673</v>
      </c>
      <c r="G593" s="14">
        <v>253.23599999999999</v>
      </c>
      <c r="H593" s="14">
        <v>0.13666666666666669</v>
      </c>
      <c r="I593" s="14">
        <v>52.846666666666664</v>
      </c>
      <c r="J593" s="14">
        <v>0</v>
      </c>
      <c r="K593" s="14">
        <v>283</v>
      </c>
    </row>
    <row r="594" spans="1:11" x14ac:dyDescent="0.2">
      <c r="A594" s="41" t="s">
        <v>28</v>
      </c>
      <c r="B594" s="14">
        <v>29.939262150069077</v>
      </c>
      <c r="C594" s="15">
        <v>125.26587283588903</v>
      </c>
      <c r="D594" s="14">
        <v>1.91875</v>
      </c>
      <c r="E594" s="14">
        <v>0.29899999999999999</v>
      </c>
      <c r="F594" s="14">
        <v>6.3739166666666662</v>
      </c>
      <c r="G594" s="14">
        <v>112.15966666666667</v>
      </c>
      <c r="H594" s="14">
        <v>0.36899999999999999</v>
      </c>
      <c r="I594" s="14">
        <v>0</v>
      </c>
      <c r="J594" s="14">
        <v>5.5966666666666667</v>
      </c>
      <c r="K594" s="14">
        <v>0.89100000000000001</v>
      </c>
    </row>
    <row r="595" spans="1:11" x14ac:dyDescent="0.2">
      <c r="A595" s="214" t="s">
        <v>706</v>
      </c>
      <c r="B595" s="112">
        <v>382.12255824927536</v>
      </c>
      <c r="C595" s="112">
        <v>1598.8007837149682</v>
      </c>
      <c r="D595" s="112">
        <v>29.724927362318841</v>
      </c>
      <c r="E595" s="111">
        <v>23.568100000000001</v>
      </c>
      <c r="F595" s="111">
        <v>12.447039304347825</v>
      </c>
      <c r="G595" s="111">
        <v>120.87226666666666</v>
      </c>
      <c r="H595" s="112">
        <v>3.0240000000000005</v>
      </c>
      <c r="I595" s="113">
        <v>77.834666666666678</v>
      </c>
      <c r="J595" s="113">
        <v>0</v>
      </c>
      <c r="K595" s="113">
        <v>360.58960000000002</v>
      </c>
    </row>
    <row r="596" spans="1:11" x14ac:dyDescent="0.2">
      <c r="A596" s="45" t="s">
        <v>4</v>
      </c>
      <c r="B596" s="14">
        <v>411.34872157084942</v>
      </c>
      <c r="C596" s="15">
        <v>1721.083051052434</v>
      </c>
      <c r="D596" s="14">
        <v>4.7374999999999998</v>
      </c>
      <c r="E596" s="14">
        <v>24.425000000000001</v>
      </c>
      <c r="F596" s="14">
        <v>46.298833333333334</v>
      </c>
      <c r="G596" s="14">
        <v>37.178666666666672</v>
      </c>
      <c r="H596" s="14">
        <v>1.3816666666666666</v>
      </c>
      <c r="I596" s="14">
        <v>110706</v>
      </c>
      <c r="J596" s="14">
        <v>0</v>
      </c>
      <c r="K596" s="14">
        <v>27</v>
      </c>
    </row>
    <row r="597" spans="1:11" x14ac:dyDescent="0.2">
      <c r="A597" s="46" t="s">
        <v>421</v>
      </c>
      <c r="B597" s="14">
        <v>354</v>
      </c>
      <c r="C597" s="15">
        <v>1481.136</v>
      </c>
      <c r="D597" s="14">
        <v>14.2</v>
      </c>
      <c r="E597" s="14">
        <v>6.07</v>
      </c>
      <c r="F597" s="14">
        <v>64.2</v>
      </c>
      <c r="G597" s="14">
        <v>47</v>
      </c>
      <c r="H597" s="14">
        <v>4.57</v>
      </c>
      <c r="I597" s="14">
        <v>0</v>
      </c>
      <c r="J597" s="14">
        <v>0</v>
      </c>
      <c r="K597" s="14">
        <v>5</v>
      </c>
    </row>
    <row r="598" spans="1:11" x14ac:dyDescent="0.2">
      <c r="A598" s="16" t="s">
        <v>438</v>
      </c>
      <c r="B598" s="15">
        <v>62.95</v>
      </c>
      <c r="C598" s="15">
        <v>263.38280000000003</v>
      </c>
      <c r="D598" s="15">
        <v>1.24</v>
      </c>
      <c r="E598" s="15">
        <v>0.31</v>
      </c>
      <c r="F598" s="15">
        <v>13.5</v>
      </c>
      <c r="G598" s="15">
        <v>3.37</v>
      </c>
      <c r="H598" s="15">
        <v>0.74</v>
      </c>
      <c r="I598" s="15">
        <v>1.83</v>
      </c>
      <c r="J598" s="15">
        <v>0</v>
      </c>
      <c r="K598" s="15">
        <v>5.01</v>
      </c>
    </row>
    <row r="599" spans="1:11" x14ac:dyDescent="0.2">
      <c r="A599" s="17" t="s">
        <v>127</v>
      </c>
      <c r="B599" s="14">
        <v>13.738126086956488</v>
      </c>
      <c r="C599" s="15">
        <v>57.48031954782595</v>
      </c>
      <c r="D599" s="14">
        <v>1.3913043478260869</v>
      </c>
      <c r="E599" s="14">
        <v>7.3333333333333348E-2</v>
      </c>
      <c r="F599" s="14">
        <v>2.7253623188405807</v>
      </c>
      <c r="G599" s="14">
        <v>20.866666666666667</v>
      </c>
      <c r="H599" s="14">
        <v>0.35</v>
      </c>
      <c r="I599" s="14">
        <v>1</v>
      </c>
      <c r="J599" s="14">
        <v>9.6333333333333329</v>
      </c>
      <c r="K599" s="14">
        <v>10.993333333333334</v>
      </c>
    </row>
    <row r="600" spans="1:11" x14ac:dyDescent="0.2">
      <c r="A600" s="45" t="s">
        <v>5</v>
      </c>
      <c r="B600" s="14">
        <v>351.95812210154531</v>
      </c>
      <c r="C600" s="15">
        <v>1472.5927828728657</v>
      </c>
      <c r="D600" s="14">
        <v>0.98958333333333326</v>
      </c>
      <c r="E600" s="14">
        <v>7.0666666666666669E-2</v>
      </c>
      <c r="F600" s="14">
        <v>90.792416666666668</v>
      </c>
      <c r="G600" s="14">
        <v>30.486333333333334</v>
      </c>
      <c r="H600" s="14">
        <v>4.4413333333333327</v>
      </c>
      <c r="I600" s="14">
        <v>0</v>
      </c>
      <c r="J600" s="14">
        <v>0</v>
      </c>
      <c r="K600" s="14">
        <v>22</v>
      </c>
    </row>
    <row r="601" spans="1:11" x14ac:dyDescent="0.2">
      <c r="A601" s="17" t="s">
        <v>128</v>
      </c>
      <c r="B601" s="14">
        <v>17.118802898550712</v>
      </c>
      <c r="C601" s="15">
        <v>71.625071327536176</v>
      </c>
      <c r="D601" s="14">
        <v>0.87681159420289856</v>
      </c>
      <c r="E601" s="14">
        <v>0.14333333333333334</v>
      </c>
      <c r="F601" s="14">
        <v>3.8598550724637692</v>
      </c>
      <c r="G601" s="14">
        <v>34.546666666666674</v>
      </c>
      <c r="H601" s="14">
        <v>0.15</v>
      </c>
      <c r="I601" s="14">
        <v>13.3</v>
      </c>
      <c r="J601" s="14">
        <v>18.716666666666665</v>
      </c>
      <c r="K601" s="14">
        <v>3.6433333333333331</v>
      </c>
    </row>
    <row r="602" spans="1:11" x14ac:dyDescent="0.2">
      <c r="A602" s="46" t="s">
        <v>29</v>
      </c>
      <c r="B602" s="14">
        <v>30.907502954324087</v>
      </c>
      <c r="C602" s="15">
        <v>129.31699236089199</v>
      </c>
      <c r="D602" s="14">
        <v>1.908333333333333</v>
      </c>
      <c r="E602" s="14">
        <v>6.3666666666666663E-2</v>
      </c>
      <c r="F602" s="14">
        <v>7.2040000000000006</v>
      </c>
      <c r="G602" s="14">
        <v>43.670333333333339</v>
      </c>
      <c r="H602" s="14">
        <v>0.51633333333333342</v>
      </c>
      <c r="I602" s="14">
        <v>4</v>
      </c>
      <c r="J602" s="14">
        <v>43.2</v>
      </c>
      <c r="K602" s="14">
        <v>2.3376666666666668</v>
      </c>
    </row>
    <row r="603" spans="1:11" x14ac:dyDescent="0.2">
      <c r="A603" s="46" t="s">
        <v>761</v>
      </c>
      <c r="B603" s="16">
        <v>6.27</v>
      </c>
      <c r="C603" s="16">
        <v>137.18055550469563</v>
      </c>
      <c r="D603" s="16">
        <v>0.33315217391304347</v>
      </c>
      <c r="E603" s="16">
        <v>3.0451999999999999</v>
      </c>
      <c r="F603" s="16">
        <v>1.3970144927536237</v>
      </c>
      <c r="G603" s="16">
        <v>10.499600000000003</v>
      </c>
      <c r="H603" s="16">
        <v>5.2999999999999999E-2</v>
      </c>
      <c r="I603" s="16">
        <v>3.99</v>
      </c>
      <c r="J603" s="16">
        <v>5.6150000000000002</v>
      </c>
      <c r="K603" s="16">
        <v>48.010600000000004</v>
      </c>
    </row>
    <row r="604" spans="1:11" x14ac:dyDescent="0.2">
      <c r="A604" s="48" t="s">
        <v>208</v>
      </c>
      <c r="B604" s="14">
        <v>55.739000000000011</v>
      </c>
      <c r="C604" s="15">
        <v>233.21197600000005</v>
      </c>
      <c r="D604" s="14">
        <v>0.40416666666666667</v>
      </c>
      <c r="E604" s="14">
        <v>0</v>
      </c>
      <c r="F604" s="14">
        <v>15.105833333333335</v>
      </c>
      <c r="G604" s="14">
        <v>4.7540000000000004</v>
      </c>
      <c r="H604" s="14">
        <v>0.25700000000000001</v>
      </c>
      <c r="I604" s="14">
        <v>0</v>
      </c>
      <c r="J604" s="14">
        <v>8.1233333333333348</v>
      </c>
      <c r="K604" s="14">
        <v>0.59133333333333327</v>
      </c>
    </row>
    <row r="605" spans="1:11" x14ac:dyDescent="0.2">
      <c r="A605" s="48" t="s">
        <v>999</v>
      </c>
      <c r="B605" s="232">
        <v>393.33</v>
      </c>
      <c r="C605" s="233">
        <v>1653.33</v>
      </c>
      <c r="D605" s="232">
        <v>7</v>
      </c>
      <c r="E605" s="232">
        <v>10</v>
      </c>
      <c r="F605" s="232">
        <v>70</v>
      </c>
      <c r="G605" s="232"/>
      <c r="H605" s="232"/>
      <c r="I605" s="232"/>
      <c r="J605" s="232"/>
      <c r="K605" s="232">
        <v>173.33</v>
      </c>
    </row>
    <row r="606" spans="1:11" x14ac:dyDescent="0.2">
      <c r="A606" s="48" t="s">
        <v>1000</v>
      </c>
      <c r="B606" s="232">
        <v>433.33</v>
      </c>
      <c r="C606" s="233">
        <v>1820</v>
      </c>
      <c r="D606" s="232">
        <v>7.33</v>
      </c>
      <c r="E606" s="232">
        <v>11</v>
      </c>
      <c r="F606" s="232">
        <v>76.66</v>
      </c>
      <c r="G606" s="232"/>
      <c r="H606" s="232"/>
      <c r="I606" s="232"/>
      <c r="J606" s="232"/>
      <c r="K606" s="232">
        <v>340</v>
      </c>
    </row>
    <row r="607" spans="1:11" x14ac:dyDescent="0.2">
      <c r="A607" s="48" t="s">
        <v>1001</v>
      </c>
      <c r="B607" s="232">
        <v>433.33</v>
      </c>
      <c r="C607" s="233">
        <v>1820</v>
      </c>
      <c r="D607" s="232">
        <v>7.66</v>
      </c>
      <c r="E607" s="232">
        <v>11</v>
      </c>
      <c r="F607" s="232">
        <v>76.66</v>
      </c>
      <c r="G607" s="232"/>
      <c r="H607" s="232"/>
      <c r="I607" s="232"/>
      <c r="J607" s="232"/>
      <c r="K607" s="232">
        <v>340</v>
      </c>
    </row>
    <row r="608" spans="1:11" x14ac:dyDescent="0.2">
      <c r="A608" s="48" t="s">
        <v>998</v>
      </c>
      <c r="B608" s="232">
        <v>536.66</v>
      </c>
      <c r="C608" s="233">
        <v>2139</v>
      </c>
      <c r="D608" s="232">
        <v>13</v>
      </c>
      <c r="E608" s="232">
        <v>6.33</v>
      </c>
      <c r="F608" s="232">
        <v>93.33</v>
      </c>
      <c r="G608" s="232"/>
      <c r="H608" s="232"/>
      <c r="I608" s="232"/>
      <c r="J608" s="232"/>
      <c r="K608" s="232">
        <v>420</v>
      </c>
    </row>
    <row r="609" spans="1:11" x14ac:dyDescent="0.2">
      <c r="A609" s="46" t="s">
        <v>30</v>
      </c>
      <c r="B609" s="14">
        <v>13.133256607294062</v>
      </c>
      <c r="C609" s="15">
        <v>54.949545644918352</v>
      </c>
      <c r="D609" s="14">
        <v>1.7666666666666664</v>
      </c>
      <c r="E609" s="14">
        <v>0.10733333333333334</v>
      </c>
      <c r="F609" s="14">
        <v>2.2196666666666607</v>
      </c>
      <c r="G609" s="14">
        <v>116.56333333333333</v>
      </c>
      <c r="H609" s="14">
        <v>0.93900000000000006</v>
      </c>
      <c r="I609" s="14">
        <v>69167</v>
      </c>
      <c r="J609" s="14">
        <v>46.293333333333329</v>
      </c>
      <c r="K609" s="14">
        <v>9.4179999999999993</v>
      </c>
    </row>
    <row r="610" spans="1:11" x14ac:dyDescent="0.2">
      <c r="A610" s="182" t="s">
        <v>603</v>
      </c>
      <c r="B610" s="15">
        <v>123</v>
      </c>
      <c r="C610" s="15">
        <v>514.63200000000006</v>
      </c>
      <c r="D610" s="15">
        <v>0</v>
      </c>
      <c r="E610" s="15">
        <v>0</v>
      </c>
      <c r="F610" s="15">
        <v>30.6</v>
      </c>
      <c r="G610" s="15">
        <v>6.88</v>
      </c>
      <c r="H610" s="15">
        <v>0.55000000000000004</v>
      </c>
      <c r="I610" s="15">
        <v>0</v>
      </c>
      <c r="J610" s="15">
        <v>0</v>
      </c>
      <c r="K610" s="15">
        <v>0.35</v>
      </c>
    </row>
    <row r="611" spans="1:11" x14ac:dyDescent="0.2">
      <c r="A611" s="16" t="s">
        <v>861</v>
      </c>
      <c r="B611" s="15"/>
      <c r="C611" s="15"/>
      <c r="D611" s="15"/>
      <c r="E611" s="15"/>
      <c r="F611" s="15"/>
      <c r="G611" s="15"/>
      <c r="H611" s="15"/>
      <c r="I611" s="15"/>
      <c r="J611" s="15"/>
      <c r="K611" s="15">
        <v>39943</v>
      </c>
    </row>
    <row r="612" spans="1:11" x14ac:dyDescent="0.2">
      <c r="A612" s="17" t="s">
        <v>329</v>
      </c>
      <c r="B612" s="14">
        <v>0</v>
      </c>
      <c r="C612" s="15">
        <v>0</v>
      </c>
      <c r="D612" s="14">
        <v>0</v>
      </c>
      <c r="E612" s="14">
        <v>0</v>
      </c>
      <c r="F612" s="14">
        <v>0</v>
      </c>
      <c r="G612" s="14">
        <v>0</v>
      </c>
      <c r="H612" s="14">
        <v>0</v>
      </c>
      <c r="I612" s="14">
        <v>0</v>
      </c>
      <c r="J612" s="14">
        <v>0</v>
      </c>
      <c r="K612" s="14">
        <v>23432</v>
      </c>
    </row>
    <row r="613" spans="1:11" x14ac:dyDescent="0.2">
      <c r="A613" s="17" t="s">
        <v>330</v>
      </c>
      <c r="B613" s="14">
        <v>0</v>
      </c>
      <c r="C613" s="15">
        <v>0</v>
      </c>
      <c r="D613" s="14">
        <v>0</v>
      </c>
      <c r="E613" s="14">
        <v>0</v>
      </c>
      <c r="F613" s="14">
        <v>0</v>
      </c>
      <c r="G613" s="14">
        <v>0</v>
      </c>
      <c r="H613" s="14">
        <v>0</v>
      </c>
      <c r="I613" s="14">
        <v>0</v>
      </c>
      <c r="J613" s="14">
        <v>0</v>
      </c>
      <c r="K613" s="14">
        <v>39943</v>
      </c>
    </row>
    <row r="614" spans="1:11" x14ac:dyDescent="0.2">
      <c r="A614" s="47" t="s">
        <v>6</v>
      </c>
      <c r="B614" s="14">
        <v>397.8425065349341</v>
      </c>
      <c r="C614" s="15">
        <v>1664.5730473421643</v>
      </c>
      <c r="D614" s="14">
        <v>25.810416666666665</v>
      </c>
      <c r="E614" s="14">
        <v>30.641333333333336</v>
      </c>
      <c r="F614" s="14">
        <v>2.9062500000000098</v>
      </c>
      <c r="G614" s="14">
        <v>87.018333333333331</v>
      </c>
      <c r="H614" s="14">
        <v>1.2530000000000001</v>
      </c>
      <c r="I614" s="14">
        <v>0</v>
      </c>
      <c r="J614" s="14">
        <v>0</v>
      </c>
      <c r="K614" s="14">
        <v>1574</v>
      </c>
    </row>
    <row r="615" spans="1:11" x14ac:dyDescent="0.2">
      <c r="A615" s="41" t="s">
        <v>356</v>
      </c>
      <c r="B615" s="14">
        <v>169.78157991055645</v>
      </c>
      <c r="C615" s="15">
        <v>710.36613034576817</v>
      </c>
      <c r="D615" s="14">
        <v>19.252083333333335</v>
      </c>
      <c r="E615" s="14">
        <v>9.7089999999999979</v>
      </c>
      <c r="F615" s="14">
        <v>0</v>
      </c>
      <c r="G615" s="14">
        <v>8.7479999999999993</v>
      </c>
      <c r="H615" s="14">
        <v>0.24</v>
      </c>
      <c r="I615" s="14">
        <v>35</v>
      </c>
      <c r="J615" s="14">
        <v>0</v>
      </c>
      <c r="K615" s="14">
        <v>64</v>
      </c>
    </row>
    <row r="616" spans="1:11" x14ac:dyDescent="0.2">
      <c r="A616" s="234" t="s">
        <v>1016</v>
      </c>
      <c r="B616" s="235">
        <v>29.661351374999992</v>
      </c>
      <c r="C616" s="236">
        <v>124.10309415299997</v>
      </c>
      <c r="D616" s="235">
        <v>0.21656249999999999</v>
      </c>
      <c r="E616" s="237">
        <v>3.0158999999999998</v>
      </c>
      <c r="F616" s="237">
        <v>0.69463749999999858</v>
      </c>
      <c r="G616" s="237">
        <v>6.4477500000000001</v>
      </c>
      <c r="H616" s="235">
        <v>4.0400000000000012E-2</v>
      </c>
      <c r="I616" s="238">
        <v>49.5</v>
      </c>
      <c r="J616" s="238">
        <v>3.3824999999999998</v>
      </c>
      <c r="K616" s="238">
        <v>80.063100000000006</v>
      </c>
    </row>
    <row r="617" spans="1:11" x14ac:dyDescent="0.2">
      <c r="A617" s="234" t="s">
        <v>1017</v>
      </c>
      <c r="B617" s="235">
        <v>28.5931352173913</v>
      </c>
      <c r="C617" s="236">
        <v>126.82367774956521</v>
      </c>
      <c r="D617" s="235">
        <v>0.25326086956521743</v>
      </c>
      <c r="E617" s="237">
        <v>3.0185</v>
      </c>
      <c r="F617" s="237">
        <v>0.36423913043478268</v>
      </c>
      <c r="G617" s="237">
        <v>4.1270000000000007</v>
      </c>
      <c r="H617" s="235">
        <v>9.1499999999999998E-2</v>
      </c>
      <c r="I617" s="238">
        <v>32.549999999999997</v>
      </c>
      <c r="J617" s="238">
        <v>3.2085000000000004</v>
      </c>
      <c r="K617" s="238">
        <v>80.521000000000015</v>
      </c>
    </row>
    <row r="618" spans="1:11" x14ac:dyDescent="0.2">
      <c r="A618" s="234" t="s">
        <v>759</v>
      </c>
      <c r="B618" s="235">
        <v>34.33</v>
      </c>
      <c r="C618" s="236">
        <v>144.23998399999999</v>
      </c>
      <c r="D618" s="235">
        <v>0.29100000000000004</v>
      </c>
      <c r="E618" s="237">
        <v>3.0627500000000003</v>
      </c>
      <c r="F618" s="237">
        <v>1.2044299999999999</v>
      </c>
      <c r="G618" s="237">
        <v>6.9260000000000002</v>
      </c>
      <c r="H618" s="235">
        <v>0.1615</v>
      </c>
      <c r="I618" s="238">
        <v>185.34517</v>
      </c>
      <c r="J618" s="238">
        <v>1.3291666666666668</v>
      </c>
      <c r="K618" s="238">
        <v>2.79</v>
      </c>
    </row>
    <row r="619" spans="1:11" x14ac:dyDescent="0.2">
      <c r="A619" s="216" t="s">
        <v>736</v>
      </c>
      <c r="B619" s="235">
        <v>32.24</v>
      </c>
      <c r="C619" s="236">
        <v>134.88102813449277</v>
      </c>
      <c r="D619" s="235">
        <v>0.58563768115942028</v>
      </c>
      <c r="E619" s="237">
        <v>3.1195833333333334</v>
      </c>
      <c r="F619" s="237">
        <v>0.93112565217391174</v>
      </c>
      <c r="G619" s="237">
        <v>27.749199999999998</v>
      </c>
      <c r="H619" s="235">
        <v>0.13473333333333334</v>
      </c>
      <c r="I619" s="238">
        <v>116.94516999999999</v>
      </c>
      <c r="J619" s="238">
        <v>19.386666666666667</v>
      </c>
      <c r="K619" s="238">
        <v>1.2491999999999999</v>
      </c>
    </row>
    <row r="620" spans="1:11" x14ac:dyDescent="0.2">
      <c r="A620" s="214" t="s">
        <v>731</v>
      </c>
      <c r="B620" s="112">
        <v>262.65210476513715</v>
      </c>
      <c r="C620" s="112">
        <v>1099.557302337334</v>
      </c>
      <c r="D620" s="112">
        <v>26.991071763089362</v>
      </c>
      <c r="E620" s="111">
        <v>14.677053333333333</v>
      </c>
      <c r="F620" s="111">
        <v>4.2605015702439726</v>
      </c>
      <c r="G620" s="111">
        <v>46.543636666666664</v>
      </c>
      <c r="H620" s="112">
        <v>0.82691333333333339</v>
      </c>
      <c r="I620" s="113">
        <v>254.60333333333335</v>
      </c>
      <c r="J620" s="113">
        <v>2.3877533333333334</v>
      </c>
      <c r="K620" s="113">
        <v>181.19523500000003</v>
      </c>
    </row>
    <row r="621" spans="1:11" x14ac:dyDescent="0.2">
      <c r="A621" s="214" t="s">
        <v>756</v>
      </c>
      <c r="B621" s="112">
        <v>349.84000000000003</v>
      </c>
      <c r="C621" s="112">
        <v>687.43678078898586</v>
      </c>
      <c r="D621" s="112">
        <v>1.818782608695652</v>
      </c>
      <c r="E621" s="111">
        <v>0.13416666666666666</v>
      </c>
      <c r="F621" s="111">
        <v>43.443050724637686</v>
      </c>
      <c r="G621" s="111">
        <v>22.981300000000001</v>
      </c>
      <c r="H621" s="112">
        <v>0.41940000000000005</v>
      </c>
      <c r="I621" s="113">
        <v>26.599999999999998</v>
      </c>
      <c r="J621" s="113">
        <v>54.484666666666662</v>
      </c>
      <c r="K621" s="113">
        <v>0.6</v>
      </c>
    </row>
    <row r="622" spans="1:11" x14ac:dyDescent="0.2">
      <c r="A622" s="214" t="s">
        <v>738</v>
      </c>
      <c r="B622" s="112">
        <v>29.97</v>
      </c>
      <c r="C622" s="112">
        <v>119.429984</v>
      </c>
      <c r="D622" s="112">
        <v>0.29464583333333338</v>
      </c>
      <c r="E622" s="111">
        <v>3.0102500000000001</v>
      </c>
      <c r="F622" s="111">
        <v>1.8557008333333316</v>
      </c>
      <c r="G622" s="111">
        <v>4.0072166666666673</v>
      </c>
      <c r="H622" s="112">
        <v>0.14561666666666667</v>
      </c>
      <c r="I622" s="113">
        <v>0.34517000000000003</v>
      </c>
      <c r="J622" s="113">
        <v>4.5313999999999997</v>
      </c>
      <c r="K622" s="113">
        <v>1.8500500000000002</v>
      </c>
    </row>
    <row r="623" spans="1:11" x14ac:dyDescent="0.2">
      <c r="A623" s="214" t="s">
        <v>749</v>
      </c>
      <c r="B623" s="112">
        <f>'Ficha técnica REFEIÇÃO'!G1044</f>
        <v>26.08940997101449</v>
      </c>
      <c r="C623" s="112">
        <f>'Ficha técnica REFEIÇÃO'!H1044</f>
        <v>109.15809131872462</v>
      </c>
      <c r="D623" s="112">
        <f>'Ficha técnica REFEIÇÃO'!I1044</f>
        <v>0.2104166666666667</v>
      </c>
      <c r="E623" s="111">
        <f>'Ficha técnica REFEIÇÃO'!J1044</f>
        <v>2.5297666666666667</v>
      </c>
      <c r="F623" s="111">
        <f>'Ficha técnica REFEIÇÃO'!K1044</f>
        <v>0.89150000000000018</v>
      </c>
      <c r="G623" s="111">
        <f>'Ficha técnica REFEIÇÃO'!L1044</f>
        <v>6.9771333333333354</v>
      </c>
      <c r="H623" s="112">
        <f>'Ficha técnica REFEIÇÃO'!M1044</f>
        <v>3.4000000000000002E-2</v>
      </c>
      <c r="I623" s="113">
        <f>'Ficha técnica REFEIÇÃO'!N1044</f>
        <v>2.66</v>
      </c>
      <c r="J623" s="113">
        <f>'Ficha técnica REFEIÇÃO'!O1044</f>
        <v>3.7433333333333332</v>
      </c>
      <c r="K623" s="113">
        <f>'Ficha técnica REFEIÇÃO'!P1044</f>
        <v>80.641466666666673</v>
      </c>
    </row>
    <row r="624" spans="1:11" x14ac:dyDescent="0.2">
      <c r="A624" s="17" t="s">
        <v>129</v>
      </c>
      <c r="B624" s="14">
        <v>33.424111594202884</v>
      </c>
      <c r="C624" s="15">
        <v>139.84648291014489</v>
      </c>
      <c r="D624" s="14">
        <v>3.2572463768115942</v>
      </c>
      <c r="E624" s="14">
        <v>0.61</v>
      </c>
      <c r="F624" s="14">
        <v>5.7060869565217347</v>
      </c>
      <c r="G624" s="14">
        <v>179.41333333333333</v>
      </c>
      <c r="H624" s="14">
        <v>3.18</v>
      </c>
      <c r="I624" s="14">
        <v>1743</v>
      </c>
      <c r="J624" s="14">
        <v>51.693333333333328</v>
      </c>
      <c r="K624" s="14">
        <v>2.2999999999999998</v>
      </c>
    </row>
    <row r="625" spans="1:11" x14ac:dyDescent="0.2">
      <c r="A625" s="42" t="s">
        <v>449</v>
      </c>
      <c r="B625" s="15">
        <v>269.08</v>
      </c>
      <c r="C625" s="15">
        <v>1125.8307199999999</v>
      </c>
      <c r="D625" s="15">
        <v>8.3000000000000007</v>
      </c>
      <c r="E625" s="15">
        <v>25.81</v>
      </c>
      <c r="F625" s="15">
        <v>0.27</v>
      </c>
      <c r="G625" s="15">
        <v>17.100000000000001</v>
      </c>
      <c r="H625" s="15">
        <v>0.57999999999999996</v>
      </c>
      <c r="I625" s="15">
        <v>1.44</v>
      </c>
      <c r="J625" s="15">
        <v>0</v>
      </c>
      <c r="K625" s="15">
        <v>752.81</v>
      </c>
    </row>
    <row r="626" spans="1:11" x14ac:dyDescent="0.2">
      <c r="A626" s="42" t="s">
        <v>450</v>
      </c>
      <c r="B626" s="15">
        <v>321.05</v>
      </c>
      <c r="C626" s="15">
        <v>1343.2732000000001</v>
      </c>
      <c r="D626" s="15">
        <v>9.7200000000000006</v>
      </c>
      <c r="E626" s="15">
        <v>29.51</v>
      </c>
      <c r="F626" s="15">
        <v>3.61</v>
      </c>
      <c r="G626" s="15">
        <v>16.489999999999998</v>
      </c>
      <c r="H626" s="15">
        <v>0.81</v>
      </c>
      <c r="I626" s="15">
        <v>12.99</v>
      </c>
      <c r="J626" s="15">
        <v>0</v>
      </c>
      <c r="K626" s="15">
        <v>1174.71</v>
      </c>
    </row>
    <row r="627" spans="1:11" x14ac:dyDescent="0.2">
      <c r="A627" s="16" t="s">
        <v>612</v>
      </c>
      <c r="B627" s="15">
        <v>36</v>
      </c>
      <c r="C627" s="15">
        <v>150.624</v>
      </c>
      <c r="D627" s="15">
        <v>2.98</v>
      </c>
      <c r="E627" s="15">
        <v>0.79</v>
      </c>
      <c r="F627" s="15">
        <v>6.34</v>
      </c>
      <c r="G627" s="15">
        <v>138</v>
      </c>
      <c r="H627" s="15">
        <v>6.2</v>
      </c>
      <c r="I627" s="15">
        <v>520</v>
      </c>
      <c r="J627" s="15">
        <v>133</v>
      </c>
      <c r="K627" s="15">
        <v>56</v>
      </c>
    </row>
    <row r="628" spans="1:11" x14ac:dyDescent="0.2">
      <c r="A628" s="16" t="s">
        <v>613</v>
      </c>
      <c r="B628" s="15">
        <v>276</v>
      </c>
      <c r="C628" s="15">
        <v>1154.7840000000001</v>
      </c>
      <c r="D628" s="15">
        <v>22.4</v>
      </c>
      <c r="E628" s="15">
        <v>4.42</v>
      </c>
      <c r="F628" s="15">
        <v>51.7</v>
      </c>
      <c r="G628" s="15">
        <v>1467</v>
      </c>
      <c r="H628" s="15">
        <v>97.9</v>
      </c>
      <c r="I628" s="15">
        <v>2334</v>
      </c>
      <c r="J628" s="15">
        <v>122</v>
      </c>
      <c r="K628" s="15">
        <v>452</v>
      </c>
    </row>
    <row r="629" spans="1:11" x14ac:dyDescent="0.2">
      <c r="A629" s="219" t="s">
        <v>755</v>
      </c>
      <c r="B629" s="112">
        <v>255.36999999999998</v>
      </c>
      <c r="C629" s="112">
        <v>1068.4719013328424</v>
      </c>
      <c r="D629" s="112">
        <v>13.259739052360642</v>
      </c>
      <c r="E629" s="111">
        <v>10.331479999999999</v>
      </c>
      <c r="F629" s="111">
        <v>26.728927414352306</v>
      </c>
      <c r="G629" s="111">
        <v>341.35633333333334</v>
      </c>
      <c r="H629" s="112">
        <v>2.9944666666666673</v>
      </c>
      <c r="I629" s="113">
        <v>40.40773333333334</v>
      </c>
      <c r="J629" s="113">
        <v>0</v>
      </c>
      <c r="K629" s="113">
        <v>196.57545333333337</v>
      </c>
    </row>
    <row r="630" spans="1:11" x14ac:dyDescent="0.2">
      <c r="A630" s="212" t="s">
        <v>704</v>
      </c>
      <c r="B630" s="112">
        <v>509.88862898840574</v>
      </c>
      <c r="C630" s="112">
        <v>2133.99402368749</v>
      </c>
      <c r="D630" s="112">
        <v>36.172760295744737</v>
      </c>
      <c r="E630" s="111">
        <v>17.897466666666666</v>
      </c>
      <c r="F630" s="111">
        <v>49.236572637681157</v>
      </c>
      <c r="G630" s="111">
        <v>279.08580000000001</v>
      </c>
      <c r="H630" s="112">
        <v>6.4876000000000014</v>
      </c>
      <c r="I630" s="113">
        <v>297.18466666666671</v>
      </c>
      <c r="J630" s="113">
        <v>9.795933333333334</v>
      </c>
      <c r="K630" s="113">
        <v>381.11599999999999</v>
      </c>
    </row>
    <row r="631" spans="1:11" x14ac:dyDescent="0.2">
      <c r="A631" s="16" t="s">
        <v>526</v>
      </c>
      <c r="B631" s="15">
        <v>96</v>
      </c>
      <c r="C631" s="15">
        <v>401.66399999999999</v>
      </c>
      <c r="D631" s="15">
        <v>0.7</v>
      </c>
      <c r="E631" s="15">
        <v>0.1</v>
      </c>
      <c r="F631" s="15">
        <v>25.9</v>
      </c>
      <c r="G631" s="15">
        <v>29</v>
      </c>
      <c r="H631" s="15">
        <v>1.2</v>
      </c>
      <c r="I631" s="15">
        <v>4</v>
      </c>
      <c r="J631" s="15">
        <v>13</v>
      </c>
      <c r="K631" s="15">
        <v>0</v>
      </c>
    </row>
    <row r="632" spans="1:11" x14ac:dyDescent="0.2">
      <c r="A632" s="183" t="s">
        <v>244</v>
      </c>
      <c r="B632" s="14">
        <v>284.98100487124918</v>
      </c>
      <c r="C632" s="15">
        <v>1192.3605243813067</v>
      </c>
      <c r="D632" s="14">
        <v>15.939583333333335</v>
      </c>
      <c r="E632" s="14">
        <v>24.048666666666666</v>
      </c>
      <c r="F632" s="14">
        <v>0</v>
      </c>
      <c r="G632" s="14">
        <v>550.24333333333334</v>
      </c>
      <c r="H632" s="14">
        <v>3.5373333333333332</v>
      </c>
      <c r="I632" s="14">
        <v>0</v>
      </c>
      <c r="J632" s="14">
        <v>0</v>
      </c>
      <c r="K632" s="14">
        <v>666</v>
      </c>
    </row>
    <row r="633" spans="1:11" x14ac:dyDescent="0.2">
      <c r="A633" s="17" t="s">
        <v>245</v>
      </c>
      <c r="B633" s="14">
        <v>113.90036666666666</v>
      </c>
      <c r="C633" s="15">
        <v>476.55913413333332</v>
      </c>
      <c r="D633" s="14">
        <v>21.076666666666668</v>
      </c>
      <c r="E633" s="14">
        <v>2.65</v>
      </c>
      <c r="F633" s="14">
        <v>0</v>
      </c>
      <c r="G633" s="14">
        <v>167.33333333333334</v>
      </c>
      <c r="H633" s="14">
        <v>1.3366666666666667</v>
      </c>
      <c r="I633" s="14">
        <v>0</v>
      </c>
      <c r="J633" s="14">
        <v>0</v>
      </c>
      <c r="K633" s="14">
        <v>60</v>
      </c>
    </row>
    <row r="634" spans="1:11" x14ac:dyDescent="0.2">
      <c r="A634" s="183" t="s">
        <v>130</v>
      </c>
      <c r="B634" s="14">
        <v>56.533772463768145</v>
      </c>
      <c r="C634" s="15">
        <v>236.53730398840594</v>
      </c>
      <c r="D634" s="14">
        <v>3.4202898550724634</v>
      </c>
      <c r="E634" s="14">
        <v>0.35333333333333333</v>
      </c>
      <c r="F634" s="14">
        <v>12.669710144927544</v>
      </c>
      <c r="G634" s="14">
        <v>16.156666666666666</v>
      </c>
      <c r="H634" s="14">
        <v>1.06</v>
      </c>
      <c r="I634" s="14">
        <v>0</v>
      </c>
      <c r="J634" s="14">
        <v>0</v>
      </c>
      <c r="K634" s="14">
        <v>398.1366666666666</v>
      </c>
    </row>
    <row r="635" spans="1:11" x14ac:dyDescent="0.2">
      <c r="A635" s="17" t="s">
        <v>131</v>
      </c>
      <c r="B635" s="14">
        <v>30.397934166666644</v>
      </c>
      <c r="C635" s="15">
        <v>127.18495655333325</v>
      </c>
      <c r="D635" s="14">
        <v>2.6729166666666666</v>
      </c>
      <c r="E635" s="14">
        <v>0.74266666666666659</v>
      </c>
      <c r="F635" s="14">
        <v>4.9467499999999989</v>
      </c>
      <c r="G635" s="14">
        <v>126.02366666666667</v>
      </c>
      <c r="H635" s="14">
        <v>1.2693333333333332</v>
      </c>
      <c r="I635" s="14">
        <v>0</v>
      </c>
      <c r="J635" s="14">
        <v>1.51</v>
      </c>
      <c r="K635" s="14">
        <v>19.346999999999998</v>
      </c>
    </row>
    <row r="636" spans="1:11" x14ac:dyDescent="0.2">
      <c r="A636" s="185" t="s">
        <v>331</v>
      </c>
      <c r="B636" s="14">
        <v>60.927749875386588</v>
      </c>
      <c r="C636" s="15">
        <v>254.9217054786175</v>
      </c>
      <c r="D636" s="14">
        <v>3.3125</v>
      </c>
      <c r="E636" s="14">
        <v>0.32666666666666666</v>
      </c>
      <c r="F636" s="14">
        <v>11.647500000000001</v>
      </c>
      <c r="G636" s="14">
        <v>14.527999999999999</v>
      </c>
      <c r="H636" s="14">
        <v>0.49866666666666665</v>
      </c>
      <c r="I636" s="14">
        <v>0</v>
      </c>
      <c r="J636" s="14">
        <v>0</v>
      </c>
      <c r="K636" s="14">
        <v>5064</v>
      </c>
    </row>
    <row r="637" spans="1:11" x14ac:dyDescent="0.2">
      <c r="A637" s="211" t="s">
        <v>690</v>
      </c>
      <c r="B637" s="112">
        <v>148.65901175362316</v>
      </c>
      <c r="C637" s="112">
        <v>621.98930517715939</v>
      </c>
      <c r="D637" s="112">
        <v>15.984086956521738</v>
      </c>
      <c r="E637" s="111">
        <v>8.6694999999999993</v>
      </c>
      <c r="F637" s="111">
        <v>0.65024637681159414</v>
      </c>
      <c r="G637" s="111">
        <v>8.1537333333333333</v>
      </c>
      <c r="H637" s="112">
        <v>0.86093333333333333</v>
      </c>
      <c r="I637" s="113">
        <v>21.03</v>
      </c>
      <c r="J637" s="113">
        <v>0.70359999999999989</v>
      </c>
      <c r="K637" s="113">
        <v>72.100466666666662</v>
      </c>
    </row>
    <row r="638" spans="1:11" x14ac:dyDescent="0.2">
      <c r="A638" s="17" t="s">
        <v>349</v>
      </c>
      <c r="B638" s="14">
        <v>39.104855275350758</v>
      </c>
      <c r="C638" s="15">
        <v>163.61471447206759</v>
      </c>
      <c r="D638" s="14">
        <v>2.3810700159072873</v>
      </c>
      <c r="E638" s="14">
        <v>1.6060000000000001</v>
      </c>
      <c r="F638" s="14">
        <v>4.2752633333333421</v>
      </c>
      <c r="G638" s="14">
        <v>16.516999999999999</v>
      </c>
      <c r="H638" s="14">
        <v>0.434</v>
      </c>
      <c r="I638" s="14">
        <v>0</v>
      </c>
      <c r="J638" s="14">
        <v>0</v>
      </c>
      <c r="K638" s="14">
        <v>57</v>
      </c>
    </row>
    <row r="639" spans="1:11" x14ac:dyDescent="0.2">
      <c r="A639" s="17" t="s">
        <v>350</v>
      </c>
      <c r="B639" s="14">
        <v>458.89572943786771</v>
      </c>
      <c r="C639" s="15">
        <v>1920.0197319680385</v>
      </c>
      <c r="D639" s="14">
        <v>35.687500238418579</v>
      </c>
      <c r="E639" s="14">
        <v>26.180999999999997</v>
      </c>
      <c r="F639" s="14">
        <v>28.482833333333335</v>
      </c>
      <c r="G639" s="14">
        <v>359.03800000000001</v>
      </c>
      <c r="H639" s="14">
        <v>7.0090000000000003</v>
      </c>
      <c r="I639" s="14">
        <v>0</v>
      </c>
      <c r="J639" s="14">
        <v>9.2133333333333329</v>
      </c>
      <c r="K639" s="14">
        <v>83</v>
      </c>
    </row>
    <row r="640" spans="1:11" x14ac:dyDescent="0.2">
      <c r="A640" s="17" t="s">
        <v>348</v>
      </c>
      <c r="B640" s="14">
        <v>403.95584581039901</v>
      </c>
      <c r="C640" s="15">
        <v>1690.1512588707096</v>
      </c>
      <c r="D640" s="14">
        <v>36.030100240707398</v>
      </c>
      <c r="E640" s="14">
        <v>14.633333333333333</v>
      </c>
      <c r="F640" s="14">
        <v>38.439899759292608</v>
      </c>
      <c r="G640" s="14">
        <v>206.0203333333333</v>
      </c>
      <c r="H640" s="14">
        <v>13.055333333333335</v>
      </c>
      <c r="I640" s="14">
        <v>0</v>
      </c>
      <c r="J640" s="14">
        <v>0</v>
      </c>
      <c r="K640" s="14">
        <v>6</v>
      </c>
    </row>
    <row r="641" spans="1:11" x14ac:dyDescent="0.2">
      <c r="A641" s="17" t="s">
        <v>384</v>
      </c>
      <c r="B641" s="14">
        <v>64.48509407389021</v>
      </c>
      <c r="C641" s="15">
        <v>269.80563360515663</v>
      </c>
      <c r="D641" s="14">
        <v>6.5531767104466754</v>
      </c>
      <c r="E641" s="14">
        <v>3.9533333333333331</v>
      </c>
      <c r="F641" s="14">
        <v>2.1268233333333328</v>
      </c>
      <c r="G641" s="14">
        <v>80.757333333333335</v>
      </c>
      <c r="H641" s="14">
        <v>1.4303333333333335</v>
      </c>
      <c r="I641" s="14">
        <v>0</v>
      </c>
      <c r="J641" s="14">
        <v>0</v>
      </c>
      <c r="K641" s="14">
        <v>1</v>
      </c>
    </row>
    <row r="642" spans="1:11" x14ac:dyDescent="0.2">
      <c r="A642" s="42" t="s">
        <v>478</v>
      </c>
      <c r="B642" s="15">
        <v>378.79</v>
      </c>
      <c r="C642" s="15">
        <v>1584.8573600000002</v>
      </c>
      <c r="D642" s="15">
        <v>6.02</v>
      </c>
      <c r="E642" s="15">
        <v>18.25</v>
      </c>
      <c r="F642" s="15">
        <v>48.08</v>
      </c>
      <c r="G642" s="15">
        <v>40.17</v>
      </c>
      <c r="H642" s="15">
        <v>1.94</v>
      </c>
      <c r="I642" s="15">
        <v>34.340000000000003</v>
      </c>
      <c r="J642" s="15">
        <v>0.05</v>
      </c>
      <c r="K642" s="15">
        <v>132.88999999999999</v>
      </c>
    </row>
    <row r="643" spans="1:11" x14ac:dyDescent="0.2">
      <c r="A643" s="182" t="s">
        <v>436</v>
      </c>
      <c r="B643" s="15">
        <v>348</v>
      </c>
      <c r="C643" s="15">
        <v>1456.0320000000002</v>
      </c>
      <c r="D643" s="15">
        <v>11.7</v>
      </c>
      <c r="E643" s="15">
        <v>5.3</v>
      </c>
      <c r="F643" s="15">
        <v>63.4</v>
      </c>
      <c r="G643" s="15">
        <v>55.1</v>
      </c>
      <c r="H643" s="15">
        <v>2.4500000000000002</v>
      </c>
      <c r="I643" s="15">
        <v>6.51</v>
      </c>
      <c r="J643" s="15">
        <v>0</v>
      </c>
      <c r="K643" s="15">
        <v>3645</v>
      </c>
    </row>
    <row r="644" spans="1:11" x14ac:dyDescent="0.2">
      <c r="A644" s="182" t="s">
        <v>587</v>
      </c>
      <c r="B644" s="15">
        <v>348</v>
      </c>
      <c r="C644" s="15">
        <v>1456.0320000000002</v>
      </c>
      <c r="D644" s="15">
        <v>11.7</v>
      </c>
      <c r="E644" s="15">
        <v>5.3</v>
      </c>
      <c r="F644" s="15">
        <v>63.4</v>
      </c>
      <c r="G644" s="15">
        <v>55.1</v>
      </c>
      <c r="H644" s="15">
        <v>2.4500000000000002</v>
      </c>
      <c r="I644" s="15">
        <v>6.51</v>
      </c>
      <c r="J644" s="15">
        <v>0</v>
      </c>
      <c r="K644" s="15">
        <v>3645</v>
      </c>
    </row>
    <row r="645" spans="1:11" x14ac:dyDescent="0.2">
      <c r="A645" s="42" t="s">
        <v>469</v>
      </c>
      <c r="B645" s="15">
        <v>206</v>
      </c>
      <c r="C645" s="15">
        <v>861.904</v>
      </c>
      <c r="D645" s="15">
        <v>3.6</v>
      </c>
      <c r="E645" s="15">
        <v>11</v>
      </c>
      <c r="F645" s="15">
        <v>25.13</v>
      </c>
      <c r="G645" s="15">
        <v>121.67</v>
      </c>
      <c r="H645" s="15">
        <v>0.37</v>
      </c>
      <c r="I645" s="15">
        <v>116</v>
      </c>
      <c r="J645" s="15">
        <v>0.63</v>
      </c>
      <c r="K645" s="15">
        <v>78.67</v>
      </c>
    </row>
    <row r="646" spans="1:11" x14ac:dyDescent="0.2">
      <c r="A646" s="212" t="s">
        <v>737</v>
      </c>
      <c r="B646" s="112">
        <v>99.86</v>
      </c>
      <c r="C646" s="112">
        <v>417.848426579803</v>
      </c>
      <c r="D646" s="112">
        <v>0.96533333333333327</v>
      </c>
      <c r="E646" s="111">
        <v>0.22666666666666666</v>
      </c>
      <c r="F646" s="111">
        <v>25.558333333333323</v>
      </c>
      <c r="G646" s="111">
        <v>27.834666666666671</v>
      </c>
      <c r="H646" s="112">
        <v>0.73099999999999998</v>
      </c>
      <c r="I646" s="113">
        <v>4</v>
      </c>
      <c r="J646" s="113">
        <v>2.4933333333333332</v>
      </c>
      <c r="K646" s="113">
        <v>2.4726666666666666</v>
      </c>
    </row>
    <row r="647" spans="1:11" x14ac:dyDescent="0.2">
      <c r="A647" s="212" t="s">
        <v>739</v>
      </c>
      <c r="B647" s="112">
        <v>111.82</v>
      </c>
      <c r="C647" s="112">
        <v>467.86296516159973</v>
      </c>
      <c r="D647" s="112">
        <v>0.99450000000000005</v>
      </c>
      <c r="E647" s="111">
        <v>0.308</v>
      </c>
      <c r="F647" s="111">
        <v>28.662499999999987</v>
      </c>
      <c r="G647" s="111">
        <v>2.4373333333333336</v>
      </c>
      <c r="H647" s="112">
        <v>0.30966666666666659</v>
      </c>
      <c r="I647" s="113">
        <v>42</v>
      </c>
      <c r="J647" s="113">
        <v>239.43866666666668</v>
      </c>
      <c r="K647" s="113">
        <v>8.3233333333333324</v>
      </c>
    </row>
    <row r="648" spans="1:11" x14ac:dyDescent="0.2">
      <c r="A648" s="212" t="s">
        <v>740</v>
      </c>
      <c r="B648" s="112">
        <v>147.02000000000001</v>
      </c>
      <c r="C648" s="112">
        <v>467.86296516159973</v>
      </c>
      <c r="D648" s="112">
        <v>0.99450000000000005</v>
      </c>
      <c r="E648" s="111">
        <v>0.308</v>
      </c>
      <c r="F648" s="111">
        <v>28.662499999999987</v>
      </c>
      <c r="G648" s="111">
        <v>2.4373333333333336</v>
      </c>
      <c r="H648" s="112">
        <v>0.30966666666666659</v>
      </c>
      <c r="I648" s="113">
        <v>42</v>
      </c>
      <c r="J648" s="113">
        <v>239.43866666666668</v>
      </c>
      <c r="K648" s="113">
        <v>8.3233333333333324</v>
      </c>
    </row>
    <row r="649" spans="1:11" x14ac:dyDescent="0.2">
      <c r="A649" s="212" t="s">
        <v>742</v>
      </c>
      <c r="B649" s="112">
        <v>82.460000000000008</v>
      </c>
      <c r="C649" s="112">
        <v>345.4233933215998</v>
      </c>
      <c r="D649" s="112">
        <v>1.2153333333333336</v>
      </c>
      <c r="E649" s="111">
        <v>0</v>
      </c>
      <c r="F649" s="111">
        <v>21.04366666666666</v>
      </c>
      <c r="G649" s="111">
        <v>15.945333333333334</v>
      </c>
      <c r="H649" s="112">
        <v>0.35099999999999998</v>
      </c>
      <c r="I649" s="113">
        <v>346</v>
      </c>
      <c r="J649" s="113">
        <v>1246.4786666666666</v>
      </c>
      <c r="K649" s="113">
        <v>2.56</v>
      </c>
    </row>
    <row r="650" spans="1:11" x14ac:dyDescent="0.2">
      <c r="A650" s="212" t="s">
        <v>741</v>
      </c>
      <c r="B650" s="112">
        <v>135.29</v>
      </c>
      <c r="C650" s="112">
        <v>566.07985476160002</v>
      </c>
      <c r="D650" s="112">
        <v>0.79449999999999998</v>
      </c>
      <c r="E650" s="111">
        <v>0.46799999999999997</v>
      </c>
      <c r="F650" s="111">
        <v>34.997833333333332</v>
      </c>
      <c r="G650" s="111">
        <v>15.000666666666664</v>
      </c>
      <c r="H650" s="112">
        <v>0.19500000000000001</v>
      </c>
      <c r="I650" s="113">
        <v>0</v>
      </c>
      <c r="J650" s="113">
        <v>49.804666666666662</v>
      </c>
      <c r="K650" s="113">
        <v>13.466666666666667</v>
      </c>
    </row>
    <row r="651" spans="1:11" x14ac:dyDescent="0.2">
      <c r="A651" s="17" t="s">
        <v>132</v>
      </c>
      <c r="B651" s="14">
        <v>34.208918333333315</v>
      </c>
      <c r="C651" s="15">
        <v>143.1301143066666</v>
      </c>
      <c r="D651" s="14">
        <v>2.8958333333333335</v>
      </c>
      <c r="E651" s="14">
        <v>0.92666666666666675</v>
      </c>
      <c r="F651" s="14">
        <v>5.4304999999999906</v>
      </c>
      <c r="G651" s="14">
        <v>141.08700000000002</v>
      </c>
      <c r="H651" s="14">
        <v>1.9066666666666665</v>
      </c>
      <c r="I651" s="14">
        <v>1159</v>
      </c>
      <c r="J651" s="14">
        <v>17.940000000000001</v>
      </c>
      <c r="K651" s="14">
        <v>1.1606666666666667</v>
      </c>
    </row>
    <row r="652" spans="1:11" x14ac:dyDescent="0.2">
      <c r="A652" s="17" t="s">
        <v>209</v>
      </c>
      <c r="B652" s="14">
        <v>275.69564269441366</v>
      </c>
      <c r="C652" s="15">
        <v>1153.5105690334269</v>
      </c>
      <c r="D652" s="14">
        <v>3.2062499999999998</v>
      </c>
      <c r="E652" s="14">
        <v>0.45500000000000002</v>
      </c>
      <c r="F652" s="14">
        <v>72.531750000000002</v>
      </c>
      <c r="G652" s="14">
        <v>37.104333333333329</v>
      </c>
      <c r="H652" s="14">
        <v>0.55333333333333334</v>
      </c>
      <c r="I652" s="14">
        <v>3</v>
      </c>
      <c r="J652" s="14">
        <v>7.246666666666667</v>
      </c>
      <c r="K652" s="14">
        <v>0.35533333333333328</v>
      </c>
    </row>
    <row r="653" spans="1:11" x14ac:dyDescent="0.2">
      <c r="A653" s="17" t="s">
        <v>374</v>
      </c>
      <c r="B653" s="14">
        <v>37.830599999999947</v>
      </c>
      <c r="C653" s="15">
        <v>158.28323039999978</v>
      </c>
      <c r="D653" s="14">
        <v>0.84782608695652184</v>
      </c>
      <c r="E653" s="14">
        <v>7.3333333333333348E-2</v>
      </c>
      <c r="F653" s="14">
        <v>9.6099999999999905</v>
      </c>
      <c r="G653" s="14">
        <v>12.89</v>
      </c>
      <c r="H653" s="14">
        <v>0.11333333333333333</v>
      </c>
      <c r="I653" s="14">
        <v>0</v>
      </c>
      <c r="J653" s="14">
        <v>48.816666666666663</v>
      </c>
      <c r="K653" s="14">
        <v>0</v>
      </c>
    </row>
    <row r="654" spans="1:11" x14ac:dyDescent="0.2">
      <c r="A654" s="17" t="s">
        <v>375</v>
      </c>
      <c r="B654" s="14">
        <v>36.108799999999988</v>
      </c>
      <c r="C654" s="15">
        <v>151.07921919999995</v>
      </c>
      <c r="D654" s="14">
        <v>0.52173913043478259</v>
      </c>
      <c r="E654" s="14">
        <v>0</v>
      </c>
      <c r="F654" s="14">
        <v>8.8000000000000007</v>
      </c>
      <c r="G654" s="14">
        <v>4.2833333333333341</v>
      </c>
      <c r="H654" s="14">
        <v>0</v>
      </c>
      <c r="I654" s="14">
        <v>0</v>
      </c>
      <c r="J654" s="14">
        <v>41.75</v>
      </c>
      <c r="K654" s="14">
        <v>0</v>
      </c>
    </row>
    <row r="655" spans="1:11" x14ac:dyDescent="0.2">
      <c r="A655" s="16" t="s">
        <v>525</v>
      </c>
      <c r="B655" s="15">
        <v>70</v>
      </c>
      <c r="C655" s="15">
        <v>292.88</v>
      </c>
      <c r="D655" s="15">
        <v>0.8</v>
      </c>
      <c r="E655" s="15">
        <v>2.1</v>
      </c>
      <c r="F655" s="15">
        <v>13.8</v>
      </c>
      <c r="G655" s="15">
        <v>26</v>
      </c>
      <c r="H655" s="15">
        <v>2.2000000000000002</v>
      </c>
      <c r="I655" s="15">
        <v>23</v>
      </c>
      <c r="J655" s="15">
        <v>28</v>
      </c>
      <c r="K655" s="15">
        <v>0</v>
      </c>
    </row>
    <row r="656" spans="1:11" x14ac:dyDescent="0.2">
      <c r="A656" s="182" t="s">
        <v>492</v>
      </c>
      <c r="B656" s="15">
        <v>21</v>
      </c>
      <c r="C656" s="15">
        <v>87.864000000000004</v>
      </c>
      <c r="D656" s="15">
        <v>2.7</v>
      </c>
      <c r="E656" s="15">
        <v>0.3</v>
      </c>
      <c r="F656" s="15">
        <v>2.1</v>
      </c>
      <c r="G656" s="15">
        <v>0</v>
      </c>
      <c r="H656" s="15">
        <v>0</v>
      </c>
      <c r="I656" s="15">
        <v>0</v>
      </c>
      <c r="J656" s="15">
        <v>0</v>
      </c>
      <c r="K656" s="15">
        <v>32560</v>
      </c>
    </row>
    <row r="657" spans="1:11" x14ac:dyDescent="0.2">
      <c r="A657" s="16" t="s">
        <v>533</v>
      </c>
      <c r="B657" s="15">
        <v>213</v>
      </c>
      <c r="C657" s="15">
        <v>891.19200000000001</v>
      </c>
      <c r="D657" s="15">
        <v>5.0599999999999996</v>
      </c>
      <c r="E657" s="15">
        <v>14.08</v>
      </c>
      <c r="F657" s="15">
        <v>23.33</v>
      </c>
      <c r="G657" s="15">
        <v>47</v>
      </c>
      <c r="H657" s="15">
        <v>2.68</v>
      </c>
      <c r="I657" s="15">
        <v>64.33</v>
      </c>
      <c r="J657" s="15">
        <v>101.8</v>
      </c>
      <c r="K657" s="15">
        <v>266</v>
      </c>
    </row>
    <row r="658" spans="1:11" x14ac:dyDescent="0.2">
      <c r="A658" s="17" t="s">
        <v>133</v>
      </c>
      <c r="B658" s="14">
        <v>15.335156521739158</v>
      </c>
      <c r="C658" s="15">
        <v>64.162294886956644</v>
      </c>
      <c r="D658" s="14">
        <v>1.0978260869565217</v>
      </c>
      <c r="E658" s="14">
        <v>0.17333333333333334</v>
      </c>
      <c r="F658" s="14">
        <v>3.1388405797101462</v>
      </c>
      <c r="G658" s="14">
        <v>6.94</v>
      </c>
      <c r="H658" s="14">
        <v>0.23666666666666666</v>
      </c>
      <c r="I658" s="14">
        <v>103</v>
      </c>
      <c r="J658" s="14">
        <v>21.213333333333335</v>
      </c>
      <c r="K658" s="14">
        <v>1.02</v>
      </c>
    </row>
    <row r="659" spans="1:11" x14ac:dyDescent="0.2">
      <c r="A659" s="17" t="s">
        <v>134</v>
      </c>
      <c r="B659" s="14">
        <v>60.933433652173882</v>
      </c>
      <c r="C659" s="15">
        <v>254.94548640069553</v>
      </c>
      <c r="D659" s="14">
        <v>2.4347826086956523</v>
      </c>
      <c r="E659" s="14">
        <v>0.19</v>
      </c>
      <c r="F659" s="14">
        <v>14.95861739130434</v>
      </c>
      <c r="G659" s="14">
        <v>29.076599999999999</v>
      </c>
      <c r="H659" s="14">
        <v>2.0933333333333333</v>
      </c>
      <c r="I659" s="14">
        <v>144</v>
      </c>
      <c r="J659" s="14">
        <v>18.010000000000002</v>
      </c>
      <c r="K659" s="14">
        <v>497.93333333333334</v>
      </c>
    </row>
    <row r="660" spans="1:11" x14ac:dyDescent="0.2">
      <c r="A660" s="185" t="s">
        <v>135</v>
      </c>
      <c r="B660" s="14">
        <v>38.446549460490566</v>
      </c>
      <c r="C660" s="15">
        <v>160.86036294269255</v>
      </c>
      <c r="D660" s="14">
        <v>1.375</v>
      </c>
      <c r="E660" s="14">
        <v>0.90333333333333332</v>
      </c>
      <c r="F660" s="14">
        <v>7.7116666666666784</v>
      </c>
      <c r="G660" s="14">
        <v>11.729333333333335</v>
      </c>
      <c r="H660" s="14">
        <v>1.577333333333333</v>
      </c>
      <c r="I660" s="14">
        <v>76</v>
      </c>
      <c r="J660" s="14">
        <v>2.706666666666667</v>
      </c>
      <c r="K660" s="14">
        <v>418.28066666666672</v>
      </c>
    </row>
    <row r="661" spans="1:11" x14ac:dyDescent="0.2">
      <c r="A661" s="17" t="s">
        <v>136</v>
      </c>
      <c r="B661" s="14">
        <v>27.93687971014494</v>
      </c>
      <c r="C661" s="15">
        <v>116.88790470724643</v>
      </c>
      <c r="D661" s="14">
        <v>1.36231884057971</v>
      </c>
      <c r="E661" s="14">
        <v>0</v>
      </c>
      <c r="F661" s="14">
        <v>6.8943478260869533</v>
      </c>
      <c r="G661" s="14">
        <v>13.243333333333334</v>
      </c>
      <c r="H661" s="14">
        <v>1.25</v>
      </c>
      <c r="I661" s="14">
        <v>0</v>
      </c>
      <c r="J661" s="14">
        <v>5.3833333333333329</v>
      </c>
      <c r="K661" s="14">
        <v>103.93</v>
      </c>
    </row>
    <row r="662" spans="1:11" x14ac:dyDescent="0.2">
      <c r="A662" s="17" t="s">
        <v>137</v>
      </c>
      <c r="B662" s="14">
        <v>20.546909166666637</v>
      </c>
      <c r="C662" s="15">
        <v>85.968267953333211</v>
      </c>
      <c r="D662" s="14">
        <v>0.81041666666666679</v>
      </c>
      <c r="E662" s="14">
        <v>0</v>
      </c>
      <c r="F662" s="14">
        <v>5.1179166666666616</v>
      </c>
      <c r="G662" s="14">
        <v>6.9463333333333344</v>
      </c>
      <c r="H662" s="14">
        <v>0.29033333333333333</v>
      </c>
      <c r="I662" s="14">
        <v>0</v>
      </c>
      <c r="J662" s="14">
        <v>12.804</v>
      </c>
      <c r="K662" s="14">
        <v>5.2430000000000003</v>
      </c>
    </row>
    <row r="663" spans="1:11" x14ac:dyDescent="0.2">
      <c r="A663" s="183" t="s">
        <v>420</v>
      </c>
      <c r="B663" s="14">
        <v>364</v>
      </c>
      <c r="C663" s="15">
        <v>1522.9760000000001</v>
      </c>
      <c r="D663" s="14">
        <v>10.6</v>
      </c>
      <c r="E663" s="14">
        <v>3.31</v>
      </c>
      <c r="F663" s="14">
        <v>74.599999999999994</v>
      </c>
      <c r="G663" s="14">
        <v>18.8</v>
      </c>
      <c r="H663" s="14">
        <v>1.24</v>
      </c>
      <c r="I663" s="14">
        <v>0</v>
      </c>
      <c r="J663" s="14">
        <v>0</v>
      </c>
      <c r="K663" s="14">
        <v>830</v>
      </c>
    </row>
    <row r="664" spans="1:11" x14ac:dyDescent="0.2">
      <c r="A664" s="43" t="s">
        <v>419</v>
      </c>
      <c r="B664" s="14">
        <v>396</v>
      </c>
      <c r="C664" s="15">
        <v>1656.864</v>
      </c>
      <c r="D664" s="14">
        <v>11.5</v>
      </c>
      <c r="E664" s="14">
        <v>6.4</v>
      </c>
      <c r="F664" s="14">
        <v>73.599999999999994</v>
      </c>
      <c r="G664" s="14">
        <v>19.399999999999999</v>
      </c>
      <c r="H664" s="14">
        <v>5.76</v>
      </c>
      <c r="I664" s="14">
        <v>0</v>
      </c>
      <c r="J664" s="14">
        <v>0</v>
      </c>
      <c r="K664" s="14">
        <v>913</v>
      </c>
    </row>
    <row r="665" spans="1:11" x14ac:dyDescent="0.2">
      <c r="A665" s="42" t="s">
        <v>620</v>
      </c>
      <c r="B665" s="15">
        <v>396</v>
      </c>
      <c r="C665" s="15">
        <v>1656.864</v>
      </c>
      <c r="D665" s="15">
        <v>11.5</v>
      </c>
      <c r="E665" s="15">
        <v>6.4</v>
      </c>
      <c r="F665" s="15">
        <v>73.599999999999994</v>
      </c>
      <c r="G665" s="15">
        <v>19.399999999999999</v>
      </c>
      <c r="H665" s="15">
        <v>5.76</v>
      </c>
      <c r="I665" s="15">
        <v>0</v>
      </c>
      <c r="J665" s="15">
        <v>0</v>
      </c>
      <c r="K665" s="15">
        <v>9.1300000000000008</v>
      </c>
    </row>
    <row r="666" spans="1:11" x14ac:dyDescent="0.2">
      <c r="A666" s="212" t="s">
        <v>729</v>
      </c>
      <c r="B666" s="112">
        <v>396</v>
      </c>
      <c r="C666" s="112">
        <v>1656.864</v>
      </c>
      <c r="D666" s="112">
        <v>11.5</v>
      </c>
      <c r="E666" s="111">
        <v>6.4</v>
      </c>
      <c r="F666" s="111">
        <v>73.599999999999994</v>
      </c>
      <c r="G666" s="111">
        <v>19.399999999999999</v>
      </c>
      <c r="H666" s="112">
        <v>5.76</v>
      </c>
      <c r="I666" s="113">
        <v>0</v>
      </c>
      <c r="J666" s="113">
        <v>0</v>
      </c>
      <c r="K666" s="113">
        <v>490.02343333333329</v>
      </c>
    </row>
    <row r="667" spans="1:11" x14ac:dyDescent="0.2">
      <c r="A667" s="212" t="s">
        <v>679</v>
      </c>
      <c r="B667" s="112">
        <v>271.60228713872823</v>
      </c>
      <c r="C667" s="112">
        <v>1136.383969388439</v>
      </c>
      <c r="D667" s="112">
        <v>25.113146779756956</v>
      </c>
      <c r="E667" s="111">
        <v>11.458413333333334</v>
      </c>
      <c r="F667" s="111">
        <v>17.799253220243038</v>
      </c>
      <c r="G667" s="111">
        <v>294.6841</v>
      </c>
      <c r="H667" s="112">
        <v>1.2354666666666669</v>
      </c>
      <c r="I667" s="113">
        <v>99.989066666666673</v>
      </c>
      <c r="J667" s="113">
        <v>17.4481</v>
      </c>
      <c r="K667" s="113">
        <v>262.9510866666667</v>
      </c>
    </row>
    <row r="668" spans="1:11" x14ac:dyDescent="0.2">
      <c r="A668" s="16" t="s">
        <v>435</v>
      </c>
      <c r="B668" s="15">
        <v>249.55</v>
      </c>
      <c r="C668" s="15">
        <v>1044.1172000000001</v>
      </c>
      <c r="D668" s="15">
        <v>3.87</v>
      </c>
      <c r="E668" s="15">
        <v>9.86</v>
      </c>
      <c r="F668" s="15">
        <v>38.4</v>
      </c>
      <c r="G668" s="15">
        <v>17.95</v>
      </c>
      <c r="H668" s="15">
        <v>1.17</v>
      </c>
      <c r="I668" s="15">
        <v>45.79</v>
      </c>
      <c r="J668" s="15">
        <v>3.52</v>
      </c>
      <c r="K668" s="15">
        <v>161.34</v>
      </c>
    </row>
    <row r="669" spans="1:11" x14ac:dyDescent="0.2">
      <c r="A669" s="212" t="s">
        <v>718</v>
      </c>
      <c r="B669" s="112">
        <v>434.53720920419232</v>
      </c>
      <c r="C669" s="112">
        <v>1818.3516833103413</v>
      </c>
      <c r="D669" s="112">
        <v>33.605266666520436</v>
      </c>
      <c r="E669" s="111">
        <v>25.791500000000003</v>
      </c>
      <c r="F669" s="111">
        <v>16.330716666812897</v>
      </c>
      <c r="G669" s="111">
        <v>213.55883666666665</v>
      </c>
      <c r="H669" s="112">
        <v>3.7673033333333343</v>
      </c>
      <c r="I669" s="113">
        <v>223.51799999999997</v>
      </c>
      <c r="J669" s="113">
        <v>6.0878666666666668</v>
      </c>
      <c r="K669" s="113">
        <v>555.33443033333333</v>
      </c>
    </row>
    <row r="670" spans="1:11" x14ac:dyDescent="0.2">
      <c r="A670" s="212" t="s">
        <v>727</v>
      </c>
      <c r="B670" s="112">
        <v>449.90999999999997</v>
      </c>
      <c r="C670" s="112">
        <v>1278.336045924576</v>
      </c>
      <c r="D670" s="112">
        <v>26.245976181115552</v>
      </c>
      <c r="E670" s="111">
        <v>12.281203333333332</v>
      </c>
      <c r="F670" s="111">
        <v>20.554883818884456</v>
      </c>
      <c r="G670" s="111">
        <v>60.891716666666667</v>
      </c>
      <c r="H670" s="112">
        <v>1.1733166666666668</v>
      </c>
      <c r="I670" s="113">
        <v>223.46666666666667</v>
      </c>
      <c r="J670" s="113">
        <v>1.9668333333333337</v>
      </c>
      <c r="K670" s="113">
        <v>168.20688333333334</v>
      </c>
    </row>
    <row r="671" spans="1:11" x14ac:dyDescent="0.2">
      <c r="A671" s="17" t="s">
        <v>294</v>
      </c>
      <c r="B671" s="14">
        <v>592.53117499999985</v>
      </c>
      <c r="C671" s="15">
        <v>2479.1504361999996</v>
      </c>
      <c r="D671" s="14">
        <v>11.479166666666666</v>
      </c>
      <c r="E671" s="14">
        <v>60.256666666666661</v>
      </c>
      <c r="F671" s="14">
        <v>0</v>
      </c>
      <c r="G671" s="14">
        <v>2.3860000000000006</v>
      </c>
      <c r="H671" s="14">
        <v>0.43933333333333335</v>
      </c>
      <c r="I671" s="14">
        <v>0</v>
      </c>
      <c r="J671" s="14">
        <v>0</v>
      </c>
      <c r="K671" s="14">
        <v>50</v>
      </c>
    </row>
    <row r="672" spans="1:11" x14ac:dyDescent="0.2">
      <c r="A672" s="17" t="s">
        <v>138</v>
      </c>
      <c r="B672" s="14">
        <v>381.27817396012944</v>
      </c>
      <c r="C672" s="15">
        <v>1595.2678798491816</v>
      </c>
      <c r="D672" s="14">
        <v>33.575000000000003</v>
      </c>
      <c r="E672" s="14">
        <v>10.341999999999999</v>
      </c>
      <c r="F672" s="14">
        <v>43.786333333333324</v>
      </c>
      <c r="G672" s="14">
        <v>176.74533333333332</v>
      </c>
      <c r="H672" s="14">
        <v>2.7886666666666664</v>
      </c>
      <c r="I672" s="14">
        <v>0</v>
      </c>
      <c r="J672" s="14">
        <v>24.973333333333329</v>
      </c>
      <c r="K672" s="14">
        <v>3</v>
      </c>
    </row>
    <row r="673" spans="1:11" x14ac:dyDescent="0.2">
      <c r="A673" s="183" t="s">
        <v>139</v>
      </c>
      <c r="B673" s="14">
        <v>120.64258534487091</v>
      </c>
      <c r="C673" s="15">
        <v>504.76857708293988</v>
      </c>
      <c r="D673" s="14">
        <v>11.108333333333333</v>
      </c>
      <c r="E673" s="14">
        <v>3.7840000000000003</v>
      </c>
      <c r="F673" s="14">
        <v>12.38933333333334</v>
      </c>
      <c r="G673" s="14">
        <v>15.537333333333331</v>
      </c>
      <c r="H673" s="14">
        <v>0.33800000000000002</v>
      </c>
      <c r="I673" s="14">
        <v>0</v>
      </c>
      <c r="J673" s="14">
        <v>0</v>
      </c>
      <c r="K673" s="14">
        <v>1809</v>
      </c>
    </row>
    <row r="674" spans="1:11" x14ac:dyDescent="0.2">
      <c r="A674" s="16" t="s">
        <v>596</v>
      </c>
      <c r="B674" s="15">
        <v>336</v>
      </c>
      <c r="C674" s="15">
        <v>1405.8240000000001</v>
      </c>
      <c r="D674" s="15">
        <v>12.3</v>
      </c>
      <c r="E674" s="15">
        <v>1.33</v>
      </c>
      <c r="F674" s="15">
        <v>74.900000000000006</v>
      </c>
      <c r="G674" s="15">
        <v>35</v>
      </c>
      <c r="H674" s="15">
        <v>2.46</v>
      </c>
      <c r="I674" s="15">
        <v>0</v>
      </c>
      <c r="J674" s="15">
        <v>0</v>
      </c>
      <c r="K674" s="15">
        <v>17</v>
      </c>
    </row>
    <row r="675" spans="1:11" x14ac:dyDescent="0.2">
      <c r="A675" s="17" t="s">
        <v>422</v>
      </c>
      <c r="B675" s="14">
        <v>370</v>
      </c>
      <c r="C675" s="15">
        <v>1548.0800000000002</v>
      </c>
      <c r="D675" s="14">
        <v>17.5</v>
      </c>
      <c r="E675" s="14">
        <v>4.74</v>
      </c>
      <c r="F675" s="14">
        <v>64.3</v>
      </c>
      <c r="G675" s="14">
        <v>74.400000000000006</v>
      </c>
      <c r="H675" s="14">
        <v>10.8</v>
      </c>
      <c r="I675" s="14">
        <v>0</v>
      </c>
      <c r="J675" s="14">
        <v>0</v>
      </c>
      <c r="K675" s="14">
        <v>2.04</v>
      </c>
    </row>
    <row r="676" spans="1:11" x14ac:dyDescent="0.2">
      <c r="A676" s="46" t="s">
        <v>376</v>
      </c>
      <c r="B676" s="14">
        <v>262.01519507239266</v>
      </c>
      <c r="C676" s="15">
        <v>1096.2715761828908</v>
      </c>
      <c r="D676" s="14">
        <v>2.09375</v>
      </c>
      <c r="E676" s="14">
        <v>19.076666666666668</v>
      </c>
      <c r="F676" s="14">
        <v>26.474583333333332</v>
      </c>
      <c r="G676" s="14">
        <v>46.338333333333331</v>
      </c>
      <c r="H676" s="14">
        <v>0.56599999999999995</v>
      </c>
      <c r="I676" s="14">
        <v>2363</v>
      </c>
      <c r="J676" s="14">
        <v>17.993333333333336</v>
      </c>
      <c r="K676" s="14">
        <v>3.8930000000000002</v>
      </c>
    </row>
    <row r="677" spans="1:11" x14ac:dyDescent="0.2">
      <c r="A677" s="17" t="s">
        <v>246</v>
      </c>
      <c r="B677" s="14">
        <v>87.686483549277</v>
      </c>
      <c r="C677" s="15">
        <v>366.88024717017498</v>
      </c>
      <c r="D677" s="14">
        <v>17.958333333333336</v>
      </c>
      <c r="E677" s="14">
        <v>1.22</v>
      </c>
      <c r="F677" s="14">
        <v>0</v>
      </c>
      <c r="G677" s="14">
        <v>19.220333333333333</v>
      </c>
      <c r="H677" s="14">
        <v>0.26933333333333337</v>
      </c>
      <c r="I677" s="14">
        <v>0</v>
      </c>
      <c r="J677" s="14">
        <v>0</v>
      </c>
      <c r="K677" s="14">
        <v>57</v>
      </c>
    </row>
    <row r="678" spans="1:11" x14ac:dyDescent="0.2">
      <c r="A678" s="17" t="s">
        <v>210</v>
      </c>
      <c r="B678" s="14">
        <v>37.016689999999976</v>
      </c>
      <c r="C678" s="15">
        <v>154.8778309599999</v>
      </c>
      <c r="D678" s="14">
        <v>0.84166666666666679</v>
      </c>
      <c r="E678" s="14">
        <v>0</v>
      </c>
      <c r="F678" s="14">
        <v>9.3953333333333333</v>
      </c>
      <c r="G678" s="14">
        <v>11.561</v>
      </c>
      <c r="H678" s="14">
        <v>9.2000000000000012E-2</v>
      </c>
      <c r="I678" s="14">
        <v>0</v>
      </c>
      <c r="J678" s="14">
        <v>24.055333333333333</v>
      </c>
      <c r="K678" s="14">
        <v>0</v>
      </c>
    </row>
    <row r="679" spans="1:11" x14ac:dyDescent="0.2">
      <c r="A679" s="17" t="s">
        <v>211</v>
      </c>
      <c r="B679" s="14">
        <v>33.943290000000005</v>
      </c>
      <c r="C679" s="15">
        <v>142.01872536000002</v>
      </c>
      <c r="D679" s="14">
        <v>0.51249999999999996</v>
      </c>
      <c r="E679" s="14">
        <v>7.0333333333333345E-2</v>
      </c>
      <c r="F679" s="14">
        <v>8.7868333333333304</v>
      </c>
      <c r="G679" s="14">
        <v>10.710333333333333</v>
      </c>
      <c r="H679" s="14">
        <v>0.20899999999999999</v>
      </c>
      <c r="I679" s="14">
        <v>0</v>
      </c>
      <c r="J679" s="14">
        <v>3.9533333333333331</v>
      </c>
      <c r="K679" s="14">
        <v>5.7709999999999999</v>
      </c>
    </row>
    <row r="680" spans="1:11" x14ac:dyDescent="0.2">
      <c r="A680" s="16" t="s">
        <v>211</v>
      </c>
      <c r="B680" s="15">
        <v>35</v>
      </c>
      <c r="C680" s="15">
        <v>146.44</v>
      </c>
      <c r="D680" s="15">
        <v>0.52</v>
      </c>
      <c r="E680" s="15">
        <v>0.08</v>
      </c>
      <c r="F680" s="15">
        <v>8.86</v>
      </c>
      <c r="G680" s="15">
        <v>10.8</v>
      </c>
      <c r="H680" s="15">
        <v>0.21</v>
      </c>
      <c r="I680" s="15">
        <v>0</v>
      </c>
      <c r="J680" s="15">
        <v>3.96</v>
      </c>
      <c r="K680" s="15">
        <v>5.78</v>
      </c>
    </row>
    <row r="681" spans="1:11" x14ac:dyDescent="0.2">
      <c r="A681" s="16" t="s">
        <v>524</v>
      </c>
      <c r="B681" s="15">
        <v>299</v>
      </c>
      <c r="C681" s="15">
        <v>1251.0160000000001</v>
      </c>
      <c r="D681" s="15">
        <v>3.07</v>
      </c>
      <c r="E681" s="15">
        <v>0.46</v>
      </c>
      <c r="F681" s="15">
        <v>79.180000000000007</v>
      </c>
      <c r="G681" s="15">
        <v>50</v>
      </c>
      <c r="H681" s="15">
        <v>1.88</v>
      </c>
      <c r="I681" s="15">
        <v>0.8</v>
      </c>
      <c r="J681" s="15">
        <v>2.2999999999999998</v>
      </c>
      <c r="K681" s="15">
        <v>11</v>
      </c>
    </row>
    <row r="682" spans="1:11" x14ac:dyDescent="0.2">
      <c r="A682" s="17" t="s">
        <v>212</v>
      </c>
      <c r="B682" s="14">
        <v>52.873100000000065</v>
      </c>
      <c r="C682" s="15">
        <v>221.22105040000028</v>
      </c>
      <c r="D682" s="14">
        <v>0.74637681159420288</v>
      </c>
      <c r="E682" s="14">
        <v>0.20333333333333334</v>
      </c>
      <c r="F682" s="14">
        <v>13.573333333333345</v>
      </c>
      <c r="G682" s="14">
        <v>6.66</v>
      </c>
      <c r="H682" s="14">
        <v>0.14000000000000001</v>
      </c>
      <c r="I682" s="14">
        <v>7.3</v>
      </c>
      <c r="J682" s="14">
        <v>3.2933333333333334</v>
      </c>
      <c r="K682" s="14">
        <v>0</v>
      </c>
    </row>
    <row r="683" spans="1:11" x14ac:dyDescent="0.2">
      <c r="A683" s="17" t="s">
        <v>213</v>
      </c>
      <c r="B683" s="14">
        <v>49.061289999999964</v>
      </c>
      <c r="C683" s="15">
        <v>205.27243735999986</v>
      </c>
      <c r="D683" s="14">
        <v>0.60833333333333328</v>
      </c>
      <c r="E683" s="14">
        <v>0.157</v>
      </c>
      <c r="F683" s="14">
        <v>12.69533333333333</v>
      </c>
      <c r="G683" s="14">
        <v>7.6156666666666668</v>
      </c>
      <c r="H683" s="14">
        <v>0.17066666666666666</v>
      </c>
      <c r="I683" s="14">
        <v>0</v>
      </c>
      <c r="J683" s="14">
        <v>1.8629999999999998</v>
      </c>
      <c r="K683" s="14">
        <v>7.9189999999999996</v>
      </c>
    </row>
    <row r="684" spans="1:11" x14ac:dyDescent="0.2">
      <c r="A684" s="17" t="s">
        <v>214</v>
      </c>
      <c r="B684" s="14">
        <v>57.655359999999995</v>
      </c>
      <c r="C684" s="15">
        <v>241.23002624</v>
      </c>
      <c r="D684" s="14">
        <v>0</v>
      </c>
      <c r="E684" s="14">
        <v>0</v>
      </c>
      <c r="F684" s="14">
        <v>14.708000000000002</v>
      </c>
      <c r="G684" s="14">
        <v>9.3170000000000002</v>
      </c>
      <c r="H684" s="14">
        <v>0.124</v>
      </c>
      <c r="I684" s="14">
        <v>0</v>
      </c>
      <c r="J684" s="14">
        <v>20.967666666666666</v>
      </c>
      <c r="K684" s="14">
        <v>9.5833333333333339</v>
      </c>
    </row>
    <row r="685" spans="1:11" x14ac:dyDescent="0.2">
      <c r="A685" s="17" t="s">
        <v>140</v>
      </c>
      <c r="B685" s="14">
        <v>24.898357971014487</v>
      </c>
      <c r="C685" s="15">
        <v>104.17472975072462</v>
      </c>
      <c r="D685" s="14">
        <v>1.786231884057971</v>
      </c>
      <c r="E685" s="14">
        <v>0.17333333333333334</v>
      </c>
      <c r="F685" s="14">
        <v>5.3471014492753577</v>
      </c>
      <c r="G685" s="14">
        <v>41.1</v>
      </c>
      <c r="H685" s="14">
        <v>0.43</v>
      </c>
      <c r="I685" s="14">
        <v>32</v>
      </c>
      <c r="J685" s="14">
        <v>1.1533333333333333</v>
      </c>
      <c r="K685" s="14">
        <v>0</v>
      </c>
    </row>
    <row r="686" spans="1:11" x14ac:dyDescent="0.2">
      <c r="A686" s="16" t="s">
        <v>545</v>
      </c>
      <c r="B686" s="15">
        <v>25</v>
      </c>
      <c r="C686" s="15">
        <v>104.60000000000001</v>
      </c>
      <c r="D686" s="15">
        <v>0</v>
      </c>
      <c r="E686" s="15">
        <v>0</v>
      </c>
      <c r="F686" s="15">
        <v>6.02</v>
      </c>
      <c r="G686" s="15">
        <v>7</v>
      </c>
      <c r="H686" s="15">
        <v>0.2</v>
      </c>
      <c r="I686" s="15">
        <v>0</v>
      </c>
      <c r="J686" s="15">
        <v>0</v>
      </c>
      <c r="K686" s="15">
        <v>5</v>
      </c>
    </row>
    <row r="687" spans="1:11" x14ac:dyDescent="0.2">
      <c r="A687" s="212" t="s">
        <v>723</v>
      </c>
      <c r="B687" s="112">
        <v>7.2</v>
      </c>
      <c r="C687" s="112">
        <v>30.100142172058014</v>
      </c>
      <c r="D687" s="112">
        <v>0.45264492753623187</v>
      </c>
      <c r="E687" s="111">
        <v>6.3866666666666669E-2</v>
      </c>
      <c r="F687" s="111">
        <v>1.512921739130435</v>
      </c>
      <c r="G687" s="111">
        <v>3.0590000000000002</v>
      </c>
      <c r="H687" s="112">
        <v>9.296666666666667E-2</v>
      </c>
      <c r="I687" s="113">
        <v>36.049999999999997</v>
      </c>
      <c r="J687" s="113">
        <v>7.6113333333333335</v>
      </c>
      <c r="K687" s="113">
        <v>0.43086666666666673</v>
      </c>
    </row>
    <row r="688" spans="1:11" x14ac:dyDescent="0.2">
      <c r="A688" s="16" t="s">
        <v>454</v>
      </c>
      <c r="B688" s="15">
        <v>191</v>
      </c>
      <c r="C688" s="15">
        <v>799.14400000000001</v>
      </c>
      <c r="D688" s="15">
        <v>29.08</v>
      </c>
      <c r="E688" s="15">
        <v>5.26</v>
      </c>
      <c r="F688" s="15">
        <v>5.13</v>
      </c>
      <c r="G688" s="15">
        <v>6</v>
      </c>
      <c r="H688" s="15">
        <v>6.54</v>
      </c>
      <c r="I688" s="15">
        <v>9428</v>
      </c>
      <c r="J688" s="15">
        <v>1.9</v>
      </c>
      <c r="K688" s="15">
        <v>79</v>
      </c>
    </row>
    <row r="689" spans="1:11" x14ac:dyDescent="0.2">
      <c r="A689" s="213" t="s">
        <v>730</v>
      </c>
      <c r="B689" s="112">
        <v>323.10448848695648</v>
      </c>
      <c r="C689" s="112">
        <v>1351.8691798294262</v>
      </c>
      <c r="D689" s="112">
        <v>10.375391304347826</v>
      </c>
      <c r="E689" s="111">
        <v>9.1710000000000012</v>
      </c>
      <c r="F689" s="111">
        <v>54.239275362318836</v>
      </c>
      <c r="G689" s="111">
        <v>278.96899999999999</v>
      </c>
      <c r="H689" s="112">
        <v>0.59833333333333327</v>
      </c>
      <c r="I689" s="113">
        <v>305.81700000000001</v>
      </c>
      <c r="J689" s="113">
        <v>201.50416666666669</v>
      </c>
      <c r="K689" s="113">
        <v>96.9</v>
      </c>
    </row>
    <row r="690" spans="1:11" hidden="1" x14ac:dyDescent="0.2">
      <c r="A690" s="213" t="s">
        <v>689</v>
      </c>
      <c r="B690" s="112" t="e">
        <f>'Ficha técnica REFEIÇÃO'!#REF!</f>
        <v>#REF!</v>
      </c>
      <c r="C690" s="112" t="e">
        <f>'Ficha técnica REFEIÇÃO'!#REF!</f>
        <v>#REF!</v>
      </c>
      <c r="D690" s="112" t="e">
        <f>'Ficha técnica REFEIÇÃO'!#REF!</f>
        <v>#REF!</v>
      </c>
      <c r="E690" s="111" t="e">
        <f>'Ficha técnica REFEIÇÃO'!#REF!</f>
        <v>#REF!</v>
      </c>
      <c r="F690" s="111" t="e">
        <f>'Ficha técnica REFEIÇÃO'!#REF!</f>
        <v>#REF!</v>
      </c>
      <c r="G690" s="111" t="e">
        <f>'Ficha técnica REFEIÇÃO'!#REF!</f>
        <v>#REF!</v>
      </c>
      <c r="H690" s="112" t="e">
        <f>'Ficha técnica REFEIÇÃO'!#REF!</f>
        <v>#REF!</v>
      </c>
      <c r="I690" s="113" t="e">
        <f>'Ficha técnica REFEIÇÃO'!#REF!</f>
        <v>#REF!</v>
      </c>
      <c r="J690" s="113" t="e">
        <f>'Ficha técnica REFEIÇÃO'!#REF!</f>
        <v>#REF!</v>
      </c>
      <c r="K690" s="113" t="e">
        <f>'Ficha técnica REFEIÇÃO'!#REF!</f>
        <v>#REF!</v>
      </c>
    </row>
    <row r="691" spans="1:11" ht="13.5" thickBot="1" x14ac:dyDescent="0.25">
      <c r="A691" s="53" t="s">
        <v>491</v>
      </c>
      <c r="B691" s="54">
        <v>62.95</v>
      </c>
      <c r="C691" s="54">
        <v>263.38280000000003</v>
      </c>
      <c r="D691" s="54">
        <v>1.24</v>
      </c>
      <c r="E691" s="54">
        <v>0.31</v>
      </c>
      <c r="F691" s="54">
        <v>13.5</v>
      </c>
      <c r="G691" s="54">
        <v>3.37</v>
      </c>
      <c r="H691" s="54">
        <v>0.74</v>
      </c>
      <c r="I691" s="54">
        <v>1.83</v>
      </c>
      <c r="J691" s="54">
        <v>0</v>
      </c>
      <c r="K691" s="54">
        <v>5.01</v>
      </c>
    </row>
    <row r="692" spans="1:11" x14ac:dyDescent="0.2">
      <c r="A692" s="55"/>
      <c r="B692" s="56"/>
      <c r="C692" s="56"/>
      <c r="D692" s="56"/>
      <c r="E692" s="56"/>
      <c r="F692" s="56"/>
      <c r="G692" s="56"/>
      <c r="H692" s="56"/>
      <c r="I692" s="56"/>
      <c r="J692" s="56"/>
      <c r="K692" s="56"/>
    </row>
    <row r="693" spans="1:11" x14ac:dyDescent="0.2">
      <c r="A693" s="189"/>
      <c r="B693" s="54"/>
      <c r="C693" s="15"/>
      <c r="D693" s="15"/>
      <c r="E693" s="15"/>
      <c r="F693" s="15"/>
      <c r="G693" s="15"/>
      <c r="H693" s="15"/>
      <c r="I693" s="15"/>
      <c r="J693" s="15"/>
      <c r="K693" s="15"/>
    </row>
    <row r="694" spans="1:11" x14ac:dyDescent="0.2">
      <c r="A694" s="57"/>
      <c r="B694" s="15"/>
      <c r="C694" s="15"/>
      <c r="D694" s="15"/>
      <c r="E694" s="15"/>
      <c r="F694" s="15"/>
      <c r="G694" s="15"/>
      <c r="H694" s="15"/>
      <c r="I694" s="15"/>
      <c r="J694" s="15"/>
      <c r="K694" s="15"/>
    </row>
    <row r="695" spans="1:11" x14ac:dyDescent="0.2">
      <c r="A695" s="57"/>
      <c r="B695" s="15"/>
      <c r="C695" s="15"/>
      <c r="D695" s="15"/>
      <c r="E695" s="15"/>
      <c r="F695" s="15"/>
      <c r="G695" s="15"/>
      <c r="H695" s="15"/>
      <c r="I695" s="15"/>
      <c r="J695" s="15"/>
      <c r="K695" s="15"/>
    </row>
    <row r="696" spans="1:11" x14ac:dyDescent="0.2">
      <c r="A696" s="57"/>
      <c r="B696" s="15"/>
      <c r="C696" s="15"/>
      <c r="D696" s="15"/>
      <c r="E696" s="15"/>
      <c r="F696" s="15"/>
      <c r="G696" s="15"/>
      <c r="H696" s="15"/>
      <c r="I696" s="15"/>
      <c r="J696" s="15"/>
      <c r="K696" s="15"/>
    </row>
    <row r="697" spans="1:11" x14ac:dyDescent="0.2">
      <c r="A697" s="57"/>
      <c r="B697" s="15"/>
      <c r="C697" s="15"/>
      <c r="D697" s="15"/>
      <c r="E697" s="15"/>
      <c r="F697" s="15"/>
      <c r="G697" s="15"/>
      <c r="H697" s="15"/>
      <c r="I697" s="15"/>
      <c r="J697" s="15"/>
      <c r="K697" s="15"/>
    </row>
    <row r="698" spans="1:11" x14ac:dyDescent="0.2">
      <c r="A698" s="57"/>
      <c r="B698" s="15"/>
      <c r="C698" s="15"/>
      <c r="D698" s="15"/>
      <c r="E698" s="15"/>
      <c r="F698" s="15"/>
      <c r="G698" s="15"/>
      <c r="H698" s="15"/>
      <c r="I698" s="15"/>
      <c r="J698" s="15"/>
      <c r="K698" s="15"/>
    </row>
    <row r="699" spans="1:11" x14ac:dyDescent="0.2">
      <c r="A699" s="57"/>
      <c r="B699" s="15"/>
      <c r="C699" s="15"/>
      <c r="D699" s="15"/>
      <c r="E699" s="15"/>
      <c r="F699" s="15"/>
      <c r="G699" s="15"/>
      <c r="H699" s="15"/>
      <c r="I699" s="15"/>
      <c r="J699" s="15"/>
      <c r="K699" s="15"/>
    </row>
    <row r="700" spans="1:11" x14ac:dyDescent="0.2">
      <c r="A700" s="57"/>
      <c r="B700" s="15"/>
      <c r="C700" s="15"/>
      <c r="D700" s="15"/>
      <c r="E700" s="15"/>
      <c r="F700" s="15"/>
      <c r="G700" s="15"/>
      <c r="H700" s="15"/>
      <c r="I700" s="15"/>
      <c r="J700" s="15"/>
      <c r="K700" s="15"/>
    </row>
    <row r="701" spans="1:11" x14ac:dyDescent="0.2">
      <c r="A701" s="57"/>
      <c r="B701" s="15"/>
      <c r="C701" s="15"/>
      <c r="D701" s="15"/>
      <c r="E701" s="15"/>
      <c r="F701" s="15"/>
      <c r="G701" s="15"/>
      <c r="H701" s="15"/>
      <c r="I701" s="15"/>
      <c r="J701" s="15"/>
      <c r="K701" s="15"/>
    </row>
    <row r="702" spans="1:11" x14ac:dyDescent="0.2">
      <c r="A702" s="57"/>
      <c r="B702" s="15"/>
      <c r="C702" s="15"/>
      <c r="D702" s="15"/>
      <c r="E702" s="15"/>
      <c r="F702" s="15"/>
      <c r="G702" s="15"/>
      <c r="H702" s="15"/>
      <c r="I702" s="15"/>
      <c r="J702" s="15"/>
      <c r="K702" s="15"/>
    </row>
    <row r="703" spans="1:11" x14ac:dyDescent="0.2">
      <c r="A703" s="57"/>
      <c r="B703" s="15"/>
      <c r="C703" s="15"/>
      <c r="D703" s="15"/>
      <c r="E703" s="15"/>
      <c r="F703" s="15"/>
      <c r="G703" s="15"/>
      <c r="H703" s="15"/>
      <c r="I703" s="15"/>
      <c r="J703" s="15"/>
      <c r="K703" s="15"/>
    </row>
    <row r="704" spans="1:11" x14ac:dyDescent="0.2">
      <c r="A704" s="57"/>
      <c r="B704" s="15"/>
      <c r="C704" s="15"/>
      <c r="D704" s="15"/>
      <c r="E704" s="15"/>
      <c r="F704" s="15"/>
      <c r="G704" s="15"/>
      <c r="H704" s="15"/>
      <c r="I704" s="15"/>
      <c r="J704" s="15"/>
      <c r="K704" s="15"/>
    </row>
    <row r="705" spans="1:11" x14ac:dyDescent="0.2">
      <c r="A705" s="57"/>
      <c r="B705" s="15"/>
      <c r="C705" s="15"/>
      <c r="D705" s="15"/>
      <c r="E705" s="15"/>
      <c r="F705" s="15"/>
      <c r="G705" s="15"/>
      <c r="H705" s="15"/>
      <c r="I705" s="15"/>
      <c r="J705" s="15"/>
      <c r="K705" s="15"/>
    </row>
    <row r="706" spans="1:11" x14ac:dyDescent="0.2">
      <c r="A706" s="57"/>
      <c r="B706" s="15"/>
      <c r="C706" s="15"/>
      <c r="D706" s="15"/>
      <c r="E706" s="15"/>
      <c r="F706" s="15"/>
      <c r="G706" s="15"/>
      <c r="H706" s="15"/>
      <c r="I706" s="15"/>
      <c r="J706" s="15"/>
      <c r="K706" s="15"/>
    </row>
    <row r="707" spans="1:11" x14ac:dyDescent="0.2">
      <c r="A707" s="57"/>
      <c r="B707" s="15"/>
      <c r="C707" s="15"/>
      <c r="D707" s="15"/>
      <c r="E707" s="15"/>
      <c r="F707" s="15"/>
      <c r="G707" s="15"/>
      <c r="H707" s="15"/>
      <c r="I707" s="15"/>
      <c r="J707" s="15"/>
      <c r="K707" s="15"/>
    </row>
    <row r="708" spans="1:11" x14ac:dyDescent="0.2">
      <c r="A708" s="57"/>
      <c r="B708" s="15"/>
      <c r="C708" s="15"/>
      <c r="D708" s="15"/>
      <c r="E708" s="15"/>
      <c r="F708" s="15"/>
      <c r="G708" s="15"/>
      <c r="H708" s="15"/>
      <c r="I708" s="15"/>
      <c r="J708" s="15"/>
      <c r="K708" s="15"/>
    </row>
    <row r="709" spans="1:11" x14ac:dyDescent="0.2">
      <c r="A709" s="57"/>
      <c r="B709" s="15"/>
      <c r="C709" s="15"/>
      <c r="D709" s="15"/>
      <c r="E709" s="15"/>
      <c r="F709" s="15"/>
      <c r="G709" s="15"/>
      <c r="H709" s="15"/>
      <c r="I709" s="15"/>
      <c r="J709" s="15"/>
      <c r="K709" s="15"/>
    </row>
    <row r="710" spans="1:11" x14ac:dyDescent="0.2">
      <c r="A710" s="57"/>
      <c r="B710" s="15"/>
      <c r="C710" s="15"/>
      <c r="D710" s="15"/>
      <c r="E710" s="15"/>
      <c r="F710" s="15"/>
      <c r="G710" s="15"/>
      <c r="H710" s="15"/>
      <c r="I710" s="15"/>
      <c r="J710" s="15"/>
      <c r="K710" s="15"/>
    </row>
    <row r="711" spans="1:11" x14ac:dyDescent="0.2">
      <c r="A711" s="57"/>
      <c r="B711" s="15"/>
      <c r="C711" s="15"/>
      <c r="D711" s="15"/>
      <c r="E711" s="15"/>
      <c r="F711" s="15"/>
      <c r="G711" s="15"/>
      <c r="H711" s="15"/>
      <c r="I711" s="15"/>
      <c r="J711" s="15"/>
      <c r="K711" s="15"/>
    </row>
    <row r="712" spans="1:11" x14ac:dyDescent="0.2">
      <c r="A712" s="57"/>
      <c r="B712" s="15"/>
      <c r="C712" s="15"/>
      <c r="D712" s="15"/>
      <c r="E712" s="15"/>
      <c r="F712" s="15"/>
      <c r="G712" s="15"/>
      <c r="H712" s="15"/>
      <c r="I712" s="15"/>
      <c r="J712" s="15"/>
      <c r="K712" s="15"/>
    </row>
    <row r="713" spans="1:11" x14ac:dyDescent="0.2">
      <c r="A713" s="57"/>
      <c r="B713" s="15"/>
      <c r="C713" s="15"/>
      <c r="D713" s="15"/>
      <c r="E713" s="15"/>
      <c r="F713" s="15"/>
      <c r="G713" s="15"/>
      <c r="H713" s="15"/>
      <c r="I713" s="15"/>
      <c r="J713" s="15"/>
      <c r="K713" s="15"/>
    </row>
    <row r="714" spans="1:11" x14ac:dyDescent="0.2">
      <c r="A714" s="57"/>
      <c r="B714" s="15"/>
      <c r="C714" s="15"/>
      <c r="D714" s="15"/>
      <c r="E714" s="15"/>
      <c r="F714" s="15"/>
      <c r="G714" s="15"/>
      <c r="H714" s="15"/>
      <c r="I714" s="15"/>
      <c r="J714" s="15"/>
      <c r="K714" s="15"/>
    </row>
    <row r="715" spans="1:11" x14ac:dyDescent="0.2">
      <c r="A715" s="57"/>
      <c r="B715" s="15"/>
      <c r="C715" s="15"/>
      <c r="D715" s="15"/>
      <c r="E715" s="15"/>
      <c r="F715" s="15"/>
      <c r="G715" s="15"/>
      <c r="H715" s="15"/>
      <c r="I715" s="15"/>
      <c r="J715" s="15"/>
      <c r="K715" s="15"/>
    </row>
    <row r="716" spans="1:11" x14ac:dyDescent="0.2">
      <c r="A716" s="57"/>
      <c r="B716" s="15"/>
      <c r="C716" s="15"/>
      <c r="D716" s="15"/>
      <c r="E716" s="15"/>
      <c r="F716" s="15"/>
      <c r="G716" s="15"/>
      <c r="H716" s="15"/>
      <c r="I716" s="15"/>
      <c r="J716" s="15"/>
      <c r="K716" s="15"/>
    </row>
    <row r="717" spans="1:11" x14ac:dyDescent="0.2">
      <c r="A717" s="57"/>
      <c r="B717" s="15"/>
      <c r="C717" s="15"/>
      <c r="D717" s="15"/>
      <c r="E717" s="15"/>
      <c r="F717" s="15"/>
      <c r="G717" s="15"/>
      <c r="H717" s="15"/>
      <c r="I717" s="15"/>
      <c r="J717" s="15"/>
      <c r="K717" s="15"/>
    </row>
    <row r="718" spans="1:11" x14ac:dyDescent="0.2">
      <c r="A718" s="57"/>
      <c r="B718" s="15"/>
      <c r="C718" s="15"/>
      <c r="D718" s="15"/>
      <c r="E718" s="15"/>
      <c r="F718" s="15"/>
      <c r="G718" s="15"/>
      <c r="H718" s="15"/>
      <c r="I718" s="15"/>
      <c r="J718" s="15"/>
      <c r="K718" s="15"/>
    </row>
    <row r="719" spans="1:11" x14ac:dyDescent="0.2">
      <c r="A719" s="57"/>
      <c r="B719" s="15"/>
      <c r="C719" s="15"/>
      <c r="D719" s="15"/>
      <c r="E719" s="15"/>
      <c r="F719" s="15"/>
      <c r="G719" s="15"/>
      <c r="H719" s="15"/>
      <c r="I719" s="15"/>
      <c r="J719" s="15"/>
      <c r="K719" s="15"/>
    </row>
    <row r="720" spans="1:11" x14ac:dyDescent="0.2">
      <c r="A720" s="57"/>
      <c r="B720" s="15"/>
      <c r="C720" s="15"/>
      <c r="D720" s="15"/>
      <c r="E720" s="15"/>
      <c r="F720" s="15"/>
      <c r="G720" s="15"/>
      <c r="H720" s="15"/>
      <c r="I720" s="15"/>
      <c r="J720" s="15"/>
      <c r="K720" s="15"/>
    </row>
    <row r="721" spans="1:11" x14ac:dyDescent="0.2">
      <c r="A721" s="57"/>
      <c r="B721" s="15"/>
      <c r="C721" s="15"/>
      <c r="D721" s="15"/>
      <c r="E721" s="15"/>
      <c r="F721" s="15"/>
      <c r="G721" s="15"/>
      <c r="H721" s="15"/>
      <c r="I721" s="15"/>
      <c r="J721" s="15"/>
      <c r="K721" s="15"/>
    </row>
    <row r="722" spans="1:11" x14ac:dyDescent="0.2">
      <c r="A722" s="57"/>
      <c r="B722" s="15"/>
      <c r="C722" s="15"/>
      <c r="D722" s="15"/>
      <c r="E722" s="15"/>
      <c r="F722" s="15"/>
      <c r="G722" s="15"/>
      <c r="H722" s="15"/>
      <c r="I722" s="15"/>
      <c r="J722" s="15"/>
      <c r="K722" s="15"/>
    </row>
    <row r="723" spans="1:11" x14ac:dyDescent="0.2">
      <c r="A723" s="57"/>
      <c r="B723" s="15"/>
      <c r="C723" s="15"/>
      <c r="D723" s="15"/>
      <c r="E723" s="15"/>
      <c r="F723" s="15"/>
      <c r="G723" s="15"/>
      <c r="H723" s="15"/>
      <c r="I723" s="15"/>
      <c r="J723" s="15"/>
      <c r="K723" s="15"/>
    </row>
    <row r="724" spans="1:11" x14ac:dyDescent="0.2">
      <c r="A724" s="57"/>
      <c r="B724" s="15"/>
      <c r="C724" s="15"/>
      <c r="D724" s="15"/>
      <c r="E724" s="15"/>
      <c r="F724" s="15"/>
      <c r="G724" s="15"/>
      <c r="H724" s="15"/>
      <c r="I724" s="15"/>
      <c r="J724" s="15"/>
      <c r="K724" s="15"/>
    </row>
    <row r="725" spans="1:11" x14ac:dyDescent="0.2">
      <c r="A725" s="57"/>
      <c r="B725" s="15"/>
      <c r="C725" s="15"/>
      <c r="D725" s="15"/>
      <c r="E725" s="15"/>
      <c r="F725" s="15"/>
      <c r="G725" s="15"/>
      <c r="H725" s="15"/>
      <c r="I725" s="15"/>
      <c r="J725" s="15"/>
      <c r="K725" s="15"/>
    </row>
    <row r="726" spans="1:11" x14ac:dyDescent="0.2">
      <c r="A726" s="57"/>
      <c r="B726" s="15"/>
      <c r="C726" s="15"/>
      <c r="D726" s="15"/>
      <c r="E726" s="15"/>
      <c r="F726" s="15"/>
      <c r="G726" s="15"/>
      <c r="H726" s="15"/>
      <c r="I726" s="15"/>
      <c r="J726" s="15"/>
      <c r="K726" s="15"/>
    </row>
    <row r="727" spans="1:11" x14ac:dyDescent="0.2">
      <c r="A727" s="57"/>
      <c r="B727" s="15"/>
      <c r="C727" s="15"/>
      <c r="D727" s="15"/>
      <c r="E727" s="15"/>
      <c r="F727" s="15"/>
      <c r="G727" s="15"/>
      <c r="H727" s="15"/>
      <c r="I727" s="15"/>
      <c r="J727" s="15"/>
      <c r="K727" s="15"/>
    </row>
    <row r="728" spans="1:11" x14ac:dyDescent="0.2">
      <c r="A728" s="57"/>
      <c r="B728" s="15"/>
      <c r="C728" s="15"/>
      <c r="D728" s="15"/>
      <c r="E728" s="15"/>
      <c r="F728" s="15"/>
      <c r="G728" s="15"/>
      <c r="H728" s="15"/>
      <c r="I728" s="15"/>
      <c r="J728" s="15"/>
      <c r="K728" s="15"/>
    </row>
    <row r="729" spans="1:11" x14ac:dyDescent="0.2">
      <c r="A729" s="57"/>
      <c r="B729" s="15"/>
      <c r="C729" s="15"/>
      <c r="D729" s="15"/>
      <c r="E729" s="15"/>
      <c r="F729" s="15"/>
      <c r="G729" s="15"/>
      <c r="H729" s="15"/>
      <c r="I729" s="15"/>
      <c r="J729" s="15"/>
      <c r="K729" s="15"/>
    </row>
    <row r="730" spans="1:11" x14ac:dyDescent="0.2">
      <c r="A730" s="57"/>
      <c r="B730" s="15"/>
      <c r="C730" s="15"/>
      <c r="D730" s="15"/>
      <c r="E730" s="15"/>
      <c r="F730" s="15"/>
      <c r="G730" s="15"/>
      <c r="H730" s="15"/>
      <c r="I730" s="15"/>
      <c r="J730" s="15"/>
      <c r="K730" s="15"/>
    </row>
    <row r="731" spans="1:11" x14ac:dyDescent="0.2">
      <c r="A731" s="57"/>
      <c r="B731" s="15"/>
      <c r="C731" s="15"/>
      <c r="D731" s="15"/>
      <c r="E731" s="15"/>
      <c r="F731" s="15"/>
      <c r="G731" s="15"/>
      <c r="H731" s="15"/>
      <c r="I731" s="15"/>
      <c r="J731" s="15"/>
      <c r="K731" s="15"/>
    </row>
    <row r="732" spans="1:11" x14ac:dyDescent="0.2">
      <c r="A732" s="57"/>
      <c r="B732" s="15"/>
      <c r="C732" s="15"/>
      <c r="D732" s="15"/>
      <c r="E732" s="15"/>
      <c r="F732" s="15"/>
      <c r="G732" s="15"/>
      <c r="H732" s="15"/>
      <c r="I732" s="15"/>
      <c r="J732" s="15"/>
      <c r="K732" s="15"/>
    </row>
    <row r="733" spans="1:11" x14ac:dyDescent="0.2">
      <c r="A733" s="57"/>
      <c r="B733" s="15"/>
      <c r="C733" s="15"/>
      <c r="D733" s="15"/>
      <c r="E733" s="15"/>
      <c r="F733" s="15"/>
      <c r="G733" s="15"/>
      <c r="H733" s="15"/>
      <c r="I733" s="15"/>
      <c r="J733" s="15"/>
      <c r="K733" s="15"/>
    </row>
    <row r="734" spans="1:11" x14ac:dyDescent="0.2">
      <c r="A734" s="57"/>
      <c r="B734" s="15"/>
      <c r="C734" s="15"/>
      <c r="D734" s="15"/>
      <c r="E734" s="15"/>
      <c r="F734" s="15"/>
      <c r="G734" s="15"/>
      <c r="H734" s="15"/>
      <c r="I734" s="15"/>
      <c r="J734" s="15"/>
      <c r="K734" s="15"/>
    </row>
    <row r="735" spans="1:11" x14ac:dyDescent="0.2">
      <c r="A735" s="57"/>
      <c r="B735" s="15"/>
      <c r="C735" s="15"/>
      <c r="D735" s="15"/>
      <c r="E735" s="15"/>
      <c r="F735" s="15"/>
      <c r="G735" s="15"/>
      <c r="H735" s="15"/>
      <c r="I735" s="15"/>
      <c r="J735" s="15"/>
      <c r="K735" s="15"/>
    </row>
    <row r="736" spans="1:11" x14ac:dyDescent="0.2">
      <c r="A736" s="57"/>
      <c r="B736" s="15"/>
      <c r="C736" s="15"/>
      <c r="D736" s="15"/>
      <c r="E736" s="15"/>
      <c r="F736" s="15"/>
      <c r="G736" s="15"/>
      <c r="H736" s="15"/>
      <c r="I736" s="15"/>
      <c r="J736" s="15"/>
      <c r="K736" s="15"/>
    </row>
    <row r="737" spans="1:11" x14ac:dyDescent="0.2">
      <c r="A737" s="57"/>
      <c r="B737" s="15"/>
      <c r="C737" s="15"/>
      <c r="D737" s="15"/>
      <c r="E737" s="15"/>
      <c r="F737" s="15"/>
      <c r="G737" s="15"/>
      <c r="H737" s="15"/>
      <c r="I737" s="15"/>
      <c r="J737" s="15"/>
      <c r="K737" s="15"/>
    </row>
    <row r="738" spans="1:11" x14ac:dyDescent="0.2">
      <c r="A738" s="57"/>
      <c r="B738" s="15"/>
      <c r="C738" s="15"/>
      <c r="D738" s="15"/>
      <c r="E738" s="15"/>
      <c r="F738" s="15"/>
      <c r="G738" s="15"/>
      <c r="H738" s="15"/>
      <c r="I738" s="15"/>
      <c r="J738" s="15"/>
      <c r="K738" s="15"/>
    </row>
    <row r="739" spans="1:11" x14ac:dyDescent="0.2">
      <c r="A739" s="57"/>
      <c r="B739" s="15"/>
      <c r="C739" s="15"/>
      <c r="D739" s="15"/>
      <c r="E739" s="15"/>
      <c r="F739" s="15"/>
      <c r="G739" s="15"/>
      <c r="H739" s="15"/>
      <c r="I739" s="15"/>
      <c r="J739" s="15"/>
      <c r="K739" s="15"/>
    </row>
    <row r="740" spans="1:11" x14ac:dyDescent="0.2">
      <c r="A740" s="57"/>
      <c r="B740" s="15"/>
      <c r="C740" s="15"/>
      <c r="D740" s="15"/>
      <c r="E740" s="15"/>
      <c r="F740" s="15"/>
      <c r="G740" s="15"/>
      <c r="H740" s="15"/>
      <c r="I740" s="15"/>
      <c r="J740" s="15"/>
      <c r="K740" s="15"/>
    </row>
    <row r="741" spans="1:11" x14ac:dyDescent="0.2">
      <c r="A741" s="57"/>
      <c r="B741" s="15"/>
      <c r="C741" s="15"/>
      <c r="D741" s="15"/>
      <c r="E741" s="15"/>
      <c r="F741" s="15"/>
      <c r="G741" s="15"/>
      <c r="H741" s="15"/>
      <c r="I741" s="15"/>
      <c r="J741" s="15"/>
      <c r="K741" s="15"/>
    </row>
    <row r="742" spans="1:11" x14ac:dyDescent="0.2">
      <c r="A742" s="57"/>
      <c r="B742" s="15"/>
      <c r="C742" s="15"/>
      <c r="D742" s="15"/>
      <c r="E742" s="15"/>
      <c r="F742" s="15"/>
      <c r="G742" s="15"/>
      <c r="H742" s="15"/>
      <c r="I742" s="15"/>
      <c r="J742" s="15"/>
      <c r="K742" s="15"/>
    </row>
    <row r="743" spans="1:11" x14ac:dyDescent="0.2">
      <c r="A743" s="57"/>
      <c r="B743" s="15"/>
      <c r="C743" s="15"/>
      <c r="D743" s="15"/>
      <c r="E743" s="15"/>
      <c r="F743" s="15"/>
      <c r="G743" s="15"/>
      <c r="H743" s="15"/>
      <c r="I743" s="15"/>
      <c r="J743" s="15"/>
      <c r="K743" s="15"/>
    </row>
    <row r="744" spans="1:11" x14ac:dyDescent="0.2">
      <c r="A744" s="57"/>
      <c r="B744" s="15"/>
      <c r="C744" s="15"/>
      <c r="D744" s="15"/>
      <c r="E744" s="15"/>
      <c r="F744" s="15"/>
      <c r="G744" s="15"/>
      <c r="H744" s="15"/>
      <c r="I744" s="15"/>
      <c r="J744" s="15"/>
      <c r="K744" s="15"/>
    </row>
    <row r="745" spans="1:11" x14ac:dyDescent="0.2">
      <c r="A745" s="57"/>
      <c r="B745" s="15"/>
      <c r="C745" s="15"/>
      <c r="D745" s="15"/>
      <c r="E745" s="15"/>
      <c r="F745" s="15"/>
      <c r="G745" s="15"/>
      <c r="H745" s="15"/>
      <c r="I745" s="15"/>
      <c r="J745" s="15"/>
      <c r="K745" s="15"/>
    </row>
    <row r="746" spans="1:11" x14ac:dyDescent="0.2">
      <c r="A746" s="57"/>
      <c r="B746" s="15"/>
      <c r="C746" s="15"/>
      <c r="D746" s="15"/>
      <c r="E746" s="15"/>
      <c r="F746" s="15"/>
      <c r="G746" s="15"/>
      <c r="H746" s="15"/>
      <c r="I746" s="15"/>
      <c r="J746" s="15"/>
      <c r="K746" s="15"/>
    </row>
    <row r="747" spans="1:11" x14ac:dyDescent="0.2">
      <c r="A747" s="57"/>
      <c r="B747" s="15"/>
      <c r="C747" s="15"/>
      <c r="D747" s="15"/>
      <c r="E747" s="15"/>
      <c r="F747" s="15"/>
      <c r="G747" s="15"/>
      <c r="H747" s="15"/>
      <c r="I747" s="15"/>
      <c r="J747" s="15"/>
      <c r="K747" s="15"/>
    </row>
    <row r="748" spans="1:11" x14ac:dyDescent="0.2">
      <c r="A748" s="57"/>
      <c r="B748" s="15"/>
      <c r="C748" s="15"/>
      <c r="D748" s="15"/>
      <c r="E748" s="15"/>
      <c r="F748" s="15"/>
      <c r="G748" s="15"/>
      <c r="H748" s="15"/>
      <c r="I748" s="15"/>
      <c r="J748" s="15"/>
      <c r="K748" s="15"/>
    </row>
    <row r="749" spans="1:11" x14ac:dyDescent="0.2">
      <c r="A749" s="57"/>
      <c r="B749" s="15"/>
      <c r="C749" s="15"/>
      <c r="D749" s="15"/>
      <c r="E749" s="15"/>
      <c r="F749" s="15"/>
      <c r="G749" s="15"/>
      <c r="H749" s="15"/>
      <c r="I749" s="15"/>
      <c r="J749" s="15"/>
      <c r="K749" s="15"/>
    </row>
    <row r="750" spans="1:11" x14ac:dyDescent="0.2">
      <c r="A750" s="57"/>
      <c r="B750" s="15"/>
      <c r="C750" s="15"/>
      <c r="D750" s="15"/>
      <c r="E750" s="15"/>
      <c r="F750" s="15"/>
      <c r="G750" s="15"/>
      <c r="H750" s="15"/>
      <c r="I750" s="15"/>
      <c r="J750" s="15"/>
      <c r="K750" s="15"/>
    </row>
    <row r="751" spans="1:11" x14ac:dyDescent="0.2">
      <c r="A751" s="57"/>
      <c r="B751" s="15"/>
      <c r="C751" s="15"/>
      <c r="D751" s="15"/>
      <c r="E751" s="15"/>
      <c r="F751" s="15"/>
      <c r="G751" s="15"/>
      <c r="H751" s="15"/>
      <c r="I751" s="15"/>
      <c r="J751" s="15"/>
      <c r="K751" s="15"/>
    </row>
    <row r="752" spans="1:11" x14ac:dyDescent="0.2">
      <c r="A752" s="57"/>
      <c r="B752" s="15"/>
      <c r="C752" s="15"/>
      <c r="D752" s="15"/>
      <c r="E752" s="15"/>
      <c r="F752" s="15"/>
      <c r="G752" s="15"/>
      <c r="H752" s="15"/>
      <c r="I752" s="15"/>
      <c r="J752" s="15"/>
      <c r="K752" s="15"/>
    </row>
    <row r="753" spans="1:11" x14ac:dyDescent="0.2">
      <c r="A753" s="57"/>
      <c r="B753" s="15"/>
      <c r="C753" s="15"/>
      <c r="D753" s="15"/>
      <c r="E753" s="15"/>
      <c r="F753" s="15"/>
      <c r="G753" s="15"/>
      <c r="H753" s="15"/>
      <c r="I753" s="15"/>
      <c r="J753" s="15"/>
      <c r="K753" s="15"/>
    </row>
    <row r="754" spans="1:11" x14ac:dyDescent="0.2">
      <c r="A754" s="57"/>
      <c r="B754" s="15"/>
      <c r="C754" s="15"/>
      <c r="D754" s="15"/>
      <c r="E754" s="15"/>
      <c r="F754" s="15"/>
      <c r="G754" s="15"/>
      <c r="H754" s="15"/>
      <c r="I754" s="15"/>
      <c r="J754" s="15"/>
      <c r="K754" s="15"/>
    </row>
    <row r="755" spans="1:11" x14ac:dyDescent="0.2">
      <c r="A755" s="57"/>
      <c r="B755" s="15"/>
      <c r="C755" s="15"/>
      <c r="D755" s="15"/>
      <c r="E755" s="15"/>
      <c r="F755" s="15"/>
      <c r="G755" s="15"/>
      <c r="H755" s="15"/>
      <c r="I755" s="15"/>
      <c r="J755" s="15"/>
      <c r="K755" s="15"/>
    </row>
    <row r="756" spans="1:11" x14ac:dyDescent="0.2">
      <c r="A756" s="57"/>
      <c r="B756" s="15"/>
      <c r="C756" s="15"/>
      <c r="D756" s="15"/>
      <c r="E756" s="15"/>
      <c r="F756" s="15"/>
      <c r="G756" s="15"/>
      <c r="H756" s="15"/>
      <c r="I756" s="15"/>
      <c r="J756" s="15"/>
      <c r="K756" s="15"/>
    </row>
    <row r="757" spans="1:11" x14ac:dyDescent="0.2">
      <c r="A757" s="57"/>
      <c r="B757" s="15"/>
      <c r="C757" s="15"/>
      <c r="D757" s="15"/>
      <c r="E757" s="15"/>
      <c r="F757" s="15"/>
      <c r="G757" s="15"/>
      <c r="H757" s="15"/>
      <c r="I757" s="15"/>
      <c r="J757" s="15"/>
      <c r="K757" s="15"/>
    </row>
    <row r="758" spans="1:11" x14ac:dyDescent="0.2">
      <c r="A758" s="57"/>
      <c r="B758" s="15"/>
      <c r="C758" s="15"/>
      <c r="D758" s="15"/>
      <c r="E758" s="15"/>
      <c r="F758" s="15"/>
      <c r="G758" s="15"/>
      <c r="H758" s="15"/>
      <c r="I758" s="15"/>
      <c r="J758" s="15"/>
      <c r="K758" s="15"/>
    </row>
    <row r="759" spans="1:11" x14ac:dyDescent="0.2">
      <c r="A759" s="57"/>
      <c r="B759" s="15"/>
      <c r="C759" s="15"/>
      <c r="D759" s="15"/>
      <c r="E759" s="15"/>
      <c r="F759" s="15"/>
      <c r="G759" s="15"/>
      <c r="H759" s="15"/>
      <c r="I759" s="15"/>
      <c r="J759" s="15"/>
      <c r="K759" s="15"/>
    </row>
    <row r="760" spans="1:11" x14ac:dyDescent="0.2">
      <c r="A760" s="57"/>
      <c r="B760" s="15"/>
      <c r="C760" s="15"/>
      <c r="D760" s="15"/>
      <c r="E760" s="15"/>
      <c r="F760" s="15"/>
      <c r="G760" s="15"/>
      <c r="H760" s="15"/>
      <c r="I760" s="15"/>
      <c r="J760" s="15"/>
      <c r="K760" s="15"/>
    </row>
    <row r="761" spans="1:11" x14ac:dyDescent="0.2">
      <c r="A761" s="57"/>
      <c r="B761" s="15"/>
      <c r="C761" s="15"/>
      <c r="D761" s="15"/>
      <c r="E761" s="15"/>
      <c r="F761" s="15"/>
      <c r="G761" s="15"/>
      <c r="H761" s="15"/>
      <c r="I761" s="15"/>
      <c r="J761" s="15"/>
      <c r="K761" s="15"/>
    </row>
    <row r="762" spans="1:11" x14ac:dyDescent="0.2">
      <c r="A762" s="57"/>
      <c r="B762" s="15"/>
      <c r="C762" s="15"/>
      <c r="D762" s="15"/>
      <c r="E762" s="15"/>
      <c r="F762" s="15"/>
      <c r="G762" s="15"/>
      <c r="H762" s="15"/>
      <c r="I762" s="15"/>
      <c r="J762" s="15"/>
      <c r="K762" s="15"/>
    </row>
    <row r="763" spans="1:11" x14ac:dyDescent="0.2">
      <c r="A763" s="57"/>
      <c r="B763" s="15"/>
      <c r="C763" s="15"/>
      <c r="D763" s="15"/>
      <c r="E763" s="15"/>
      <c r="F763" s="15"/>
      <c r="G763" s="15"/>
      <c r="H763" s="15"/>
      <c r="I763" s="15"/>
      <c r="J763" s="15"/>
      <c r="K763" s="15"/>
    </row>
    <row r="764" spans="1:11" x14ac:dyDescent="0.2">
      <c r="A764" s="57"/>
      <c r="B764" s="15"/>
      <c r="C764" s="15"/>
      <c r="D764" s="15"/>
      <c r="E764" s="15"/>
      <c r="F764" s="15"/>
      <c r="G764" s="15"/>
      <c r="H764" s="15"/>
      <c r="I764" s="15"/>
      <c r="J764" s="15"/>
      <c r="K764" s="15"/>
    </row>
    <row r="765" spans="1:11" x14ac:dyDescent="0.2">
      <c r="A765" s="57"/>
      <c r="B765" s="15"/>
      <c r="C765" s="15"/>
      <c r="D765" s="15"/>
      <c r="E765" s="15"/>
      <c r="F765" s="15"/>
      <c r="G765" s="15"/>
      <c r="H765" s="15"/>
      <c r="I765" s="15"/>
      <c r="J765" s="15"/>
      <c r="K765" s="15"/>
    </row>
    <row r="766" spans="1:11" x14ac:dyDescent="0.2">
      <c r="A766" s="57"/>
      <c r="B766" s="15"/>
      <c r="C766" s="15"/>
      <c r="D766" s="15"/>
      <c r="E766" s="15"/>
      <c r="F766" s="15"/>
      <c r="G766" s="15"/>
      <c r="H766" s="15"/>
      <c r="I766" s="15"/>
      <c r="J766" s="15"/>
      <c r="K766" s="15"/>
    </row>
    <row r="767" spans="1:11" x14ac:dyDescent="0.2">
      <c r="A767" s="57"/>
      <c r="B767" s="15"/>
      <c r="C767" s="15"/>
      <c r="D767" s="15"/>
      <c r="E767" s="15"/>
      <c r="F767" s="15"/>
      <c r="G767" s="15"/>
      <c r="H767" s="15"/>
      <c r="I767" s="15"/>
      <c r="J767" s="15"/>
      <c r="K767" s="15"/>
    </row>
    <row r="768" spans="1:11" x14ac:dyDescent="0.2">
      <c r="A768" s="57"/>
      <c r="B768" s="15"/>
      <c r="C768" s="15"/>
      <c r="D768" s="15"/>
      <c r="E768" s="15"/>
      <c r="F768" s="15"/>
      <c r="G768" s="15"/>
      <c r="H768" s="15"/>
      <c r="I768" s="15"/>
      <c r="J768" s="15"/>
      <c r="K768" s="15"/>
    </row>
    <row r="769" spans="1:11" x14ac:dyDescent="0.2">
      <c r="A769" s="57"/>
      <c r="B769" s="15"/>
      <c r="C769" s="15"/>
      <c r="D769" s="15"/>
      <c r="E769" s="15"/>
      <c r="F769" s="15"/>
      <c r="G769" s="15"/>
      <c r="H769" s="15"/>
      <c r="I769" s="15"/>
      <c r="J769" s="15"/>
      <c r="K769" s="15"/>
    </row>
    <row r="770" spans="1:11" x14ac:dyDescent="0.2">
      <c r="A770" s="57"/>
      <c r="B770" s="15"/>
      <c r="C770" s="15"/>
      <c r="D770" s="15"/>
      <c r="E770" s="15"/>
      <c r="F770" s="15"/>
      <c r="G770" s="15"/>
      <c r="H770" s="15"/>
      <c r="I770" s="15"/>
      <c r="J770" s="15"/>
      <c r="K770" s="15"/>
    </row>
    <row r="771" spans="1:11" x14ac:dyDescent="0.2">
      <c r="A771" s="57"/>
      <c r="B771" s="15"/>
      <c r="C771" s="15"/>
      <c r="D771" s="15"/>
      <c r="E771" s="15"/>
      <c r="F771" s="15"/>
      <c r="G771" s="15"/>
      <c r="H771" s="15"/>
      <c r="I771" s="15"/>
      <c r="J771" s="15"/>
      <c r="K771" s="15"/>
    </row>
    <row r="772" spans="1:11" x14ac:dyDescent="0.2">
      <c r="A772" s="57"/>
      <c r="B772" s="15"/>
      <c r="C772" s="15"/>
      <c r="D772" s="15"/>
      <c r="E772" s="15"/>
      <c r="F772" s="15"/>
      <c r="G772" s="15"/>
      <c r="H772" s="15"/>
      <c r="I772" s="15"/>
      <c r="J772" s="15"/>
      <c r="K772" s="15"/>
    </row>
    <row r="773" spans="1:11" x14ac:dyDescent="0.2">
      <c r="A773" s="57"/>
      <c r="B773" s="15"/>
      <c r="C773" s="15"/>
      <c r="D773" s="15"/>
      <c r="E773" s="15"/>
      <c r="F773" s="15"/>
      <c r="G773" s="15"/>
      <c r="H773" s="15"/>
      <c r="I773" s="15"/>
      <c r="J773" s="15"/>
      <c r="K773" s="15"/>
    </row>
    <row r="774" spans="1:11" x14ac:dyDescent="0.2">
      <c r="A774" s="57"/>
      <c r="B774" s="15"/>
      <c r="C774" s="15"/>
      <c r="D774" s="15"/>
      <c r="E774" s="15"/>
      <c r="F774" s="15"/>
      <c r="G774" s="15"/>
      <c r="H774" s="15"/>
      <c r="I774" s="15"/>
      <c r="J774" s="15"/>
      <c r="K774" s="15"/>
    </row>
    <row r="775" spans="1:11" x14ac:dyDescent="0.2">
      <c r="A775" s="57"/>
      <c r="B775" s="15"/>
      <c r="C775" s="15"/>
      <c r="D775" s="15"/>
      <c r="E775" s="15"/>
      <c r="F775" s="15"/>
      <c r="G775" s="15"/>
      <c r="H775" s="15"/>
      <c r="I775" s="15"/>
      <c r="J775" s="15"/>
      <c r="K775" s="15"/>
    </row>
    <row r="776" spans="1:11" x14ac:dyDescent="0.2">
      <c r="A776" s="57"/>
      <c r="B776" s="15"/>
      <c r="C776" s="15"/>
      <c r="D776" s="15"/>
      <c r="E776" s="15"/>
      <c r="F776" s="15"/>
      <c r="G776" s="15"/>
      <c r="H776" s="15"/>
      <c r="I776" s="15"/>
      <c r="J776" s="15"/>
      <c r="K776" s="15"/>
    </row>
    <row r="777" spans="1:11" x14ac:dyDescent="0.2">
      <c r="A777" s="57"/>
      <c r="B777" s="15"/>
      <c r="C777" s="15"/>
      <c r="D777" s="15"/>
      <c r="E777" s="15"/>
      <c r="F777" s="15"/>
      <c r="G777" s="15"/>
      <c r="H777" s="15"/>
      <c r="I777" s="15"/>
      <c r="J777" s="15"/>
      <c r="K777" s="15"/>
    </row>
    <row r="778" spans="1:11" x14ac:dyDescent="0.2">
      <c r="A778" s="57"/>
      <c r="B778" s="15"/>
      <c r="C778" s="15"/>
      <c r="D778" s="15"/>
      <c r="E778" s="15"/>
      <c r="F778" s="15"/>
      <c r="G778" s="15"/>
      <c r="H778" s="15"/>
      <c r="I778" s="15"/>
      <c r="J778" s="15"/>
      <c r="K778" s="15"/>
    </row>
    <row r="779" spans="1:11" x14ac:dyDescent="0.2">
      <c r="A779" s="57"/>
      <c r="B779" s="15"/>
      <c r="C779" s="15"/>
      <c r="D779" s="15"/>
      <c r="E779" s="15"/>
      <c r="F779" s="15"/>
      <c r="G779" s="15"/>
      <c r="H779" s="15"/>
      <c r="I779" s="15"/>
      <c r="J779" s="15"/>
      <c r="K779" s="15"/>
    </row>
    <row r="780" spans="1:11" x14ac:dyDescent="0.2">
      <c r="A780" s="57"/>
      <c r="B780" s="15"/>
      <c r="C780" s="15"/>
      <c r="D780" s="15"/>
      <c r="E780" s="15"/>
      <c r="F780" s="15"/>
      <c r="G780" s="15"/>
      <c r="H780" s="15"/>
      <c r="I780" s="15"/>
      <c r="J780" s="15"/>
      <c r="K780" s="15"/>
    </row>
    <row r="781" spans="1:11" x14ac:dyDescent="0.2">
      <c r="A781" s="57"/>
      <c r="B781" s="15"/>
      <c r="C781" s="15"/>
      <c r="D781" s="15"/>
      <c r="E781" s="15"/>
      <c r="F781" s="15"/>
      <c r="G781" s="15"/>
      <c r="H781" s="15"/>
      <c r="I781" s="15"/>
      <c r="J781" s="15"/>
      <c r="K781" s="15"/>
    </row>
    <row r="782" spans="1:11" x14ac:dyDescent="0.2">
      <c r="A782" s="57"/>
      <c r="B782" s="15"/>
      <c r="C782" s="15"/>
      <c r="D782" s="15"/>
      <c r="E782" s="15"/>
      <c r="F782" s="15"/>
      <c r="G782" s="15"/>
      <c r="H782" s="15"/>
      <c r="I782" s="15"/>
      <c r="J782" s="15"/>
      <c r="K782" s="15"/>
    </row>
    <row r="783" spans="1:11" x14ac:dyDescent="0.2">
      <c r="A783" s="57"/>
      <c r="B783" s="15"/>
      <c r="C783" s="15"/>
      <c r="D783" s="15"/>
      <c r="E783" s="15"/>
      <c r="F783" s="15"/>
      <c r="G783" s="15"/>
      <c r="H783" s="15"/>
      <c r="I783" s="15"/>
      <c r="J783" s="15"/>
      <c r="K783" s="15"/>
    </row>
    <row r="784" spans="1:11" x14ac:dyDescent="0.2">
      <c r="A784" s="57"/>
      <c r="B784" s="15"/>
      <c r="C784" s="15"/>
      <c r="D784" s="15"/>
      <c r="E784" s="15"/>
      <c r="F784" s="15"/>
      <c r="G784" s="15"/>
      <c r="H784" s="15"/>
      <c r="I784" s="15"/>
      <c r="J784" s="15"/>
      <c r="K784" s="15"/>
    </row>
    <row r="785" spans="1:11" x14ac:dyDescent="0.2">
      <c r="A785" s="57"/>
      <c r="B785" s="15"/>
      <c r="C785" s="15"/>
      <c r="D785" s="15"/>
      <c r="E785" s="15"/>
      <c r="F785" s="15"/>
      <c r="G785" s="15"/>
      <c r="H785" s="15"/>
      <c r="I785" s="15"/>
      <c r="J785" s="15"/>
      <c r="K785" s="15"/>
    </row>
    <row r="786" spans="1:11" x14ac:dyDescent="0.2">
      <c r="A786" s="57"/>
      <c r="B786" s="15"/>
      <c r="C786" s="15"/>
      <c r="D786" s="15"/>
      <c r="E786" s="15"/>
      <c r="F786" s="15"/>
      <c r="G786" s="15"/>
      <c r="H786" s="15"/>
      <c r="I786" s="15"/>
      <c r="J786" s="15"/>
      <c r="K786" s="15"/>
    </row>
    <row r="787" spans="1:11" x14ac:dyDescent="0.2">
      <c r="A787" s="57"/>
      <c r="B787" s="15"/>
      <c r="C787" s="15"/>
      <c r="D787" s="15"/>
      <c r="E787" s="15"/>
      <c r="F787" s="15"/>
      <c r="G787" s="15"/>
      <c r="H787" s="15"/>
      <c r="I787" s="15"/>
      <c r="J787" s="15"/>
      <c r="K787" s="15"/>
    </row>
    <row r="788" spans="1:11" x14ac:dyDescent="0.2">
      <c r="A788" s="57"/>
      <c r="B788" s="15"/>
      <c r="C788" s="15"/>
      <c r="D788" s="15"/>
      <c r="E788" s="15"/>
      <c r="F788" s="15"/>
      <c r="G788" s="15"/>
      <c r="H788" s="15"/>
      <c r="I788" s="15"/>
      <c r="J788" s="15"/>
      <c r="K788" s="15"/>
    </row>
    <row r="789" spans="1:11" x14ac:dyDescent="0.2">
      <c r="A789" s="57"/>
      <c r="B789" s="15"/>
      <c r="C789" s="15"/>
      <c r="D789" s="15"/>
      <c r="E789" s="15"/>
      <c r="F789" s="15"/>
      <c r="G789" s="15"/>
      <c r="H789" s="15"/>
      <c r="I789" s="15"/>
      <c r="J789" s="15"/>
      <c r="K789" s="15"/>
    </row>
    <row r="790" spans="1:11" x14ac:dyDescent="0.2">
      <c r="A790" s="57"/>
      <c r="B790" s="15"/>
      <c r="C790" s="15"/>
      <c r="D790" s="15"/>
      <c r="E790" s="15"/>
      <c r="F790" s="15"/>
      <c r="G790" s="15"/>
      <c r="H790" s="15"/>
      <c r="I790" s="15"/>
      <c r="J790" s="15"/>
      <c r="K790" s="15"/>
    </row>
    <row r="791" spans="1:11" x14ac:dyDescent="0.2">
      <c r="A791" s="57"/>
      <c r="B791" s="15"/>
      <c r="C791" s="15"/>
      <c r="D791" s="15"/>
      <c r="E791" s="15"/>
      <c r="F791" s="15"/>
      <c r="G791" s="15"/>
      <c r="H791" s="15"/>
      <c r="I791" s="15"/>
      <c r="J791" s="15"/>
      <c r="K791" s="15"/>
    </row>
    <row r="792" spans="1:11" x14ac:dyDescent="0.2">
      <c r="A792" s="57"/>
      <c r="B792" s="15"/>
      <c r="C792" s="15"/>
      <c r="D792" s="15"/>
      <c r="E792" s="15"/>
      <c r="F792" s="15"/>
      <c r="G792" s="15"/>
      <c r="H792" s="15"/>
      <c r="I792" s="15"/>
      <c r="J792" s="15"/>
      <c r="K792" s="15"/>
    </row>
    <row r="793" spans="1:11" x14ac:dyDescent="0.2">
      <c r="A793" s="57"/>
      <c r="B793" s="15"/>
      <c r="C793" s="15"/>
      <c r="D793" s="15"/>
      <c r="E793" s="15"/>
      <c r="F793" s="15"/>
      <c r="G793" s="15"/>
      <c r="H793" s="15"/>
      <c r="I793" s="15"/>
      <c r="J793" s="15"/>
      <c r="K793" s="15"/>
    </row>
    <row r="794" spans="1:11" x14ac:dyDescent="0.2">
      <c r="A794" s="57"/>
      <c r="B794" s="15"/>
      <c r="C794" s="15"/>
      <c r="D794" s="15"/>
      <c r="E794" s="15"/>
      <c r="F794" s="15"/>
      <c r="G794" s="15"/>
      <c r="H794" s="15"/>
      <c r="I794" s="15"/>
      <c r="J794" s="15"/>
      <c r="K794" s="15"/>
    </row>
    <row r="795" spans="1:11" x14ac:dyDescent="0.2">
      <c r="A795" s="57"/>
      <c r="B795" s="15"/>
      <c r="C795" s="15"/>
      <c r="D795" s="15"/>
      <c r="E795" s="15"/>
      <c r="F795" s="15"/>
      <c r="G795" s="15"/>
      <c r="H795" s="15"/>
      <c r="I795" s="15"/>
      <c r="J795" s="15"/>
      <c r="K795" s="15"/>
    </row>
    <row r="796" spans="1:11" x14ac:dyDescent="0.2">
      <c r="A796" s="57"/>
      <c r="B796" s="15"/>
      <c r="C796" s="15"/>
      <c r="D796" s="15"/>
      <c r="E796" s="15"/>
      <c r="F796" s="15"/>
      <c r="G796" s="15"/>
      <c r="H796" s="15"/>
      <c r="I796" s="15"/>
      <c r="J796" s="15"/>
      <c r="K796" s="15"/>
    </row>
    <row r="797" spans="1:11" x14ac:dyDescent="0.2">
      <c r="A797" s="57"/>
      <c r="B797" s="15"/>
      <c r="C797" s="15"/>
      <c r="D797" s="15"/>
      <c r="E797" s="15"/>
      <c r="F797" s="15"/>
      <c r="G797" s="15"/>
      <c r="H797" s="15"/>
      <c r="I797" s="15"/>
      <c r="J797" s="15"/>
      <c r="K797" s="15"/>
    </row>
    <row r="798" spans="1:11" x14ac:dyDescent="0.2">
      <c r="A798" s="57"/>
      <c r="B798" s="15"/>
      <c r="C798" s="15"/>
      <c r="D798" s="15"/>
      <c r="E798" s="15"/>
      <c r="F798" s="15"/>
      <c r="G798" s="15"/>
      <c r="H798" s="15"/>
      <c r="I798" s="15"/>
      <c r="J798" s="15"/>
      <c r="K798" s="15"/>
    </row>
    <row r="799" spans="1:11" x14ac:dyDescent="0.2">
      <c r="A799" s="57"/>
      <c r="B799" s="15"/>
      <c r="C799" s="15"/>
      <c r="D799" s="15"/>
      <c r="E799" s="15"/>
      <c r="F799" s="15"/>
      <c r="G799" s="15"/>
      <c r="H799" s="15"/>
      <c r="I799" s="15"/>
      <c r="J799" s="15"/>
      <c r="K799" s="15"/>
    </row>
    <row r="800" spans="1:11" x14ac:dyDescent="0.2">
      <c r="A800" s="57"/>
      <c r="B800" s="15"/>
      <c r="C800" s="15"/>
      <c r="D800" s="15"/>
      <c r="E800" s="15"/>
      <c r="F800" s="15"/>
      <c r="G800" s="15"/>
      <c r="H800" s="15"/>
      <c r="I800" s="15"/>
      <c r="J800" s="15"/>
      <c r="K800" s="15"/>
    </row>
    <row r="801" spans="1:11" x14ac:dyDescent="0.2">
      <c r="A801" s="57"/>
      <c r="B801" s="15"/>
      <c r="C801" s="15"/>
      <c r="D801" s="15"/>
      <c r="E801" s="15"/>
      <c r="F801" s="15"/>
      <c r="G801" s="15"/>
      <c r="H801" s="15"/>
      <c r="I801" s="15"/>
      <c r="J801" s="15"/>
      <c r="K801" s="15"/>
    </row>
    <row r="802" spans="1:11" x14ac:dyDescent="0.2">
      <c r="A802" s="57"/>
      <c r="B802" s="15"/>
      <c r="C802" s="15"/>
      <c r="D802" s="15"/>
      <c r="E802" s="15"/>
      <c r="F802" s="15"/>
      <c r="G802" s="15"/>
      <c r="H802" s="15"/>
      <c r="I802" s="15"/>
      <c r="J802" s="15"/>
      <c r="K802" s="15"/>
    </row>
    <row r="803" spans="1:11" x14ac:dyDescent="0.2">
      <c r="A803" s="57"/>
      <c r="B803" s="15"/>
      <c r="C803" s="15"/>
      <c r="D803" s="15"/>
      <c r="E803" s="15"/>
      <c r="F803" s="15"/>
      <c r="G803" s="15"/>
      <c r="H803" s="15"/>
      <c r="I803" s="15"/>
      <c r="J803" s="15"/>
      <c r="K803" s="15"/>
    </row>
    <row r="804" spans="1:11" x14ac:dyDescent="0.2">
      <c r="A804" s="57"/>
      <c r="B804" s="15"/>
      <c r="C804" s="15"/>
      <c r="D804" s="15"/>
      <c r="E804" s="15"/>
      <c r="F804" s="15"/>
      <c r="G804" s="15"/>
      <c r="H804" s="15"/>
      <c r="I804" s="15"/>
      <c r="J804" s="15"/>
      <c r="K804" s="15"/>
    </row>
    <row r="805" spans="1:11" x14ac:dyDescent="0.2">
      <c r="A805" s="57"/>
      <c r="B805" s="15"/>
      <c r="C805" s="15"/>
      <c r="D805" s="15"/>
      <c r="E805" s="15"/>
      <c r="F805" s="15"/>
      <c r="G805" s="15"/>
      <c r="H805" s="15"/>
      <c r="I805" s="15"/>
      <c r="J805" s="15"/>
      <c r="K805" s="15"/>
    </row>
    <row r="806" spans="1:11" x14ac:dyDescent="0.2">
      <c r="A806" s="57"/>
      <c r="B806" s="15"/>
      <c r="C806" s="15"/>
      <c r="D806" s="15"/>
      <c r="E806" s="15"/>
      <c r="F806" s="15"/>
      <c r="G806" s="15"/>
      <c r="H806" s="15"/>
      <c r="I806" s="15"/>
      <c r="J806" s="15"/>
      <c r="K806" s="15"/>
    </row>
    <row r="807" spans="1:11" x14ac:dyDescent="0.2">
      <c r="A807" s="57"/>
      <c r="B807" s="15"/>
      <c r="C807" s="15"/>
      <c r="D807" s="15"/>
      <c r="E807" s="15"/>
      <c r="F807" s="15"/>
      <c r="G807" s="15"/>
      <c r="H807" s="15"/>
      <c r="I807" s="15"/>
      <c r="J807" s="15"/>
      <c r="K807" s="15"/>
    </row>
    <row r="808" spans="1:11" x14ac:dyDescent="0.2">
      <c r="A808" s="57"/>
      <c r="B808" s="15"/>
      <c r="C808" s="15"/>
      <c r="D808" s="15"/>
      <c r="E808" s="15"/>
      <c r="F808" s="15"/>
      <c r="G808" s="15"/>
      <c r="H808" s="15"/>
      <c r="I808" s="15"/>
      <c r="J808" s="15"/>
      <c r="K808" s="15"/>
    </row>
    <row r="809" spans="1:11" x14ac:dyDescent="0.2">
      <c r="A809" s="57"/>
      <c r="B809" s="15"/>
      <c r="C809" s="15"/>
      <c r="D809" s="15"/>
      <c r="E809" s="15"/>
      <c r="F809" s="15"/>
      <c r="G809" s="15"/>
      <c r="H809" s="15"/>
      <c r="I809" s="15"/>
      <c r="J809" s="15"/>
      <c r="K809" s="15"/>
    </row>
    <row r="810" spans="1:11" x14ac:dyDescent="0.2">
      <c r="A810" s="57"/>
      <c r="B810" s="15"/>
      <c r="C810" s="15"/>
      <c r="D810" s="15"/>
      <c r="E810" s="15"/>
      <c r="F810" s="15"/>
      <c r="G810" s="15"/>
      <c r="H810" s="15"/>
      <c r="I810" s="15"/>
      <c r="J810" s="15"/>
      <c r="K810" s="15"/>
    </row>
    <row r="811" spans="1:11" x14ac:dyDescent="0.2">
      <c r="A811" s="57"/>
      <c r="B811" s="15"/>
      <c r="C811" s="15"/>
      <c r="D811" s="15"/>
      <c r="E811" s="15"/>
      <c r="F811" s="15"/>
      <c r="G811" s="15"/>
      <c r="H811" s="15"/>
      <c r="I811" s="15"/>
      <c r="J811" s="15"/>
      <c r="K811" s="15"/>
    </row>
    <row r="812" spans="1:11" x14ac:dyDescent="0.2">
      <c r="A812" s="57"/>
      <c r="B812" s="15"/>
      <c r="C812" s="15"/>
      <c r="D812" s="15"/>
      <c r="E812" s="15"/>
      <c r="F812" s="15"/>
      <c r="G812" s="15"/>
      <c r="H812" s="15"/>
      <c r="I812" s="15"/>
      <c r="J812" s="15"/>
      <c r="K812" s="15"/>
    </row>
    <row r="813" spans="1:11" x14ac:dyDescent="0.2">
      <c r="A813" s="57"/>
      <c r="B813" s="15"/>
      <c r="C813" s="15"/>
      <c r="D813" s="15"/>
      <c r="E813" s="15"/>
      <c r="F813" s="15"/>
      <c r="G813" s="15"/>
      <c r="H813" s="15"/>
      <c r="I813" s="15"/>
      <c r="J813" s="15"/>
      <c r="K813" s="15"/>
    </row>
    <row r="814" spans="1:11" x14ac:dyDescent="0.2">
      <c r="A814" s="57"/>
      <c r="B814" s="15"/>
      <c r="C814" s="15"/>
      <c r="D814" s="15"/>
      <c r="E814" s="15"/>
      <c r="F814" s="15"/>
      <c r="G814" s="15"/>
      <c r="H814" s="15"/>
      <c r="I814" s="15"/>
      <c r="J814" s="15"/>
      <c r="K814" s="15"/>
    </row>
    <row r="815" spans="1:11" x14ac:dyDescent="0.2">
      <c r="A815" s="57"/>
      <c r="B815" s="15"/>
      <c r="C815" s="15"/>
      <c r="D815" s="15"/>
      <c r="E815" s="15"/>
      <c r="F815" s="15"/>
      <c r="G815" s="15"/>
      <c r="H815" s="15"/>
      <c r="I815" s="15"/>
      <c r="J815" s="15"/>
      <c r="K815" s="15"/>
    </row>
    <row r="816" spans="1:11" x14ac:dyDescent="0.2">
      <c r="A816" s="57"/>
      <c r="B816" s="15"/>
      <c r="C816" s="15"/>
      <c r="D816" s="15"/>
      <c r="E816" s="15"/>
      <c r="F816" s="15"/>
      <c r="G816" s="15"/>
      <c r="H816" s="15"/>
      <c r="I816" s="15"/>
      <c r="J816" s="15"/>
      <c r="K816" s="15"/>
    </row>
    <row r="817" spans="1:11" x14ac:dyDescent="0.2">
      <c r="A817" s="57"/>
      <c r="B817" s="15"/>
      <c r="C817" s="15"/>
      <c r="D817" s="15"/>
      <c r="E817" s="15"/>
      <c r="F817" s="15"/>
      <c r="G817" s="15"/>
      <c r="H817" s="15"/>
      <c r="I817" s="15"/>
      <c r="J817" s="15"/>
      <c r="K817" s="15"/>
    </row>
    <row r="818" spans="1:11" x14ac:dyDescent="0.2">
      <c r="A818" s="57"/>
      <c r="B818" s="15"/>
      <c r="C818" s="15"/>
      <c r="D818" s="15"/>
      <c r="E818" s="15"/>
      <c r="F818" s="15"/>
      <c r="G818" s="15"/>
      <c r="H818" s="15"/>
      <c r="I818" s="15"/>
      <c r="J818" s="15"/>
      <c r="K818" s="15"/>
    </row>
    <row r="819" spans="1:11" x14ac:dyDescent="0.2">
      <c r="A819" s="57"/>
      <c r="B819" s="15"/>
      <c r="C819" s="15"/>
      <c r="D819" s="15"/>
      <c r="E819" s="15"/>
      <c r="F819" s="15"/>
      <c r="G819" s="15"/>
      <c r="H819" s="15"/>
      <c r="I819" s="15"/>
      <c r="J819" s="15"/>
      <c r="K819" s="15"/>
    </row>
    <row r="820" spans="1:11" x14ac:dyDescent="0.2">
      <c r="A820" s="57"/>
      <c r="B820" s="15"/>
      <c r="C820" s="15"/>
      <c r="D820" s="15"/>
      <c r="E820" s="15"/>
      <c r="F820" s="15"/>
      <c r="G820" s="15"/>
      <c r="H820" s="15"/>
      <c r="I820" s="15"/>
      <c r="J820" s="15"/>
      <c r="K820" s="15"/>
    </row>
    <row r="821" spans="1:11" x14ac:dyDescent="0.2">
      <c r="A821" s="57"/>
      <c r="B821" s="15"/>
      <c r="C821" s="15"/>
      <c r="D821" s="15"/>
      <c r="E821" s="15"/>
      <c r="F821" s="15"/>
      <c r="G821" s="15"/>
      <c r="H821" s="15"/>
      <c r="I821" s="15"/>
      <c r="J821" s="15"/>
      <c r="K821" s="15"/>
    </row>
    <row r="822" spans="1:11" x14ac:dyDescent="0.2">
      <c r="A822" s="57"/>
      <c r="B822" s="15"/>
      <c r="C822" s="15"/>
      <c r="D822" s="15"/>
      <c r="E822" s="15"/>
      <c r="F822" s="15"/>
      <c r="G822" s="15"/>
      <c r="H822" s="15"/>
      <c r="I822" s="15"/>
      <c r="J822" s="15"/>
      <c r="K822" s="15"/>
    </row>
    <row r="823" spans="1:11" x14ac:dyDescent="0.2">
      <c r="A823" s="57"/>
      <c r="B823" s="15"/>
      <c r="C823" s="15"/>
      <c r="D823" s="15"/>
      <c r="E823" s="15"/>
      <c r="F823" s="15"/>
      <c r="G823" s="15"/>
      <c r="H823" s="15"/>
      <c r="I823" s="15"/>
      <c r="J823" s="15"/>
      <c r="K823" s="15"/>
    </row>
    <row r="824" spans="1:11" x14ac:dyDescent="0.2">
      <c r="A824" s="57"/>
      <c r="B824" s="15"/>
      <c r="C824" s="15"/>
      <c r="D824" s="15"/>
      <c r="E824" s="15"/>
      <c r="F824" s="15"/>
      <c r="G824" s="15"/>
      <c r="H824" s="15"/>
      <c r="I824" s="15"/>
      <c r="J824" s="15"/>
      <c r="K824" s="15"/>
    </row>
    <row r="825" spans="1:11" x14ac:dyDescent="0.2">
      <c r="A825" s="57"/>
      <c r="B825" s="15"/>
      <c r="C825" s="15"/>
      <c r="D825" s="15"/>
      <c r="E825" s="15"/>
      <c r="F825" s="15"/>
      <c r="G825" s="15"/>
      <c r="H825" s="15"/>
      <c r="I825" s="15"/>
      <c r="J825" s="15"/>
      <c r="K825" s="15"/>
    </row>
    <row r="826" spans="1:11" x14ac:dyDescent="0.2">
      <c r="A826" s="57"/>
      <c r="B826" s="15"/>
      <c r="C826" s="15"/>
      <c r="D826" s="15"/>
      <c r="E826" s="15"/>
      <c r="F826" s="15"/>
      <c r="G826" s="15"/>
      <c r="H826" s="15"/>
      <c r="I826" s="15"/>
      <c r="J826" s="15"/>
      <c r="K826" s="15"/>
    </row>
    <row r="827" spans="1:11" x14ac:dyDescent="0.2">
      <c r="A827" s="57"/>
      <c r="B827" s="15"/>
      <c r="C827" s="15"/>
      <c r="D827" s="15"/>
      <c r="E827" s="15"/>
      <c r="F827" s="15"/>
      <c r="G827" s="15"/>
      <c r="H827" s="15"/>
      <c r="I827" s="15"/>
      <c r="J827" s="15"/>
      <c r="K827" s="15"/>
    </row>
    <row r="828" spans="1:11" x14ac:dyDescent="0.2">
      <c r="A828" s="57"/>
      <c r="B828" s="15"/>
      <c r="C828" s="15"/>
      <c r="D828" s="15"/>
      <c r="E828" s="15"/>
      <c r="F828" s="15"/>
      <c r="G828" s="15"/>
      <c r="H828" s="15"/>
      <c r="I828" s="15"/>
      <c r="J828" s="15"/>
      <c r="K828" s="15"/>
    </row>
    <row r="829" spans="1:11" x14ac:dyDescent="0.2">
      <c r="A829" s="57"/>
      <c r="B829" s="15"/>
      <c r="C829" s="15"/>
      <c r="D829" s="15"/>
      <c r="E829" s="15"/>
      <c r="F829" s="15"/>
      <c r="G829" s="15"/>
      <c r="H829" s="15"/>
      <c r="I829" s="15"/>
      <c r="J829" s="15"/>
      <c r="K829" s="15"/>
    </row>
    <row r="830" spans="1:11" x14ac:dyDescent="0.2">
      <c r="A830" s="57"/>
      <c r="B830" s="15"/>
      <c r="C830" s="15"/>
      <c r="D830" s="15"/>
      <c r="E830" s="15"/>
      <c r="F830" s="15"/>
      <c r="G830" s="15"/>
      <c r="H830" s="15"/>
      <c r="I830" s="15"/>
      <c r="J830" s="15"/>
      <c r="K830" s="15"/>
    </row>
    <row r="831" spans="1:11" x14ac:dyDescent="0.2">
      <c r="A831" s="57"/>
      <c r="B831" s="15"/>
      <c r="C831" s="15"/>
      <c r="D831" s="15"/>
      <c r="E831" s="15"/>
      <c r="F831" s="15"/>
      <c r="G831" s="15"/>
      <c r="H831" s="15"/>
      <c r="I831" s="15"/>
      <c r="J831" s="15"/>
      <c r="K831" s="15"/>
    </row>
    <row r="832" spans="1:11" x14ac:dyDescent="0.2">
      <c r="A832" s="57"/>
      <c r="B832" s="15"/>
      <c r="C832" s="15"/>
      <c r="D832" s="15"/>
      <c r="E832" s="15"/>
      <c r="F832" s="15"/>
      <c r="G832" s="15"/>
      <c r="H832" s="15"/>
      <c r="I832" s="15"/>
      <c r="J832" s="15"/>
      <c r="K832" s="15"/>
    </row>
    <row r="833" spans="1:11" x14ac:dyDescent="0.2">
      <c r="A833" s="57"/>
      <c r="B833" s="15"/>
      <c r="C833" s="15"/>
      <c r="D833" s="15"/>
      <c r="E833" s="15"/>
      <c r="F833" s="15"/>
      <c r="G833" s="15"/>
      <c r="H833" s="15"/>
      <c r="I833" s="15"/>
      <c r="J833" s="15"/>
      <c r="K833" s="15"/>
    </row>
    <row r="834" spans="1:11" x14ac:dyDescent="0.2">
      <c r="A834" s="57"/>
      <c r="B834" s="15"/>
      <c r="C834" s="15"/>
      <c r="D834" s="15"/>
      <c r="E834" s="15"/>
      <c r="F834" s="15"/>
      <c r="G834" s="15"/>
      <c r="H834" s="15"/>
      <c r="I834" s="15"/>
      <c r="J834" s="15"/>
      <c r="K834" s="15"/>
    </row>
    <row r="835" spans="1:11" x14ac:dyDescent="0.2">
      <c r="A835" s="57"/>
      <c r="B835" s="15"/>
      <c r="C835" s="15"/>
      <c r="D835" s="15"/>
      <c r="E835" s="15"/>
      <c r="F835" s="15"/>
      <c r="G835" s="15"/>
      <c r="H835" s="15"/>
      <c r="I835" s="15"/>
      <c r="J835" s="15"/>
      <c r="K835" s="15"/>
    </row>
    <row r="836" spans="1:11" x14ac:dyDescent="0.2">
      <c r="A836" s="57"/>
      <c r="B836" s="15"/>
      <c r="C836" s="15"/>
      <c r="D836" s="15"/>
      <c r="E836" s="15"/>
      <c r="F836" s="15"/>
      <c r="G836" s="15"/>
      <c r="H836" s="15"/>
      <c r="I836" s="15"/>
      <c r="J836" s="15"/>
      <c r="K836" s="15"/>
    </row>
    <row r="837" spans="1:11" x14ac:dyDescent="0.2">
      <c r="A837" s="57"/>
      <c r="B837" s="15"/>
      <c r="C837" s="15"/>
      <c r="D837" s="15"/>
      <c r="E837" s="15"/>
      <c r="F837" s="15"/>
      <c r="G837" s="15"/>
      <c r="H837" s="15"/>
      <c r="I837" s="15"/>
      <c r="J837" s="15"/>
      <c r="K837" s="15"/>
    </row>
    <row r="838" spans="1:11" x14ac:dyDescent="0.2">
      <c r="A838" s="57"/>
      <c r="B838" s="15"/>
      <c r="C838" s="15"/>
      <c r="D838" s="15"/>
      <c r="E838" s="15"/>
      <c r="F838" s="15"/>
      <c r="G838" s="15"/>
      <c r="H838" s="15"/>
      <c r="I838" s="15"/>
      <c r="J838" s="15"/>
      <c r="K838" s="15"/>
    </row>
    <row r="839" spans="1:11" x14ac:dyDescent="0.2">
      <c r="A839" s="57"/>
      <c r="B839" s="15"/>
      <c r="C839" s="15"/>
      <c r="D839" s="15"/>
      <c r="E839" s="15"/>
      <c r="F839" s="15"/>
      <c r="G839" s="15"/>
      <c r="H839" s="15"/>
      <c r="I839" s="15"/>
      <c r="J839" s="15"/>
      <c r="K839" s="15"/>
    </row>
    <row r="840" spans="1:11" x14ac:dyDescent="0.2">
      <c r="A840" s="57"/>
      <c r="B840" s="15"/>
      <c r="C840" s="15"/>
      <c r="D840" s="15"/>
      <c r="E840" s="15"/>
      <c r="F840" s="15"/>
      <c r="G840" s="15"/>
      <c r="H840" s="15"/>
      <c r="I840" s="15"/>
      <c r="J840" s="15"/>
      <c r="K840" s="15"/>
    </row>
    <row r="841" spans="1:11" x14ac:dyDescent="0.2">
      <c r="A841" s="57"/>
      <c r="B841" s="15"/>
      <c r="C841" s="15"/>
      <c r="D841" s="15"/>
      <c r="E841" s="15"/>
      <c r="F841" s="15"/>
      <c r="G841" s="15"/>
      <c r="H841" s="15"/>
      <c r="I841" s="15"/>
      <c r="J841" s="15"/>
      <c r="K841" s="15"/>
    </row>
    <row r="842" spans="1:11" x14ac:dyDescent="0.2">
      <c r="A842" s="57"/>
      <c r="B842" s="15"/>
      <c r="C842" s="15"/>
      <c r="D842" s="15"/>
      <c r="E842" s="15"/>
      <c r="F842" s="15"/>
      <c r="G842" s="15"/>
      <c r="H842" s="15"/>
      <c r="I842" s="15"/>
      <c r="J842" s="15"/>
      <c r="K842" s="15"/>
    </row>
    <row r="843" spans="1:11" x14ac:dyDescent="0.2">
      <c r="A843" s="57"/>
      <c r="B843" s="15"/>
      <c r="C843" s="15"/>
      <c r="D843" s="15"/>
      <c r="E843" s="15"/>
      <c r="F843" s="15"/>
      <c r="G843" s="15"/>
      <c r="H843" s="15"/>
      <c r="I843" s="15"/>
      <c r="J843" s="15"/>
      <c r="K843" s="15"/>
    </row>
    <row r="844" spans="1:11" x14ac:dyDescent="0.2">
      <c r="A844" s="57"/>
      <c r="B844" s="15"/>
      <c r="C844" s="15"/>
      <c r="D844" s="15"/>
      <c r="E844" s="15"/>
      <c r="F844" s="15"/>
      <c r="G844" s="15"/>
      <c r="H844" s="15"/>
      <c r="I844" s="15"/>
      <c r="J844" s="15"/>
      <c r="K844" s="15"/>
    </row>
    <row r="845" spans="1:11" x14ac:dyDescent="0.2">
      <c r="A845" s="57"/>
      <c r="B845" s="15"/>
      <c r="C845" s="15"/>
      <c r="D845" s="15"/>
      <c r="E845" s="15"/>
      <c r="F845" s="15"/>
      <c r="G845" s="15"/>
      <c r="H845" s="15"/>
      <c r="I845" s="15"/>
      <c r="J845" s="15"/>
      <c r="K845" s="15"/>
    </row>
    <row r="846" spans="1:11" x14ac:dyDescent="0.2">
      <c r="A846" s="57"/>
      <c r="B846" s="15"/>
      <c r="C846" s="15"/>
      <c r="D846" s="15"/>
      <c r="E846" s="15"/>
      <c r="F846" s="15"/>
      <c r="G846" s="15"/>
      <c r="H846" s="15"/>
      <c r="I846" s="15"/>
      <c r="J846" s="15"/>
      <c r="K846" s="15"/>
    </row>
    <row r="847" spans="1:11" x14ac:dyDescent="0.2">
      <c r="A847" s="57"/>
      <c r="B847" s="15"/>
      <c r="C847" s="15"/>
      <c r="D847" s="15"/>
      <c r="E847" s="15"/>
      <c r="F847" s="15"/>
      <c r="G847" s="15"/>
      <c r="H847" s="15"/>
      <c r="I847" s="15"/>
      <c r="J847" s="15"/>
      <c r="K847" s="15"/>
    </row>
    <row r="848" spans="1:11" x14ac:dyDescent="0.2">
      <c r="A848" s="57"/>
      <c r="B848" s="15"/>
      <c r="C848" s="15"/>
      <c r="D848" s="15"/>
      <c r="E848" s="15"/>
      <c r="F848" s="15"/>
      <c r="G848" s="15"/>
      <c r="H848" s="15"/>
      <c r="I848" s="15"/>
      <c r="J848" s="15"/>
      <c r="K848" s="15"/>
    </row>
    <row r="849" spans="1:11" x14ac:dyDescent="0.2">
      <c r="A849" s="57"/>
      <c r="B849" s="15"/>
      <c r="C849" s="15"/>
      <c r="D849" s="15"/>
      <c r="E849" s="15"/>
      <c r="F849" s="15"/>
      <c r="G849" s="15"/>
      <c r="H849" s="15"/>
      <c r="I849" s="15"/>
      <c r="J849" s="15"/>
      <c r="K849" s="15"/>
    </row>
    <row r="850" spans="1:11" x14ac:dyDescent="0.2">
      <c r="A850" s="57"/>
      <c r="B850" s="15"/>
      <c r="C850" s="15"/>
      <c r="D850" s="15"/>
      <c r="E850" s="15"/>
      <c r="F850" s="15"/>
      <c r="G850" s="15"/>
      <c r="H850" s="15"/>
      <c r="I850" s="15"/>
      <c r="J850" s="15"/>
      <c r="K850" s="15"/>
    </row>
    <row r="851" spans="1:11" x14ac:dyDescent="0.2">
      <c r="A851" s="57"/>
      <c r="B851" s="15"/>
      <c r="C851" s="15"/>
      <c r="D851" s="15"/>
      <c r="E851" s="15"/>
      <c r="F851" s="15"/>
      <c r="G851" s="15"/>
      <c r="H851" s="15"/>
      <c r="I851" s="15"/>
      <c r="J851" s="15"/>
      <c r="K851" s="15"/>
    </row>
    <row r="852" spans="1:11" x14ac:dyDescent="0.2">
      <c r="A852" s="57"/>
      <c r="B852" s="15"/>
      <c r="C852" s="15"/>
      <c r="D852" s="15"/>
      <c r="E852" s="15"/>
      <c r="F852" s="15"/>
      <c r="G852" s="15"/>
      <c r="H852" s="15"/>
      <c r="I852" s="15"/>
      <c r="J852" s="15"/>
      <c r="K852" s="15"/>
    </row>
    <row r="853" spans="1:11" x14ac:dyDescent="0.2">
      <c r="A853" s="57"/>
      <c r="B853" s="15"/>
      <c r="C853" s="15"/>
      <c r="D853" s="15"/>
      <c r="E853" s="15"/>
      <c r="F853" s="15"/>
      <c r="G853" s="15"/>
      <c r="H853" s="15"/>
      <c r="I853" s="15"/>
      <c r="J853" s="15"/>
      <c r="K853" s="15"/>
    </row>
    <row r="854" spans="1:11" x14ac:dyDescent="0.2">
      <c r="A854" s="57"/>
      <c r="B854" s="15"/>
      <c r="C854" s="15"/>
      <c r="D854" s="15"/>
      <c r="E854" s="15"/>
      <c r="F854" s="15"/>
      <c r="G854" s="15"/>
      <c r="H854" s="15"/>
      <c r="I854" s="15"/>
      <c r="J854" s="15"/>
      <c r="K854" s="15"/>
    </row>
    <row r="855" spans="1:11" x14ac:dyDescent="0.2">
      <c r="A855" s="57"/>
      <c r="B855" s="15"/>
      <c r="C855" s="15"/>
      <c r="D855" s="15"/>
      <c r="E855" s="15"/>
      <c r="F855" s="15"/>
      <c r="G855" s="15"/>
      <c r="H855" s="15"/>
      <c r="I855" s="15"/>
      <c r="J855" s="15"/>
      <c r="K855" s="15"/>
    </row>
    <row r="856" spans="1:11" x14ac:dyDescent="0.2">
      <c r="A856" s="57"/>
      <c r="B856" s="15"/>
      <c r="C856" s="15"/>
      <c r="D856" s="15"/>
      <c r="E856" s="15"/>
      <c r="F856" s="15"/>
      <c r="G856" s="15"/>
      <c r="H856" s="15"/>
      <c r="I856" s="15"/>
      <c r="J856" s="15"/>
      <c r="K856" s="15"/>
    </row>
    <row r="857" spans="1:11" x14ac:dyDescent="0.2">
      <c r="A857" s="57"/>
      <c r="B857" s="15"/>
      <c r="C857" s="15"/>
      <c r="D857" s="15"/>
      <c r="E857" s="15"/>
      <c r="F857" s="15"/>
      <c r="G857" s="15"/>
      <c r="H857" s="15"/>
      <c r="I857" s="15"/>
      <c r="J857" s="15"/>
      <c r="K857" s="15"/>
    </row>
    <row r="858" spans="1:11" x14ac:dyDescent="0.2">
      <c r="A858" s="57"/>
      <c r="B858" s="15"/>
      <c r="C858" s="15"/>
      <c r="D858" s="15"/>
      <c r="E858" s="15"/>
      <c r="F858" s="15"/>
      <c r="G858" s="15"/>
      <c r="H858" s="15"/>
      <c r="I858" s="15"/>
      <c r="J858" s="15"/>
      <c r="K858" s="15"/>
    </row>
    <row r="859" spans="1:11" x14ac:dyDescent="0.2">
      <c r="A859" s="57"/>
      <c r="B859" s="15"/>
      <c r="C859" s="15"/>
      <c r="D859" s="15"/>
      <c r="E859" s="15"/>
      <c r="F859" s="15"/>
      <c r="G859" s="15"/>
      <c r="H859" s="15"/>
      <c r="I859" s="15"/>
      <c r="J859" s="15"/>
      <c r="K859" s="15"/>
    </row>
    <row r="860" spans="1:11" x14ac:dyDescent="0.2">
      <c r="A860" s="57"/>
      <c r="B860" s="15"/>
      <c r="C860" s="15"/>
      <c r="D860" s="15"/>
      <c r="E860" s="15"/>
      <c r="F860" s="15"/>
      <c r="G860" s="15"/>
      <c r="H860" s="15"/>
      <c r="I860" s="15"/>
      <c r="J860" s="15"/>
      <c r="K860" s="15"/>
    </row>
    <row r="861" spans="1:11" x14ac:dyDescent="0.2">
      <c r="A861" s="57"/>
      <c r="B861" s="15"/>
      <c r="C861" s="15"/>
      <c r="D861" s="15"/>
      <c r="E861" s="15"/>
      <c r="F861" s="15"/>
      <c r="G861" s="15"/>
      <c r="H861" s="15"/>
      <c r="I861" s="15"/>
      <c r="J861" s="15"/>
      <c r="K861" s="15"/>
    </row>
    <row r="862" spans="1:11" x14ac:dyDescent="0.2">
      <c r="A862" s="57"/>
      <c r="B862" s="15"/>
      <c r="C862" s="15"/>
      <c r="D862" s="15"/>
      <c r="E862" s="15"/>
      <c r="F862" s="15"/>
      <c r="G862" s="15"/>
      <c r="H862" s="15"/>
      <c r="I862" s="15"/>
      <c r="J862" s="15"/>
      <c r="K862" s="15"/>
    </row>
    <row r="863" spans="1:11" x14ac:dyDescent="0.2">
      <c r="A863" s="57"/>
      <c r="B863" s="15"/>
      <c r="C863" s="15"/>
      <c r="D863" s="15"/>
      <c r="E863" s="15"/>
      <c r="F863" s="15"/>
      <c r="G863" s="15"/>
      <c r="H863" s="15"/>
      <c r="I863" s="15"/>
      <c r="J863" s="15"/>
      <c r="K863" s="15"/>
    </row>
    <row r="864" spans="1:11" x14ac:dyDescent="0.2">
      <c r="A864" s="57"/>
      <c r="B864" s="15"/>
      <c r="C864" s="15"/>
      <c r="D864" s="15"/>
      <c r="E864" s="15"/>
      <c r="F864" s="15"/>
      <c r="G864" s="15"/>
      <c r="H864" s="15"/>
      <c r="I864" s="15"/>
      <c r="J864" s="15"/>
      <c r="K864" s="15"/>
    </row>
    <row r="865" spans="1:11" x14ac:dyDescent="0.2">
      <c r="A865" s="57"/>
      <c r="B865" s="15"/>
      <c r="C865" s="15"/>
      <c r="D865" s="15"/>
      <c r="E865" s="15"/>
      <c r="F865" s="15"/>
      <c r="G865" s="15"/>
      <c r="H865" s="15"/>
      <c r="I865" s="15"/>
      <c r="J865" s="15"/>
      <c r="K865" s="15"/>
    </row>
    <row r="866" spans="1:11" x14ac:dyDescent="0.2">
      <c r="A866" s="57"/>
      <c r="B866" s="15"/>
      <c r="C866" s="15"/>
      <c r="D866" s="15"/>
      <c r="E866" s="15"/>
      <c r="F866" s="15"/>
      <c r="G866" s="15"/>
      <c r="H866" s="15"/>
      <c r="I866" s="15"/>
      <c r="J866" s="15"/>
      <c r="K866" s="15"/>
    </row>
    <row r="867" spans="1:11" x14ac:dyDescent="0.2">
      <c r="A867" s="57"/>
      <c r="B867" s="15"/>
      <c r="C867" s="15"/>
      <c r="D867" s="15"/>
      <c r="E867" s="15"/>
      <c r="F867" s="15"/>
      <c r="G867" s="15"/>
      <c r="H867" s="15"/>
      <c r="I867" s="15"/>
      <c r="J867" s="15"/>
      <c r="K867" s="15"/>
    </row>
    <row r="868" spans="1:11" x14ac:dyDescent="0.2">
      <c r="A868" s="57"/>
      <c r="B868" s="15"/>
      <c r="C868" s="15"/>
      <c r="D868" s="15"/>
      <c r="E868" s="15"/>
      <c r="F868" s="15"/>
      <c r="G868" s="15"/>
      <c r="H868" s="15"/>
      <c r="I868" s="15"/>
      <c r="J868" s="15"/>
      <c r="K868" s="15"/>
    </row>
    <row r="869" spans="1:11" x14ac:dyDescent="0.2">
      <c r="A869" s="57"/>
      <c r="B869" s="15"/>
      <c r="C869" s="15"/>
      <c r="D869" s="15"/>
      <c r="E869" s="15"/>
      <c r="F869" s="15"/>
      <c r="G869" s="15"/>
      <c r="H869" s="15"/>
      <c r="I869" s="15"/>
      <c r="J869" s="15"/>
      <c r="K869" s="15"/>
    </row>
    <row r="870" spans="1:11" x14ac:dyDescent="0.2">
      <c r="A870" s="57"/>
      <c r="B870" s="15"/>
      <c r="C870" s="15"/>
      <c r="D870" s="15"/>
      <c r="E870" s="15"/>
      <c r="F870" s="15"/>
      <c r="G870" s="15"/>
      <c r="H870" s="15"/>
      <c r="I870" s="15"/>
      <c r="J870" s="15"/>
      <c r="K870" s="15"/>
    </row>
    <row r="871" spans="1:11" x14ac:dyDescent="0.2">
      <c r="A871" s="57"/>
      <c r="B871" s="15"/>
      <c r="C871" s="15"/>
      <c r="D871" s="15"/>
      <c r="E871" s="15"/>
      <c r="F871" s="15"/>
      <c r="G871" s="15"/>
      <c r="H871" s="15"/>
      <c r="I871" s="15"/>
      <c r="J871" s="15"/>
      <c r="K871" s="15"/>
    </row>
    <row r="872" spans="1:11" x14ac:dyDescent="0.2">
      <c r="A872" s="57"/>
      <c r="B872" s="15"/>
      <c r="C872" s="15"/>
      <c r="D872" s="15"/>
      <c r="E872" s="15"/>
      <c r="F872" s="15"/>
      <c r="G872" s="15"/>
      <c r="H872" s="15"/>
      <c r="I872" s="15"/>
      <c r="J872" s="15"/>
      <c r="K872" s="15"/>
    </row>
    <row r="873" spans="1:11" x14ac:dyDescent="0.2">
      <c r="A873" s="57"/>
      <c r="B873" s="15"/>
      <c r="C873" s="15"/>
      <c r="D873" s="15"/>
      <c r="E873" s="15"/>
      <c r="F873" s="15"/>
      <c r="G873" s="15"/>
      <c r="H873" s="15"/>
      <c r="I873" s="15"/>
      <c r="J873" s="15"/>
      <c r="K873" s="15"/>
    </row>
    <row r="874" spans="1:11" x14ac:dyDescent="0.2">
      <c r="A874" s="57"/>
      <c r="B874" s="15"/>
      <c r="C874" s="15"/>
      <c r="D874" s="15"/>
      <c r="E874" s="15"/>
      <c r="F874" s="15"/>
      <c r="G874" s="15"/>
      <c r="H874" s="15"/>
      <c r="I874" s="15"/>
      <c r="J874" s="15"/>
      <c r="K874" s="15"/>
    </row>
    <row r="875" spans="1:11" x14ac:dyDescent="0.2">
      <c r="A875" s="57"/>
      <c r="B875" s="15"/>
      <c r="C875" s="15"/>
      <c r="D875" s="15"/>
      <c r="E875" s="15"/>
      <c r="F875" s="15"/>
      <c r="G875" s="15"/>
      <c r="H875" s="15"/>
      <c r="I875" s="15"/>
      <c r="J875" s="15"/>
      <c r="K875" s="15"/>
    </row>
    <row r="876" spans="1:11" x14ac:dyDescent="0.2">
      <c r="A876" s="57"/>
      <c r="B876" s="15"/>
      <c r="C876" s="15"/>
      <c r="D876" s="15"/>
      <c r="E876" s="15"/>
      <c r="F876" s="15"/>
      <c r="G876" s="15"/>
      <c r="H876" s="15"/>
      <c r="I876" s="15"/>
      <c r="J876" s="15"/>
      <c r="K876" s="15"/>
    </row>
    <row r="877" spans="1:11" x14ac:dyDescent="0.2">
      <c r="A877" s="57"/>
      <c r="B877" s="15"/>
      <c r="C877" s="15"/>
      <c r="D877" s="15"/>
      <c r="E877" s="15"/>
      <c r="F877" s="15"/>
      <c r="G877" s="15"/>
      <c r="H877" s="15"/>
      <c r="I877" s="15"/>
      <c r="J877" s="15"/>
      <c r="K877" s="15"/>
    </row>
    <row r="878" spans="1:11" x14ac:dyDescent="0.2">
      <c r="A878" s="57"/>
      <c r="B878" s="15"/>
      <c r="C878" s="15"/>
      <c r="D878" s="15"/>
      <c r="E878" s="15"/>
      <c r="F878" s="15"/>
      <c r="G878" s="15"/>
      <c r="H878" s="15"/>
      <c r="I878" s="15"/>
      <c r="J878" s="15"/>
      <c r="K878" s="15"/>
    </row>
    <row r="879" spans="1:11" x14ac:dyDescent="0.2">
      <c r="A879" s="57"/>
      <c r="B879" s="15"/>
      <c r="C879" s="15"/>
      <c r="D879" s="15"/>
      <c r="E879" s="15"/>
      <c r="F879" s="15"/>
      <c r="G879" s="15"/>
      <c r="H879" s="15"/>
      <c r="I879" s="15"/>
      <c r="J879" s="15"/>
      <c r="K879" s="15"/>
    </row>
    <row r="880" spans="1:11" x14ac:dyDescent="0.2">
      <c r="A880" s="57"/>
      <c r="B880" s="15"/>
      <c r="C880" s="15"/>
      <c r="D880" s="15"/>
      <c r="E880" s="15"/>
      <c r="F880" s="15"/>
      <c r="G880" s="15"/>
      <c r="H880" s="15"/>
      <c r="I880" s="15"/>
      <c r="J880" s="15"/>
      <c r="K880" s="15"/>
    </row>
    <row r="881" spans="1:11" x14ac:dyDescent="0.2">
      <c r="A881" s="57"/>
      <c r="B881" s="15"/>
      <c r="C881" s="15"/>
      <c r="D881" s="15"/>
      <c r="E881" s="15"/>
      <c r="F881" s="15"/>
      <c r="G881" s="15"/>
      <c r="H881" s="15"/>
      <c r="I881" s="15"/>
      <c r="J881" s="15"/>
      <c r="K881" s="15"/>
    </row>
    <row r="882" spans="1:11" x14ac:dyDescent="0.2">
      <c r="A882" s="57"/>
      <c r="B882" s="15"/>
      <c r="C882" s="15"/>
      <c r="D882" s="15"/>
      <c r="E882" s="15"/>
      <c r="F882" s="15"/>
      <c r="G882" s="15"/>
      <c r="H882" s="15"/>
      <c r="I882" s="15"/>
      <c r="J882" s="15"/>
      <c r="K882" s="15"/>
    </row>
    <row r="883" spans="1:11" x14ac:dyDescent="0.2">
      <c r="A883" s="57"/>
      <c r="B883" s="15"/>
      <c r="C883" s="15"/>
      <c r="D883" s="15"/>
      <c r="E883" s="15"/>
      <c r="F883" s="15"/>
      <c r="G883" s="15"/>
      <c r="H883" s="15"/>
      <c r="I883" s="15"/>
      <c r="J883" s="15"/>
      <c r="K883" s="15"/>
    </row>
    <row r="884" spans="1:11" x14ac:dyDescent="0.2">
      <c r="A884" s="57"/>
      <c r="B884" s="15"/>
      <c r="C884" s="15"/>
      <c r="D884" s="15"/>
      <c r="E884" s="15"/>
      <c r="F884" s="15"/>
      <c r="G884" s="15"/>
      <c r="H884" s="15"/>
      <c r="I884" s="15"/>
      <c r="J884" s="15"/>
      <c r="K884" s="15"/>
    </row>
    <row r="885" spans="1:11" x14ac:dyDescent="0.2">
      <c r="A885" s="57"/>
      <c r="B885" s="15"/>
      <c r="C885" s="15"/>
      <c r="D885" s="15"/>
      <c r="E885" s="15"/>
      <c r="F885" s="15"/>
      <c r="G885" s="15"/>
      <c r="H885" s="15"/>
      <c r="I885" s="15"/>
      <c r="J885" s="15"/>
      <c r="K885" s="15"/>
    </row>
    <row r="886" spans="1:11" x14ac:dyDescent="0.2">
      <c r="A886" s="57"/>
      <c r="B886" s="15"/>
      <c r="C886" s="15"/>
      <c r="D886" s="15"/>
      <c r="E886" s="15"/>
      <c r="F886" s="15"/>
      <c r="G886" s="15"/>
      <c r="H886" s="15"/>
      <c r="I886" s="15"/>
      <c r="J886" s="15"/>
      <c r="K886" s="15"/>
    </row>
    <row r="887" spans="1:11" x14ac:dyDescent="0.2">
      <c r="A887" s="57"/>
      <c r="B887" s="15"/>
      <c r="C887" s="15"/>
      <c r="D887" s="15"/>
      <c r="E887" s="15"/>
      <c r="F887" s="15"/>
      <c r="G887" s="15"/>
      <c r="H887" s="15"/>
      <c r="I887" s="15"/>
      <c r="J887" s="15"/>
      <c r="K887" s="15"/>
    </row>
    <row r="888" spans="1:11" x14ac:dyDescent="0.2">
      <c r="A888" s="57"/>
      <c r="B888" s="15"/>
      <c r="C888" s="15"/>
      <c r="D888" s="15"/>
      <c r="E888" s="15"/>
      <c r="F888" s="15"/>
      <c r="G888" s="15"/>
      <c r="H888" s="15"/>
      <c r="I888" s="15"/>
      <c r="J888" s="15"/>
      <c r="K888" s="15"/>
    </row>
    <row r="889" spans="1:11" x14ac:dyDescent="0.2">
      <c r="A889" s="57"/>
      <c r="B889" s="15"/>
      <c r="C889" s="15"/>
      <c r="D889" s="15"/>
      <c r="E889" s="15"/>
      <c r="F889" s="15"/>
      <c r="G889" s="15"/>
      <c r="H889" s="15"/>
      <c r="I889" s="15"/>
      <c r="J889" s="15"/>
      <c r="K889" s="15"/>
    </row>
    <row r="890" spans="1:11" x14ac:dyDescent="0.2">
      <c r="A890" s="57"/>
      <c r="B890" s="15"/>
      <c r="C890" s="15"/>
      <c r="D890" s="15"/>
      <c r="E890" s="15"/>
      <c r="F890" s="15"/>
      <c r="G890" s="15"/>
      <c r="H890" s="15"/>
      <c r="I890" s="15"/>
      <c r="J890" s="15"/>
      <c r="K890" s="15"/>
    </row>
    <row r="891" spans="1:11" x14ac:dyDescent="0.2">
      <c r="A891" s="57"/>
      <c r="B891" s="15"/>
      <c r="C891" s="15"/>
      <c r="D891" s="15"/>
      <c r="E891" s="15"/>
      <c r="F891" s="15"/>
      <c r="G891" s="15"/>
      <c r="H891" s="15"/>
      <c r="I891" s="15"/>
      <c r="J891" s="15"/>
      <c r="K891" s="15"/>
    </row>
    <row r="892" spans="1:11" x14ac:dyDescent="0.2">
      <c r="A892" s="57"/>
      <c r="B892" s="15"/>
      <c r="C892" s="15"/>
      <c r="D892" s="15"/>
      <c r="E892" s="15"/>
      <c r="F892" s="15"/>
      <c r="G892" s="15"/>
      <c r="H892" s="15"/>
      <c r="I892" s="15"/>
      <c r="J892" s="15"/>
      <c r="K892" s="15"/>
    </row>
    <row r="893" spans="1:11" x14ac:dyDescent="0.2">
      <c r="A893" s="57"/>
      <c r="B893" s="15"/>
      <c r="C893" s="15"/>
      <c r="D893" s="15"/>
      <c r="E893" s="15"/>
      <c r="F893" s="15"/>
      <c r="G893" s="15"/>
      <c r="H893" s="15"/>
      <c r="I893" s="15"/>
      <c r="J893" s="15"/>
      <c r="K893" s="15"/>
    </row>
    <row r="894" spans="1:11" x14ac:dyDescent="0.2">
      <c r="A894" s="57"/>
      <c r="B894" s="15"/>
      <c r="C894" s="15"/>
      <c r="D894" s="15"/>
      <c r="E894" s="15"/>
      <c r="F894" s="15"/>
      <c r="G894" s="15"/>
      <c r="H894" s="15"/>
      <c r="I894" s="15"/>
      <c r="J894" s="15"/>
      <c r="K894" s="15"/>
    </row>
    <row r="895" spans="1:11" x14ac:dyDescent="0.2">
      <c r="A895" s="57"/>
      <c r="B895" s="15"/>
      <c r="C895" s="15"/>
      <c r="D895" s="15"/>
      <c r="E895" s="15"/>
      <c r="F895" s="15"/>
      <c r="G895" s="15"/>
      <c r="H895" s="15"/>
      <c r="I895" s="15"/>
      <c r="J895" s="15"/>
      <c r="K895" s="15"/>
    </row>
    <row r="896" spans="1:11" x14ac:dyDescent="0.2">
      <c r="A896" s="57"/>
      <c r="B896" s="15"/>
      <c r="C896" s="15"/>
      <c r="D896" s="15"/>
      <c r="E896" s="15"/>
      <c r="F896" s="15"/>
      <c r="G896" s="15"/>
      <c r="H896" s="15"/>
      <c r="I896" s="15"/>
      <c r="J896" s="15"/>
      <c r="K896" s="15"/>
    </row>
    <row r="897" spans="1:11" x14ac:dyDescent="0.2">
      <c r="A897" s="57"/>
      <c r="B897" s="15"/>
      <c r="C897" s="15"/>
      <c r="D897" s="15"/>
      <c r="E897" s="15"/>
      <c r="F897" s="15"/>
      <c r="G897" s="15"/>
      <c r="H897" s="15"/>
      <c r="I897" s="15"/>
      <c r="J897" s="15"/>
      <c r="K897" s="15"/>
    </row>
    <row r="898" spans="1:11" x14ac:dyDescent="0.2">
      <c r="A898" s="57"/>
      <c r="B898" s="15"/>
      <c r="C898" s="15"/>
      <c r="D898" s="15"/>
      <c r="E898" s="15"/>
      <c r="F898" s="15"/>
      <c r="G898" s="15"/>
      <c r="H898" s="15"/>
      <c r="I898" s="15"/>
      <c r="J898" s="15"/>
      <c r="K898" s="15"/>
    </row>
    <row r="899" spans="1:11" x14ac:dyDescent="0.2">
      <c r="A899" s="57"/>
      <c r="B899" s="15"/>
      <c r="C899" s="15"/>
      <c r="D899" s="15"/>
      <c r="E899" s="15"/>
      <c r="F899" s="15"/>
      <c r="G899" s="15"/>
      <c r="H899" s="15"/>
      <c r="I899" s="15"/>
      <c r="J899" s="15"/>
      <c r="K899" s="15"/>
    </row>
    <row r="900" spans="1:11" x14ac:dyDescent="0.2">
      <c r="A900" s="57"/>
      <c r="B900" s="15"/>
      <c r="C900" s="15"/>
      <c r="D900" s="15"/>
      <c r="E900" s="15"/>
      <c r="F900" s="15"/>
      <c r="G900" s="15"/>
      <c r="H900" s="15"/>
      <c r="I900" s="15"/>
      <c r="J900" s="15"/>
      <c r="K900" s="15"/>
    </row>
    <row r="901" spans="1:11" x14ac:dyDescent="0.2">
      <c r="A901" s="57"/>
      <c r="B901" s="15"/>
      <c r="C901" s="15"/>
      <c r="D901" s="15"/>
      <c r="E901" s="15"/>
      <c r="F901" s="15"/>
      <c r="G901" s="15"/>
      <c r="H901" s="15"/>
      <c r="I901" s="15"/>
      <c r="J901" s="15"/>
      <c r="K901" s="15"/>
    </row>
    <row r="902" spans="1:11" x14ac:dyDescent="0.2">
      <c r="A902" s="57"/>
      <c r="B902" s="15"/>
      <c r="C902" s="15"/>
      <c r="D902" s="15"/>
      <c r="E902" s="15"/>
      <c r="F902" s="15"/>
      <c r="G902" s="15"/>
      <c r="H902" s="15"/>
      <c r="I902" s="15"/>
      <c r="J902" s="15"/>
      <c r="K902" s="15"/>
    </row>
    <row r="903" spans="1:11" x14ac:dyDescent="0.2">
      <c r="A903" s="57"/>
      <c r="B903" s="15"/>
      <c r="C903" s="15"/>
      <c r="D903" s="15"/>
      <c r="E903" s="15"/>
      <c r="F903" s="15"/>
      <c r="G903" s="15"/>
      <c r="H903" s="15"/>
      <c r="I903" s="15"/>
      <c r="J903" s="15"/>
      <c r="K903" s="15"/>
    </row>
    <row r="904" spans="1:11" x14ac:dyDescent="0.2">
      <c r="A904" s="57"/>
      <c r="B904" s="15"/>
      <c r="C904" s="15"/>
      <c r="D904" s="15"/>
      <c r="E904" s="15"/>
      <c r="F904" s="15"/>
      <c r="G904" s="15"/>
      <c r="H904" s="15"/>
      <c r="I904" s="15"/>
      <c r="J904" s="15"/>
      <c r="K904" s="15"/>
    </row>
    <row r="905" spans="1:11" x14ac:dyDescent="0.2">
      <c r="A905" s="57"/>
      <c r="B905" s="15"/>
      <c r="C905" s="15"/>
      <c r="D905" s="15"/>
      <c r="E905" s="15"/>
      <c r="F905" s="15"/>
      <c r="G905" s="15"/>
      <c r="H905" s="15"/>
      <c r="I905" s="15"/>
      <c r="J905" s="15"/>
      <c r="K905" s="15"/>
    </row>
    <row r="906" spans="1:11" x14ac:dyDescent="0.2">
      <c r="A906" s="57"/>
      <c r="B906" s="15"/>
      <c r="C906" s="15"/>
      <c r="D906" s="15"/>
      <c r="E906" s="15"/>
      <c r="F906" s="15"/>
      <c r="G906" s="15"/>
      <c r="H906" s="15"/>
      <c r="I906" s="15"/>
      <c r="J906" s="15"/>
      <c r="K906" s="15"/>
    </row>
    <row r="907" spans="1:11" x14ac:dyDescent="0.2">
      <c r="A907" s="57"/>
      <c r="B907" s="15"/>
      <c r="C907" s="15"/>
      <c r="D907" s="15"/>
      <c r="E907" s="15"/>
      <c r="F907" s="15"/>
      <c r="G907" s="15"/>
      <c r="H907" s="15"/>
      <c r="I907" s="15"/>
      <c r="J907" s="15"/>
      <c r="K907" s="15"/>
    </row>
    <row r="908" spans="1:11" x14ac:dyDescent="0.2">
      <c r="A908" s="57"/>
      <c r="B908" s="15"/>
      <c r="C908" s="15"/>
      <c r="D908" s="15"/>
      <c r="E908" s="15"/>
      <c r="F908" s="15"/>
      <c r="G908" s="15"/>
      <c r="H908" s="15"/>
      <c r="I908" s="15"/>
      <c r="J908" s="15"/>
      <c r="K908" s="15"/>
    </row>
    <row r="909" spans="1:11" x14ac:dyDescent="0.2">
      <c r="A909" s="57"/>
      <c r="B909" s="15"/>
      <c r="C909" s="15"/>
      <c r="D909" s="15"/>
      <c r="E909" s="15"/>
      <c r="F909" s="15"/>
      <c r="G909" s="15"/>
      <c r="H909" s="15"/>
      <c r="I909" s="15"/>
      <c r="J909" s="15"/>
      <c r="K909" s="15"/>
    </row>
    <row r="910" spans="1:11" x14ac:dyDescent="0.2">
      <c r="A910" s="57"/>
      <c r="B910" s="15"/>
      <c r="C910" s="15"/>
      <c r="D910" s="15"/>
      <c r="E910" s="15"/>
      <c r="F910" s="15"/>
      <c r="G910" s="15"/>
      <c r="H910" s="15"/>
      <c r="I910" s="15"/>
      <c r="J910" s="15"/>
      <c r="K910" s="15"/>
    </row>
    <row r="911" spans="1:11" x14ac:dyDescent="0.2">
      <c r="A911" s="57"/>
      <c r="B911" s="15"/>
      <c r="C911" s="15"/>
      <c r="D911" s="15"/>
      <c r="E911" s="15"/>
      <c r="F911" s="15"/>
      <c r="G911" s="15"/>
      <c r="H911" s="15"/>
      <c r="I911" s="15"/>
      <c r="J911" s="15"/>
      <c r="K911" s="15"/>
    </row>
    <row r="912" spans="1:11" x14ac:dyDescent="0.2">
      <c r="A912" s="57"/>
      <c r="B912" s="15"/>
      <c r="C912" s="15"/>
      <c r="D912" s="15"/>
      <c r="E912" s="15"/>
      <c r="F912" s="15"/>
      <c r="G912" s="15"/>
      <c r="H912" s="15"/>
      <c r="I912" s="15"/>
      <c r="J912" s="15"/>
      <c r="K912" s="15"/>
    </row>
    <row r="913" spans="1:11" x14ac:dyDescent="0.2">
      <c r="A913" s="57"/>
      <c r="B913" s="15"/>
      <c r="C913" s="15"/>
      <c r="D913" s="15"/>
      <c r="E913" s="15"/>
      <c r="F913" s="15"/>
      <c r="G913" s="15"/>
      <c r="H913" s="15"/>
      <c r="I913" s="15"/>
      <c r="J913" s="15"/>
      <c r="K913" s="15"/>
    </row>
    <row r="914" spans="1:11" x14ac:dyDescent="0.2">
      <c r="A914" s="57"/>
      <c r="B914" s="15"/>
      <c r="C914" s="15"/>
      <c r="D914" s="15"/>
      <c r="E914" s="15"/>
      <c r="F914" s="15"/>
      <c r="G914" s="15"/>
      <c r="H914" s="15"/>
      <c r="I914" s="15"/>
      <c r="J914" s="15"/>
      <c r="K914" s="15"/>
    </row>
    <row r="915" spans="1:11" x14ac:dyDescent="0.2">
      <c r="A915" s="57"/>
      <c r="B915" s="15"/>
      <c r="C915" s="15"/>
      <c r="D915" s="15"/>
      <c r="E915" s="15"/>
      <c r="F915" s="15"/>
      <c r="G915" s="15"/>
      <c r="H915" s="15"/>
      <c r="I915" s="15"/>
      <c r="J915" s="15"/>
      <c r="K915" s="15"/>
    </row>
    <row r="916" spans="1:11" x14ac:dyDescent="0.2">
      <c r="A916" s="57"/>
      <c r="B916" s="15"/>
      <c r="C916" s="15"/>
      <c r="D916" s="15"/>
      <c r="E916" s="15"/>
      <c r="F916" s="15"/>
      <c r="G916" s="15"/>
      <c r="H916" s="15"/>
      <c r="I916" s="15"/>
      <c r="J916" s="15"/>
      <c r="K916" s="15"/>
    </row>
    <row r="917" spans="1:11" x14ac:dyDescent="0.2">
      <c r="A917" s="57"/>
      <c r="B917" s="15"/>
      <c r="C917" s="15"/>
      <c r="D917" s="15"/>
      <c r="E917" s="15"/>
      <c r="F917" s="15"/>
      <c r="G917" s="15"/>
      <c r="H917" s="15"/>
      <c r="I917" s="15"/>
      <c r="J917" s="15"/>
      <c r="K917" s="15"/>
    </row>
    <row r="918" spans="1:11" x14ac:dyDescent="0.2">
      <c r="A918" s="57"/>
      <c r="B918" s="15"/>
      <c r="C918" s="15"/>
      <c r="D918" s="15"/>
      <c r="E918" s="15"/>
      <c r="F918" s="15"/>
      <c r="G918" s="15"/>
      <c r="H918" s="15"/>
      <c r="I918" s="15"/>
      <c r="J918" s="15"/>
      <c r="K918" s="15"/>
    </row>
    <row r="919" spans="1:11" x14ac:dyDescent="0.2">
      <c r="A919" s="57"/>
      <c r="B919" s="15"/>
      <c r="C919" s="15"/>
      <c r="D919" s="15"/>
      <c r="E919" s="15"/>
      <c r="F919" s="15"/>
      <c r="G919" s="15"/>
      <c r="H919" s="15"/>
      <c r="I919" s="15"/>
      <c r="J919" s="15"/>
      <c r="K919" s="15"/>
    </row>
    <row r="920" spans="1:11" x14ac:dyDescent="0.2">
      <c r="A920" s="57"/>
      <c r="B920" s="15"/>
      <c r="C920" s="15"/>
      <c r="D920" s="15"/>
      <c r="E920" s="15"/>
      <c r="F920" s="15"/>
      <c r="G920" s="15"/>
      <c r="H920" s="15"/>
      <c r="I920" s="15"/>
      <c r="J920" s="15"/>
      <c r="K920" s="15"/>
    </row>
    <row r="921" spans="1:11" x14ac:dyDescent="0.2">
      <c r="A921" s="57"/>
      <c r="B921" s="15"/>
      <c r="C921" s="15"/>
      <c r="D921" s="15"/>
      <c r="E921" s="15"/>
      <c r="F921" s="15"/>
      <c r="G921" s="15"/>
      <c r="H921" s="15"/>
      <c r="I921" s="15"/>
      <c r="J921" s="15"/>
      <c r="K921" s="15"/>
    </row>
    <row r="922" spans="1:11" x14ac:dyDescent="0.2">
      <c r="A922" s="57"/>
      <c r="B922" s="15"/>
      <c r="C922" s="15"/>
      <c r="D922" s="15"/>
      <c r="E922" s="15"/>
      <c r="F922" s="15"/>
      <c r="G922" s="15"/>
      <c r="H922" s="15"/>
      <c r="I922" s="15"/>
      <c r="J922" s="15"/>
      <c r="K922" s="15"/>
    </row>
    <row r="923" spans="1:11" x14ac:dyDescent="0.2">
      <c r="A923" s="57"/>
      <c r="B923" s="15"/>
      <c r="C923" s="15"/>
      <c r="D923" s="15"/>
      <c r="E923" s="15"/>
      <c r="F923" s="15"/>
      <c r="G923" s="15"/>
      <c r="H923" s="15"/>
      <c r="I923" s="15"/>
      <c r="J923" s="15"/>
      <c r="K923" s="15"/>
    </row>
    <row r="924" spans="1:11" x14ac:dyDescent="0.2">
      <c r="A924" s="57"/>
      <c r="B924" s="15"/>
      <c r="C924" s="15"/>
      <c r="D924" s="15"/>
      <c r="E924" s="15"/>
      <c r="F924" s="15"/>
      <c r="G924" s="15"/>
      <c r="H924" s="15"/>
      <c r="I924" s="15"/>
      <c r="J924" s="15"/>
      <c r="K924" s="15"/>
    </row>
    <row r="925" spans="1:11" x14ac:dyDescent="0.2">
      <c r="A925" s="57"/>
      <c r="B925" s="15"/>
      <c r="C925" s="15"/>
      <c r="D925" s="15"/>
      <c r="E925" s="15"/>
      <c r="F925" s="15"/>
      <c r="G925" s="15"/>
      <c r="H925" s="15"/>
      <c r="I925" s="15"/>
      <c r="J925" s="15"/>
      <c r="K925" s="15"/>
    </row>
    <row r="926" spans="1:11" x14ac:dyDescent="0.2">
      <c r="A926" s="57"/>
      <c r="B926" s="15"/>
      <c r="C926" s="15"/>
      <c r="D926" s="15"/>
      <c r="E926" s="15"/>
      <c r="F926" s="15"/>
      <c r="G926" s="15"/>
      <c r="H926" s="15"/>
      <c r="I926" s="15"/>
      <c r="J926" s="15"/>
      <c r="K926" s="15"/>
    </row>
    <row r="927" spans="1:11" x14ac:dyDescent="0.2">
      <c r="A927" s="57"/>
      <c r="B927" s="15"/>
      <c r="C927" s="15"/>
      <c r="D927" s="15"/>
      <c r="E927" s="15"/>
      <c r="F927" s="15"/>
      <c r="G927" s="15"/>
      <c r="H927" s="15"/>
      <c r="I927" s="15"/>
      <c r="J927" s="15"/>
      <c r="K927" s="15"/>
    </row>
    <row r="928" spans="1:11" x14ac:dyDescent="0.2">
      <c r="A928" s="57"/>
      <c r="B928" s="15"/>
      <c r="C928" s="15"/>
      <c r="D928" s="15"/>
      <c r="E928" s="15"/>
      <c r="F928" s="15"/>
      <c r="G928" s="15"/>
      <c r="H928" s="15"/>
      <c r="I928" s="15"/>
      <c r="J928" s="15"/>
      <c r="K928" s="15"/>
    </row>
    <row r="929" spans="1:11" x14ac:dyDescent="0.2">
      <c r="A929" s="57"/>
      <c r="B929" s="15"/>
      <c r="C929" s="15"/>
      <c r="D929" s="15"/>
      <c r="E929" s="15"/>
      <c r="F929" s="15"/>
      <c r="G929" s="15"/>
      <c r="H929" s="15"/>
      <c r="I929" s="15"/>
      <c r="J929" s="15"/>
      <c r="K929" s="15"/>
    </row>
    <row r="930" spans="1:11" x14ac:dyDescent="0.2">
      <c r="A930" s="57"/>
      <c r="B930" s="15"/>
      <c r="C930" s="15"/>
      <c r="D930" s="15"/>
      <c r="E930" s="15"/>
      <c r="F930" s="15"/>
      <c r="G930" s="15"/>
      <c r="H930" s="15"/>
      <c r="I930" s="15"/>
      <c r="J930" s="15"/>
      <c r="K930" s="15"/>
    </row>
    <row r="931" spans="1:11" x14ac:dyDescent="0.2">
      <c r="A931" s="57"/>
      <c r="B931" s="15"/>
      <c r="C931" s="15"/>
      <c r="D931" s="15"/>
      <c r="E931" s="15"/>
      <c r="F931" s="15"/>
      <c r="G931" s="15"/>
      <c r="H931" s="15"/>
      <c r="I931" s="15"/>
      <c r="J931" s="15"/>
      <c r="K931" s="15"/>
    </row>
    <row r="932" spans="1:11" x14ac:dyDescent="0.2">
      <c r="A932" s="57"/>
      <c r="B932" s="15"/>
      <c r="C932" s="15"/>
      <c r="D932" s="15"/>
      <c r="E932" s="15"/>
      <c r="F932" s="15"/>
      <c r="G932" s="15"/>
      <c r="H932" s="15"/>
      <c r="I932" s="15"/>
      <c r="J932" s="15"/>
      <c r="K932" s="15"/>
    </row>
    <row r="933" spans="1:11" x14ac:dyDescent="0.2">
      <c r="A933" s="57"/>
      <c r="B933" s="15"/>
      <c r="C933" s="15"/>
      <c r="D933" s="15"/>
      <c r="E933" s="15"/>
      <c r="F933" s="15"/>
      <c r="G933" s="15"/>
      <c r="H933" s="15"/>
      <c r="I933" s="15"/>
      <c r="J933" s="15"/>
      <c r="K933" s="15"/>
    </row>
    <row r="934" spans="1:11" x14ac:dyDescent="0.2">
      <c r="A934" s="57"/>
      <c r="B934" s="15"/>
      <c r="C934" s="15"/>
      <c r="D934" s="15"/>
      <c r="E934" s="15"/>
      <c r="F934" s="15"/>
      <c r="G934" s="15"/>
      <c r="H934" s="15"/>
      <c r="I934" s="15"/>
      <c r="J934" s="15"/>
      <c r="K934" s="15"/>
    </row>
    <row r="935" spans="1:11" x14ac:dyDescent="0.2">
      <c r="A935" s="57"/>
      <c r="B935" s="15"/>
      <c r="C935" s="15"/>
      <c r="D935" s="15"/>
      <c r="E935" s="15"/>
      <c r="F935" s="15"/>
      <c r="G935" s="15"/>
      <c r="H935" s="15"/>
      <c r="I935" s="15"/>
      <c r="J935" s="15"/>
      <c r="K935" s="15"/>
    </row>
    <row r="936" spans="1:11" x14ac:dyDescent="0.2">
      <c r="A936" s="57"/>
      <c r="B936" s="15"/>
      <c r="C936" s="15"/>
      <c r="D936" s="15"/>
      <c r="E936" s="15"/>
      <c r="F936" s="15"/>
      <c r="G936" s="15"/>
      <c r="H936" s="15"/>
      <c r="I936" s="15"/>
      <c r="J936" s="15"/>
      <c r="K936" s="15"/>
    </row>
    <row r="937" spans="1:11" x14ac:dyDescent="0.2">
      <c r="A937" s="57"/>
      <c r="B937" s="15"/>
      <c r="C937" s="15"/>
      <c r="D937" s="15"/>
      <c r="E937" s="15"/>
      <c r="F937" s="15"/>
      <c r="G937" s="15"/>
      <c r="H937" s="15"/>
      <c r="I937" s="15"/>
      <c r="J937" s="15"/>
      <c r="K937" s="15"/>
    </row>
    <row r="938" spans="1:11" x14ac:dyDescent="0.2">
      <c r="A938" s="57"/>
      <c r="B938" s="15"/>
      <c r="C938" s="15"/>
      <c r="D938" s="15"/>
      <c r="E938" s="15"/>
      <c r="F938" s="15"/>
      <c r="G938" s="15"/>
      <c r="H938" s="15"/>
      <c r="I938" s="15"/>
      <c r="J938" s="15"/>
      <c r="K938" s="15"/>
    </row>
    <row r="939" spans="1:11" x14ac:dyDescent="0.2">
      <c r="A939" s="57"/>
      <c r="B939" s="15"/>
      <c r="C939" s="15"/>
      <c r="D939" s="15"/>
      <c r="E939" s="15"/>
      <c r="F939" s="15"/>
      <c r="G939" s="15"/>
      <c r="H939" s="15"/>
      <c r="I939" s="15"/>
      <c r="J939" s="15"/>
      <c r="K939" s="15"/>
    </row>
    <row r="940" spans="1:11" x14ac:dyDescent="0.2">
      <c r="A940" s="57"/>
      <c r="B940" s="15"/>
      <c r="C940" s="15"/>
      <c r="D940" s="15"/>
      <c r="E940" s="15"/>
      <c r="F940" s="15"/>
      <c r="G940" s="15"/>
      <c r="H940" s="15"/>
      <c r="I940" s="15"/>
      <c r="J940" s="15"/>
      <c r="K940" s="15"/>
    </row>
    <row r="941" spans="1:11" x14ac:dyDescent="0.2">
      <c r="A941" s="57"/>
      <c r="B941" s="15"/>
      <c r="C941" s="15"/>
      <c r="D941" s="15"/>
      <c r="E941" s="15"/>
      <c r="F941" s="15"/>
      <c r="G941" s="15"/>
      <c r="H941" s="15"/>
      <c r="I941" s="15"/>
      <c r="J941" s="15"/>
      <c r="K941" s="15"/>
    </row>
    <row r="942" spans="1:11" x14ac:dyDescent="0.2">
      <c r="A942" s="57"/>
      <c r="B942" s="15"/>
      <c r="C942" s="15"/>
      <c r="D942" s="15"/>
      <c r="E942" s="15"/>
      <c r="F942" s="15"/>
      <c r="G942" s="15"/>
      <c r="H942" s="15"/>
      <c r="I942" s="15"/>
      <c r="J942" s="15"/>
      <c r="K942" s="15"/>
    </row>
    <row r="943" spans="1:11" x14ac:dyDescent="0.2">
      <c r="A943" s="57"/>
      <c r="B943" s="15"/>
      <c r="C943" s="15"/>
      <c r="D943" s="15"/>
      <c r="E943" s="15"/>
      <c r="F943" s="15"/>
      <c r="G943" s="15"/>
      <c r="H943" s="15"/>
      <c r="I943" s="15"/>
      <c r="J943" s="15"/>
      <c r="K943" s="15"/>
    </row>
    <row r="944" spans="1:11" x14ac:dyDescent="0.2">
      <c r="A944" s="57"/>
      <c r="B944" s="15"/>
      <c r="C944" s="15"/>
      <c r="D944" s="15"/>
      <c r="E944" s="15"/>
      <c r="F944" s="15"/>
      <c r="G944" s="15"/>
      <c r="H944" s="15"/>
      <c r="I944" s="15"/>
      <c r="J944" s="15"/>
      <c r="K944" s="15"/>
    </row>
    <row r="945" spans="1:11" x14ac:dyDescent="0.2">
      <c r="A945" s="57"/>
      <c r="B945" s="15"/>
      <c r="C945" s="15"/>
      <c r="D945" s="15"/>
      <c r="E945" s="15"/>
      <c r="F945" s="15"/>
      <c r="G945" s="15"/>
      <c r="H945" s="15"/>
      <c r="I945" s="15"/>
      <c r="J945" s="15"/>
      <c r="K945" s="15"/>
    </row>
    <row r="946" spans="1:11" x14ac:dyDescent="0.2">
      <c r="A946" s="57"/>
      <c r="B946" s="15"/>
      <c r="C946" s="15"/>
      <c r="D946" s="15"/>
      <c r="E946" s="15"/>
      <c r="F946" s="15"/>
      <c r="G946" s="15"/>
      <c r="H946" s="15"/>
      <c r="I946" s="15"/>
      <c r="J946" s="15"/>
      <c r="K946" s="15"/>
    </row>
    <row r="947" spans="1:11" x14ac:dyDescent="0.2">
      <c r="A947" s="57"/>
      <c r="B947" s="15"/>
      <c r="C947" s="15"/>
      <c r="D947" s="15"/>
      <c r="E947" s="15"/>
      <c r="F947" s="15"/>
      <c r="G947" s="15"/>
      <c r="H947" s="15"/>
      <c r="I947" s="15"/>
      <c r="J947" s="15"/>
      <c r="K947" s="15"/>
    </row>
    <row r="948" spans="1:11" x14ac:dyDescent="0.2">
      <c r="A948" s="57"/>
      <c r="B948" s="15"/>
      <c r="C948" s="15"/>
      <c r="D948" s="15"/>
      <c r="E948" s="15"/>
      <c r="F948" s="15"/>
      <c r="G948" s="15"/>
      <c r="H948" s="15"/>
      <c r="I948" s="15"/>
      <c r="J948" s="15"/>
      <c r="K948" s="15"/>
    </row>
    <row r="949" spans="1:11" x14ac:dyDescent="0.2">
      <c r="A949" s="57"/>
      <c r="B949" s="15"/>
      <c r="C949" s="15"/>
      <c r="D949" s="15"/>
      <c r="E949" s="15"/>
      <c r="F949" s="15"/>
      <c r="G949" s="15"/>
      <c r="H949" s="15"/>
      <c r="I949" s="15"/>
      <c r="J949" s="15"/>
      <c r="K949" s="15"/>
    </row>
    <row r="950" spans="1:11" x14ac:dyDescent="0.2">
      <c r="A950" s="57"/>
      <c r="B950" s="15"/>
      <c r="C950" s="15"/>
      <c r="D950" s="15"/>
      <c r="E950" s="15"/>
      <c r="F950" s="15"/>
      <c r="G950" s="15"/>
      <c r="H950" s="15"/>
      <c r="I950" s="15"/>
      <c r="J950" s="15"/>
      <c r="K950" s="15"/>
    </row>
    <row r="951" spans="1:11" x14ac:dyDescent="0.2">
      <c r="A951" s="57"/>
      <c r="B951" s="15"/>
      <c r="C951" s="15"/>
      <c r="D951" s="15"/>
      <c r="E951" s="15"/>
      <c r="F951" s="15"/>
      <c r="G951" s="15"/>
      <c r="H951" s="15"/>
      <c r="I951" s="15"/>
      <c r="J951" s="15"/>
      <c r="K951" s="15"/>
    </row>
    <row r="952" spans="1:11" x14ac:dyDescent="0.2">
      <c r="A952" s="57"/>
      <c r="B952" s="15"/>
      <c r="C952" s="15"/>
      <c r="D952" s="15"/>
      <c r="E952" s="15"/>
      <c r="F952" s="15"/>
      <c r="G952" s="15"/>
      <c r="H952" s="15"/>
      <c r="I952" s="15"/>
      <c r="J952" s="15"/>
      <c r="K952" s="15"/>
    </row>
    <row r="953" spans="1:11" x14ac:dyDescent="0.2">
      <c r="A953" s="57"/>
      <c r="B953" s="15"/>
      <c r="C953" s="15"/>
      <c r="D953" s="15"/>
      <c r="E953" s="15"/>
      <c r="F953" s="15"/>
      <c r="G953" s="15"/>
      <c r="H953" s="15"/>
      <c r="I953" s="15"/>
      <c r="J953" s="15"/>
      <c r="K953" s="15"/>
    </row>
    <row r="954" spans="1:11" x14ac:dyDescent="0.2">
      <c r="A954" s="57"/>
      <c r="B954" s="15"/>
      <c r="C954" s="15"/>
      <c r="D954" s="15"/>
      <c r="E954" s="15"/>
      <c r="F954" s="15"/>
      <c r="G954" s="15"/>
      <c r="H954" s="15"/>
      <c r="I954" s="15"/>
      <c r="J954" s="15"/>
      <c r="K954" s="15"/>
    </row>
    <row r="955" spans="1:11" x14ac:dyDescent="0.2">
      <c r="A955" s="57"/>
      <c r="B955" s="15"/>
      <c r="C955" s="15"/>
      <c r="D955" s="15"/>
      <c r="E955" s="15"/>
      <c r="F955" s="15"/>
      <c r="G955" s="15"/>
      <c r="H955" s="15"/>
      <c r="I955" s="15"/>
      <c r="J955" s="15"/>
      <c r="K955" s="15"/>
    </row>
    <row r="956" spans="1:11" x14ac:dyDescent="0.2">
      <c r="A956" s="57"/>
      <c r="B956" s="15"/>
      <c r="C956" s="15"/>
      <c r="D956" s="15"/>
      <c r="E956" s="15"/>
      <c r="F956" s="15"/>
      <c r="G956" s="15"/>
      <c r="H956" s="15"/>
      <c r="I956" s="15"/>
      <c r="J956" s="15"/>
      <c r="K956" s="15"/>
    </row>
    <row r="957" spans="1:11" x14ac:dyDescent="0.2">
      <c r="A957" s="57"/>
      <c r="B957" s="15"/>
      <c r="C957" s="15"/>
      <c r="D957" s="15"/>
      <c r="E957" s="15"/>
      <c r="F957" s="15"/>
      <c r="G957" s="15"/>
      <c r="H957" s="15"/>
      <c r="I957" s="15"/>
      <c r="J957" s="15"/>
      <c r="K957" s="15"/>
    </row>
    <row r="958" spans="1:11" x14ac:dyDescent="0.2">
      <c r="A958" s="57"/>
      <c r="B958" s="15"/>
      <c r="C958" s="15"/>
      <c r="D958" s="15"/>
      <c r="E958" s="15"/>
      <c r="F958" s="15"/>
      <c r="G958" s="15"/>
      <c r="H958" s="15"/>
      <c r="I958" s="15"/>
      <c r="J958" s="15"/>
      <c r="K958" s="15"/>
    </row>
    <row r="959" spans="1:11" x14ac:dyDescent="0.2">
      <c r="A959" s="57"/>
      <c r="B959" s="15"/>
      <c r="C959" s="15"/>
      <c r="D959" s="15"/>
      <c r="E959" s="15"/>
      <c r="F959" s="15"/>
      <c r="G959" s="15"/>
      <c r="H959" s="15"/>
      <c r="I959" s="15"/>
      <c r="J959" s="15"/>
      <c r="K959" s="15"/>
    </row>
    <row r="960" spans="1:11" x14ac:dyDescent="0.2">
      <c r="A960" s="57"/>
      <c r="B960" s="15"/>
      <c r="C960" s="15"/>
      <c r="D960" s="15"/>
      <c r="E960" s="15"/>
      <c r="F960" s="15"/>
      <c r="G960" s="15"/>
      <c r="H960" s="15"/>
      <c r="I960" s="15"/>
      <c r="J960" s="15"/>
      <c r="K960" s="15"/>
    </row>
    <row r="961" spans="1:11" x14ac:dyDescent="0.2">
      <c r="A961" s="57"/>
      <c r="B961" s="15"/>
      <c r="C961" s="15"/>
      <c r="D961" s="15"/>
      <c r="E961" s="15"/>
      <c r="F961" s="15"/>
      <c r="G961" s="15"/>
      <c r="H961" s="15"/>
      <c r="I961" s="15"/>
      <c r="J961" s="15"/>
      <c r="K961" s="15"/>
    </row>
    <row r="962" spans="1:11" x14ac:dyDescent="0.2">
      <c r="A962" s="57"/>
      <c r="B962" s="15"/>
      <c r="C962" s="15"/>
      <c r="D962" s="15"/>
      <c r="E962" s="15"/>
      <c r="F962" s="15"/>
      <c r="G962" s="15"/>
      <c r="H962" s="15"/>
      <c r="I962" s="15"/>
      <c r="J962" s="15"/>
      <c r="K962" s="15"/>
    </row>
    <row r="963" spans="1:11" x14ac:dyDescent="0.2">
      <c r="A963" s="57"/>
      <c r="B963" s="15"/>
      <c r="C963" s="15"/>
      <c r="D963" s="15"/>
      <c r="E963" s="15"/>
      <c r="F963" s="15"/>
      <c r="G963" s="15"/>
      <c r="H963" s="15"/>
      <c r="I963" s="15"/>
      <c r="J963" s="15"/>
      <c r="K963" s="15"/>
    </row>
    <row r="964" spans="1:11" x14ac:dyDescent="0.2">
      <c r="A964" s="57"/>
      <c r="B964" s="15"/>
      <c r="C964" s="15"/>
      <c r="D964" s="15"/>
      <c r="E964" s="15"/>
      <c r="F964" s="15"/>
      <c r="G964" s="15"/>
      <c r="H964" s="15"/>
      <c r="I964" s="15"/>
      <c r="J964" s="15"/>
      <c r="K964" s="15"/>
    </row>
    <row r="965" spans="1:11" x14ac:dyDescent="0.2">
      <c r="A965" s="57"/>
      <c r="B965" s="15"/>
      <c r="C965" s="15"/>
      <c r="D965" s="15"/>
      <c r="E965" s="15"/>
      <c r="F965" s="15"/>
      <c r="G965" s="15"/>
      <c r="H965" s="15"/>
      <c r="I965" s="15"/>
      <c r="J965" s="15"/>
      <c r="K965" s="15"/>
    </row>
    <row r="966" spans="1:11" x14ac:dyDescent="0.2">
      <c r="A966" s="57"/>
      <c r="B966" s="15"/>
      <c r="C966" s="15"/>
      <c r="D966" s="15"/>
      <c r="E966" s="15"/>
      <c r="F966" s="15"/>
      <c r="G966" s="15"/>
      <c r="H966" s="15"/>
      <c r="I966" s="15"/>
      <c r="J966" s="15"/>
      <c r="K966" s="15"/>
    </row>
    <row r="967" spans="1:11" x14ac:dyDescent="0.2">
      <c r="A967" s="57"/>
      <c r="B967" s="15"/>
      <c r="C967" s="15"/>
      <c r="D967" s="15"/>
      <c r="E967" s="15"/>
      <c r="F967" s="15"/>
      <c r="G967" s="15"/>
      <c r="H967" s="15"/>
      <c r="I967" s="15"/>
      <c r="J967" s="15"/>
      <c r="K967" s="15"/>
    </row>
    <row r="968" spans="1:11" x14ac:dyDescent="0.2">
      <c r="A968" s="57"/>
      <c r="B968" s="15"/>
      <c r="C968" s="15"/>
      <c r="D968" s="15"/>
      <c r="E968" s="15"/>
      <c r="F968" s="15"/>
      <c r="G968" s="15"/>
      <c r="H968" s="15"/>
      <c r="I968" s="15"/>
      <c r="J968" s="15"/>
      <c r="K968" s="15"/>
    </row>
    <row r="969" spans="1:11" x14ac:dyDescent="0.2">
      <c r="A969" s="57"/>
      <c r="B969" s="15"/>
      <c r="C969" s="15"/>
      <c r="D969" s="15"/>
      <c r="E969" s="15"/>
      <c r="F969" s="15"/>
      <c r="G969" s="15"/>
      <c r="H969" s="15"/>
      <c r="I969" s="15"/>
      <c r="J969" s="15"/>
      <c r="K969" s="15"/>
    </row>
    <row r="970" spans="1:11" x14ac:dyDescent="0.2">
      <c r="A970" s="57"/>
      <c r="B970" s="15"/>
      <c r="C970" s="15"/>
      <c r="D970" s="15"/>
      <c r="E970" s="15"/>
      <c r="F970" s="15"/>
      <c r="G970" s="15"/>
      <c r="H970" s="15"/>
      <c r="I970" s="15"/>
      <c r="J970" s="15"/>
      <c r="K970" s="15"/>
    </row>
    <row r="971" spans="1:11" x14ac:dyDescent="0.2">
      <c r="A971" s="57"/>
      <c r="B971" s="15"/>
      <c r="C971" s="15"/>
      <c r="D971" s="15"/>
      <c r="E971" s="15"/>
      <c r="F971" s="15"/>
      <c r="G971" s="15"/>
      <c r="H971" s="15"/>
      <c r="I971" s="15"/>
      <c r="J971" s="15"/>
      <c r="K971" s="15"/>
    </row>
    <row r="972" spans="1:11" x14ac:dyDescent="0.2">
      <c r="A972" s="57"/>
      <c r="B972" s="15"/>
      <c r="C972" s="15"/>
      <c r="D972" s="15"/>
      <c r="E972" s="15"/>
      <c r="F972" s="15"/>
      <c r="G972" s="15"/>
      <c r="H972" s="15"/>
      <c r="I972" s="15"/>
      <c r="J972" s="15"/>
      <c r="K972" s="15"/>
    </row>
    <row r="973" spans="1:11" x14ac:dyDescent="0.2">
      <c r="A973" s="57"/>
      <c r="B973" s="15"/>
      <c r="C973" s="15"/>
      <c r="D973" s="15"/>
      <c r="E973" s="15"/>
      <c r="F973" s="15"/>
      <c r="G973" s="15"/>
      <c r="H973" s="15"/>
      <c r="I973" s="15"/>
      <c r="J973" s="15"/>
      <c r="K973" s="15"/>
    </row>
    <row r="974" spans="1:11" x14ac:dyDescent="0.2">
      <c r="A974" s="57"/>
      <c r="B974" s="15"/>
      <c r="C974" s="15"/>
      <c r="D974" s="15"/>
      <c r="E974" s="15"/>
      <c r="F974" s="15"/>
      <c r="G974" s="15"/>
      <c r="H974" s="15"/>
      <c r="I974" s="15"/>
      <c r="J974" s="15"/>
      <c r="K974" s="15"/>
    </row>
    <row r="975" spans="1:11" x14ac:dyDescent="0.2">
      <c r="A975" s="57"/>
      <c r="B975" s="15"/>
      <c r="C975" s="15"/>
      <c r="D975" s="15"/>
      <c r="E975" s="15"/>
      <c r="F975" s="15"/>
      <c r="G975" s="15"/>
      <c r="H975" s="15"/>
      <c r="I975" s="15"/>
      <c r="J975" s="15"/>
      <c r="K975" s="15"/>
    </row>
    <row r="976" spans="1:11" x14ac:dyDescent="0.2">
      <c r="A976" s="57"/>
      <c r="B976" s="15"/>
      <c r="C976" s="15"/>
      <c r="D976" s="15"/>
      <c r="E976" s="15"/>
      <c r="F976" s="15"/>
      <c r="G976" s="15"/>
      <c r="H976" s="15"/>
      <c r="I976" s="15"/>
      <c r="J976" s="15"/>
      <c r="K976" s="15"/>
    </row>
    <row r="977" spans="1:11" x14ac:dyDescent="0.2">
      <c r="A977" s="57"/>
      <c r="B977" s="15"/>
      <c r="C977" s="15"/>
      <c r="D977" s="15"/>
      <c r="E977" s="15"/>
      <c r="F977" s="15"/>
      <c r="G977" s="15"/>
      <c r="H977" s="15"/>
      <c r="I977" s="15"/>
      <c r="J977" s="15"/>
      <c r="K977" s="15"/>
    </row>
    <row r="978" spans="1:11" x14ac:dyDescent="0.2">
      <c r="A978" s="57"/>
      <c r="B978" s="15"/>
      <c r="C978" s="15"/>
      <c r="D978" s="15"/>
      <c r="E978" s="15"/>
      <c r="F978" s="15"/>
      <c r="G978" s="15"/>
      <c r="H978" s="15"/>
      <c r="I978" s="15"/>
      <c r="J978" s="15"/>
      <c r="K978" s="15"/>
    </row>
    <row r="979" spans="1:11" x14ac:dyDescent="0.2">
      <c r="A979" s="57"/>
      <c r="B979" s="15"/>
      <c r="C979" s="15"/>
      <c r="D979" s="15"/>
      <c r="E979" s="15"/>
      <c r="F979" s="15"/>
      <c r="G979" s="15"/>
      <c r="H979" s="15"/>
      <c r="I979" s="15"/>
      <c r="J979" s="15"/>
      <c r="K979" s="15"/>
    </row>
    <row r="980" spans="1:11" x14ac:dyDescent="0.2">
      <c r="A980" s="57"/>
      <c r="B980" s="15"/>
      <c r="C980" s="15"/>
      <c r="D980" s="15"/>
      <c r="E980" s="15"/>
      <c r="F980" s="15"/>
      <c r="G980" s="15"/>
      <c r="H980" s="15"/>
      <c r="I980" s="15"/>
      <c r="J980" s="15"/>
      <c r="K980" s="15"/>
    </row>
    <row r="981" spans="1:11" x14ac:dyDescent="0.2">
      <c r="A981" s="57"/>
      <c r="B981" s="15"/>
      <c r="C981" s="15"/>
      <c r="D981" s="15"/>
      <c r="E981" s="15"/>
      <c r="F981" s="15"/>
      <c r="G981" s="15"/>
      <c r="H981" s="15"/>
      <c r="I981" s="15"/>
      <c r="J981" s="15"/>
      <c r="K981" s="15"/>
    </row>
    <row r="982" spans="1:11" x14ac:dyDescent="0.2">
      <c r="A982" s="57"/>
      <c r="B982" s="15"/>
      <c r="C982" s="15"/>
      <c r="D982" s="15"/>
      <c r="E982" s="15"/>
      <c r="F982" s="15"/>
      <c r="G982" s="15"/>
      <c r="H982" s="15"/>
      <c r="I982" s="15"/>
      <c r="J982" s="15"/>
      <c r="K982" s="15"/>
    </row>
    <row r="983" spans="1:11" x14ac:dyDescent="0.2">
      <c r="A983" s="57"/>
      <c r="B983" s="15"/>
      <c r="C983" s="15"/>
      <c r="D983" s="15"/>
      <c r="E983" s="15"/>
      <c r="F983" s="15"/>
      <c r="G983" s="15"/>
      <c r="H983" s="15"/>
      <c r="I983" s="15"/>
      <c r="J983" s="15"/>
      <c r="K983" s="15"/>
    </row>
    <row r="984" spans="1:11" x14ac:dyDescent="0.2">
      <c r="A984" s="57"/>
      <c r="B984" s="15"/>
      <c r="C984" s="15"/>
      <c r="D984" s="15"/>
      <c r="E984" s="15"/>
      <c r="F984" s="15"/>
      <c r="G984" s="15"/>
      <c r="H984" s="15"/>
      <c r="I984" s="15"/>
      <c r="J984" s="15"/>
      <c r="K984" s="15"/>
    </row>
    <row r="985" spans="1:11" x14ac:dyDescent="0.2">
      <c r="A985" s="57"/>
      <c r="B985" s="15"/>
      <c r="C985" s="15"/>
      <c r="D985" s="15"/>
      <c r="E985" s="15"/>
      <c r="F985" s="15"/>
      <c r="G985" s="15"/>
      <c r="H985" s="15"/>
      <c r="I985" s="15"/>
      <c r="J985" s="15"/>
      <c r="K985" s="15"/>
    </row>
    <row r="986" spans="1:11" x14ac:dyDescent="0.2">
      <c r="A986" s="57"/>
      <c r="B986" s="15"/>
      <c r="C986" s="15"/>
      <c r="D986" s="15"/>
      <c r="E986" s="15"/>
      <c r="F986" s="15"/>
      <c r="G986" s="15"/>
      <c r="H986" s="15"/>
      <c r="I986" s="15"/>
      <c r="J986" s="15"/>
      <c r="K986" s="15"/>
    </row>
    <row r="987" spans="1:11" x14ac:dyDescent="0.2">
      <c r="A987" s="57"/>
      <c r="B987" s="15"/>
      <c r="C987" s="15"/>
      <c r="D987" s="15"/>
      <c r="E987" s="15"/>
      <c r="F987" s="15"/>
      <c r="G987" s="15"/>
      <c r="H987" s="15"/>
      <c r="I987" s="15"/>
      <c r="J987" s="15"/>
      <c r="K987" s="15"/>
    </row>
    <row r="988" spans="1:11" x14ac:dyDescent="0.2">
      <c r="A988" s="57"/>
      <c r="B988" s="15"/>
      <c r="C988" s="15"/>
      <c r="D988" s="15"/>
      <c r="E988" s="15"/>
      <c r="F988" s="15"/>
      <c r="G988" s="15"/>
      <c r="H988" s="15"/>
      <c r="I988" s="15"/>
      <c r="J988" s="15"/>
      <c r="K988" s="15"/>
    </row>
    <row r="989" spans="1:11" x14ac:dyDescent="0.2">
      <c r="A989" s="57"/>
      <c r="B989" s="15"/>
      <c r="C989" s="15"/>
      <c r="D989" s="15"/>
      <c r="E989" s="15"/>
      <c r="F989" s="15"/>
      <c r="G989" s="15"/>
      <c r="H989" s="15"/>
      <c r="I989" s="15"/>
      <c r="J989" s="15"/>
      <c r="K989" s="15"/>
    </row>
    <row r="990" spans="1:11" x14ac:dyDescent="0.2">
      <c r="A990" s="57"/>
      <c r="B990" s="15"/>
      <c r="C990" s="15"/>
      <c r="D990" s="15"/>
      <c r="E990" s="15"/>
      <c r="F990" s="15"/>
      <c r="G990" s="15"/>
      <c r="H990" s="15"/>
      <c r="I990" s="15"/>
      <c r="J990" s="15"/>
      <c r="K990" s="15"/>
    </row>
    <row r="991" spans="1:11" x14ac:dyDescent="0.2">
      <c r="A991" s="57"/>
      <c r="B991" s="15"/>
      <c r="C991" s="15"/>
      <c r="D991" s="15"/>
      <c r="E991" s="15"/>
      <c r="F991" s="15"/>
      <c r="G991" s="15"/>
      <c r="H991" s="15"/>
      <c r="I991" s="15"/>
      <c r="J991" s="15"/>
      <c r="K991" s="15"/>
    </row>
    <row r="992" spans="1:11" x14ac:dyDescent="0.2">
      <c r="A992" s="57"/>
      <c r="B992" s="15"/>
      <c r="C992" s="15"/>
      <c r="D992" s="15"/>
      <c r="E992" s="15"/>
      <c r="F992" s="15"/>
      <c r="G992" s="15"/>
      <c r="H992" s="15"/>
      <c r="I992" s="15"/>
      <c r="J992" s="15"/>
      <c r="K992" s="15"/>
    </row>
    <row r="993" spans="1:11" x14ac:dyDescent="0.2">
      <c r="A993" s="57"/>
      <c r="B993" s="15"/>
      <c r="C993" s="15"/>
      <c r="D993" s="15"/>
      <c r="E993" s="15"/>
      <c r="F993" s="15"/>
      <c r="G993" s="15"/>
      <c r="H993" s="15"/>
      <c r="I993" s="15"/>
      <c r="J993" s="15"/>
      <c r="K993" s="15"/>
    </row>
    <row r="994" spans="1:11" x14ac:dyDescent="0.2">
      <c r="A994" s="57"/>
      <c r="B994" s="15"/>
      <c r="C994" s="15"/>
      <c r="D994" s="15"/>
      <c r="E994" s="15"/>
      <c r="F994" s="15"/>
      <c r="G994" s="15"/>
      <c r="H994" s="15"/>
      <c r="I994" s="15"/>
      <c r="J994" s="15"/>
      <c r="K994" s="15"/>
    </row>
    <row r="995" spans="1:11" x14ac:dyDescent="0.2">
      <c r="A995" s="57"/>
      <c r="B995" s="15"/>
      <c r="C995" s="15"/>
      <c r="D995" s="15"/>
      <c r="E995" s="15"/>
      <c r="F995" s="15"/>
      <c r="G995" s="15"/>
      <c r="H995" s="15"/>
      <c r="I995" s="15"/>
      <c r="J995" s="15"/>
      <c r="K995" s="15"/>
    </row>
    <row r="996" spans="1:11" x14ac:dyDescent="0.2">
      <c r="A996" s="57"/>
      <c r="B996" s="15"/>
      <c r="C996" s="15"/>
      <c r="D996" s="15"/>
      <c r="E996" s="15"/>
      <c r="F996" s="15"/>
      <c r="G996" s="15"/>
      <c r="H996" s="15"/>
      <c r="I996" s="15"/>
      <c r="J996" s="15"/>
      <c r="K996" s="15"/>
    </row>
    <row r="997" spans="1:11" x14ac:dyDescent="0.2">
      <c r="A997" s="57"/>
      <c r="B997" s="15"/>
      <c r="C997" s="15"/>
      <c r="D997" s="15"/>
      <c r="E997" s="15"/>
      <c r="F997" s="15"/>
      <c r="G997" s="15"/>
      <c r="H997" s="15"/>
      <c r="I997" s="15"/>
      <c r="J997" s="15"/>
      <c r="K997" s="15"/>
    </row>
    <row r="998" spans="1:11" x14ac:dyDescent="0.2">
      <c r="A998" s="57"/>
      <c r="B998" s="15"/>
      <c r="C998" s="15"/>
      <c r="D998" s="15"/>
      <c r="E998" s="15"/>
      <c r="F998" s="15"/>
      <c r="G998" s="15"/>
      <c r="H998" s="15"/>
      <c r="I998" s="15"/>
      <c r="J998" s="15"/>
      <c r="K998" s="15"/>
    </row>
    <row r="999" spans="1:11" x14ac:dyDescent="0.2">
      <c r="A999" s="57"/>
      <c r="B999" s="15"/>
      <c r="C999" s="15"/>
      <c r="D999" s="15"/>
      <c r="E999" s="15"/>
      <c r="F999" s="15"/>
      <c r="G999" s="15"/>
      <c r="H999" s="15"/>
      <c r="I999" s="15"/>
      <c r="J999" s="15"/>
      <c r="K999" s="15"/>
    </row>
    <row r="1000" spans="1:11" x14ac:dyDescent="0.2">
      <c r="A1000" s="57"/>
      <c r="B1000" s="15"/>
      <c r="C1000" s="15"/>
      <c r="D1000" s="15"/>
      <c r="E1000" s="15"/>
      <c r="F1000" s="15"/>
      <c r="G1000" s="15"/>
      <c r="H1000" s="15"/>
      <c r="I1000" s="15"/>
      <c r="J1000" s="15"/>
      <c r="K1000" s="15"/>
    </row>
    <row r="1001" spans="1:11" x14ac:dyDescent="0.2">
      <c r="A1001" s="57"/>
      <c r="B1001" s="15"/>
      <c r="C1001" s="15"/>
      <c r="D1001" s="15"/>
      <c r="E1001" s="15"/>
      <c r="F1001" s="15"/>
      <c r="G1001" s="15"/>
      <c r="H1001" s="15"/>
      <c r="I1001" s="15"/>
      <c r="J1001" s="15"/>
      <c r="K1001" s="15"/>
    </row>
    <row r="1002" spans="1:11" x14ac:dyDescent="0.2">
      <c r="A1002" s="57"/>
      <c r="B1002" s="15"/>
      <c r="C1002" s="15"/>
      <c r="D1002" s="15"/>
      <c r="E1002" s="15"/>
      <c r="F1002" s="15"/>
      <c r="G1002" s="15"/>
      <c r="H1002" s="15"/>
      <c r="I1002" s="15"/>
      <c r="J1002" s="15"/>
      <c r="K1002" s="15"/>
    </row>
    <row r="1003" spans="1:11" x14ac:dyDescent="0.2">
      <c r="A1003" s="57"/>
      <c r="B1003" s="15"/>
      <c r="C1003" s="15"/>
      <c r="D1003" s="15"/>
      <c r="E1003" s="15"/>
      <c r="F1003" s="15"/>
      <c r="G1003" s="15"/>
      <c r="H1003" s="15"/>
      <c r="I1003" s="15"/>
      <c r="J1003" s="15"/>
      <c r="K1003" s="15"/>
    </row>
    <row r="1004" spans="1:11" x14ac:dyDescent="0.2">
      <c r="A1004" s="57"/>
      <c r="B1004" s="15"/>
      <c r="C1004" s="15"/>
      <c r="D1004" s="15"/>
      <c r="E1004" s="15"/>
      <c r="F1004" s="15"/>
      <c r="G1004" s="15"/>
      <c r="H1004" s="15"/>
      <c r="I1004" s="15"/>
      <c r="J1004" s="15"/>
      <c r="K1004" s="15"/>
    </row>
    <row r="1005" spans="1:11" x14ac:dyDescent="0.2">
      <c r="A1005" s="57"/>
      <c r="B1005" s="15"/>
      <c r="C1005" s="15"/>
      <c r="D1005" s="15"/>
      <c r="E1005" s="15"/>
      <c r="F1005" s="15"/>
      <c r="G1005" s="15"/>
      <c r="H1005" s="15"/>
      <c r="I1005" s="15"/>
      <c r="J1005" s="15"/>
      <c r="K1005" s="15"/>
    </row>
    <row r="1006" spans="1:11" x14ac:dyDescent="0.2">
      <c r="A1006" s="57"/>
      <c r="B1006" s="15"/>
      <c r="C1006" s="15"/>
      <c r="D1006" s="15"/>
      <c r="E1006" s="15"/>
      <c r="F1006" s="15"/>
      <c r="G1006" s="15"/>
      <c r="H1006" s="15"/>
      <c r="I1006" s="15"/>
      <c r="J1006" s="15"/>
      <c r="K1006" s="15"/>
    </row>
    <row r="1007" spans="1:11" x14ac:dyDescent="0.2">
      <c r="A1007" s="57"/>
      <c r="B1007" s="15"/>
      <c r="C1007" s="15"/>
      <c r="D1007" s="15"/>
      <c r="E1007" s="15"/>
      <c r="F1007" s="15"/>
      <c r="G1007" s="15"/>
      <c r="H1007" s="15"/>
      <c r="I1007" s="15"/>
      <c r="J1007" s="15"/>
      <c r="K1007" s="15"/>
    </row>
    <row r="1008" spans="1:11" x14ac:dyDescent="0.2">
      <c r="A1008" s="57"/>
      <c r="B1008" s="15"/>
      <c r="C1008" s="15"/>
      <c r="D1008" s="15"/>
      <c r="E1008" s="15"/>
      <c r="F1008" s="15"/>
      <c r="G1008" s="15"/>
      <c r="H1008" s="15"/>
      <c r="I1008" s="15"/>
      <c r="J1008" s="15"/>
      <c r="K1008" s="15"/>
    </row>
    <row r="1009" spans="1:11" x14ac:dyDescent="0.2">
      <c r="A1009" s="57"/>
      <c r="B1009" s="15"/>
      <c r="C1009" s="15"/>
      <c r="D1009" s="15"/>
      <c r="E1009" s="15"/>
      <c r="F1009" s="15"/>
      <c r="G1009" s="15"/>
      <c r="H1009" s="15"/>
      <c r="I1009" s="15"/>
      <c r="J1009" s="15"/>
      <c r="K1009" s="15"/>
    </row>
    <row r="1010" spans="1:11" x14ac:dyDescent="0.2">
      <c r="A1010" s="57"/>
      <c r="B1010" s="15"/>
      <c r="C1010" s="15"/>
      <c r="D1010" s="15"/>
      <c r="E1010" s="15"/>
      <c r="F1010" s="15"/>
      <c r="G1010" s="15"/>
      <c r="H1010" s="15"/>
      <c r="I1010" s="15"/>
      <c r="J1010" s="15"/>
      <c r="K1010" s="15"/>
    </row>
    <row r="1011" spans="1:11" x14ac:dyDescent="0.2">
      <c r="A1011" s="57"/>
      <c r="B1011" s="15"/>
      <c r="C1011" s="15"/>
      <c r="D1011" s="15"/>
      <c r="E1011" s="15"/>
      <c r="F1011" s="15"/>
      <c r="G1011" s="15"/>
      <c r="H1011" s="15"/>
      <c r="I1011" s="15"/>
      <c r="J1011" s="15"/>
      <c r="K1011" s="15"/>
    </row>
    <row r="1012" spans="1:11" x14ac:dyDescent="0.2">
      <c r="A1012" s="57"/>
      <c r="B1012" s="15"/>
      <c r="C1012" s="15"/>
      <c r="D1012" s="15"/>
      <c r="E1012" s="15"/>
      <c r="F1012" s="15"/>
      <c r="G1012" s="15"/>
      <c r="H1012" s="15"/>
      <c r="I1012" s="15"/>
      <c r="J1012" s="15"/>
      <c r="K1012" s="15"/>
    </row>
    <row r="1013" spans="1:11" x14ac:dyDescent="0.2">
      <c r="A1013" s="57"/>
      <c r="B1013" s="15"/>
      <c r="C1013" s="15"/>
      <c r="D1013" s="15"/>
      <c r="E1013" s="15"/>
      <c r="F1013" s="15"/>
      <c r="G1013" s="15"/>
      <c r="H1013" s="15"/>
      <c r="I1013" s="15"/>
      <c r="J1013" s="15"/>
      <c r="K1013" s="15"/>
    </row>
    <row r="1014" spans="1:11" x14ac:dyDescent="0.2">
      <c r="A1014" s="57"/>
      <c r="B1014" s="15"/>
      <c r="C1014" s="15"/>
      <c r="D1014" s="15"/>
      <c r="E1014" s="15"/>
      <c r="F1014" s="15"/>
      <c r="G1014" s="15"/>
      <c r="H1014" s="15"/>
      <c r="I1014" s="15"/>
      <c r="J1014" s="15"/>
      <c r="K1014" s="15"/>
    </row>
    <row r="1015" spans="1:11" x14ac:dyDescent="0.2">
      <c r="A1015" s="57"/>
      <c r="B1015" s="15"/>
      <c r="C1015" s="15"/>
      <c r="D1015" s="15"/>
      <c r="E1015" s="15"/>
      <c r="F1015" s="15"/>
      <c r="G1015" s="15"/>
      <c r="H1015" s="15"/>
      <c r="I1015" s="15"/>
      <c r="J1015" s="15"/>
      <c r="K1015" s="15"/>
    </row>
    <row r="1016" spans="1:11" x14ac:dyDescent="0.2">
      <c r="A1016" s="57"/>
      <c r="B1016" s="15"/>
      <c r="C1016" s="15"/>
      <c r="D1016" s="15"/>
      <c r="E1016" s="15"/>
      <c r="F1016" s="15"/>
      <c r="G1016" s="15"/>
      <c r="H1016" s="15"/>
      <c r="I1016" s="15"/>
      <c r="J1016" s="15"/>
      <c r="K1016" s="15"/>
    </row>
    <row r="1017" spans="1:11" x14ac:dyDescent="0.2">
      <c r="A1017" s="57"/>
      <c r="B1017" s="15"/>
      <c r="C1017" s="15"/>
      <c r="D1017" s="15"/>
      <c r="E1017" s="15"/>
      <c r="F1017" s="15"/>
      <c r="G1017" s="15"/>
      <c r="H1017" s="15"/>
      <c r="I1017" s="15"/>
      <c r="J1017" s="15"/>
      <c r="K1017" s="15"/>
    </row>
    <row r="1018" spans="1:11" x14ac:dyDescent="0.2">
      <c r="A1018" s="57"/>
      <c r="B1018" s="15"/>
      <c r="C1018" s="15"/>
      <c r="D1018" s="15"/>
      <c r="E1018" s="15"/>
      <c r="F1018" s="15"/>
      <c r="G1018" s="15"/>
      <c r="H1018" s="15"/>
      <c r="I1018" s="15"/>
      <c r="J1018" s="15"/>
      <c r="K1018" s="15"/>
    </row>
    <row r="1019" spans="1:11" x14ac:dyDescent="0.2">
      <c r="A1019" s="57"/>
      <c r="B1019" s="15"/>
      <c r="C1019" s="15"/>
      <c r="D1019" s="15"/>
      <c r="E1019" s="15"/>
      <c r="F1019" s="15"/>
      <c r="G1019" s="15"/>
      <c r="H1019" s="15"/>
      <c r="I1019" s="15"/>
      <c r="J1019" s="15"/>
      <c r="K1019" s="15"/>
    </row>
    <row r="1020" spans="1:11" x14ac:dyDescent="0.2">
      <c r="A1020" s="57"/>
      <c r="B1020" s="15"/>
      <c r="C1020" s="15"/>
      <c r="D1020" s="15"/>
      <c r="E1020" s="15"/>
      <c r="F1020" s="15"/>
      <c r="G1020" s="15"/>
      <c r="H1020" s="15"/>
      <c r="I1020" s="15"/>
      <c r="J1020" s="15"/>
      <c r="K1020" s="15"/>
    </row>
    <row r="1021" spans="1:11" x14ac:dyDescent="0.2">
      <c r="A1021" s="57"/>
      <c r="B1021" s="15"/>
      <c r="C1021" s="15"/>
      <c r="D1021" s="15"/>
      <c r="E1021" s="15"/>
      <c r="F1021" s="15"/>
      <c r="G1021" s="15"/>
      <c r="H1021" s="15"/>
      <c r="I1021" s="15"/>
      <c r="J1021" s="15"/>
      <c r="K1021" s="15"/>
    </row>
    <row r="1022" spans="1:11" x14ac:dyDescent="0.2">
      <c r="A1022" s="57"/>
      <c r="B1022" s="15"/>
      <c r="C1022" s="15"/>
      <c r="D1022" s="15"/>
      <c r="E1022" s="15"/>
      <c r="F1022" s="15"/>
      <c r="G1022" s="15"/>
      <c r="H1022" s="15"/>
      <c r="I1022" s="15"/>
      <c r="J1022" s="15"/>
      <c r="K1022" s="15"/>
    </row>
    <row r="1023" spans="1:11" x14ac:dyDescent="0.2">
      <c r="A1023" s="57"/>
      <c r="B1023" s="15"/>
      <c r="C1023" s="15"/>
      <c r="D1023" s="15"/>
      <c r="E1023" s="15"/>
      <c r="F1023" s="15"/>
      <c r="G1023" s="15"/>
      <c r="H1023" s="15"/>
      <c r="I1023" s="15"/>
      <c r="J1023" s="15"/>
      <c r="K1023" s="15"/>
    </row>
    <row r="1024" spans="1:11" x14ac:dyDescent="0.2">
      <c r="A1024" s="57"/>
      <c r="B1024" s="15"/>
      <c r="C1024" s="15"/>
      <c r="D1024" s="15"/>
      <c r="E1024" s="15"/>
      <c r="F1024" s="15"/>
      <c r="G1024" s="15"/>
      <c r="H1024" s="15"/>
      <c r="I1024" s="15"/>
      <c r="J1024" s="15"/>
      <c r="K1024" s="15"/>
    </row>
    <row r="1025" spans="1:11" x14ac:dyDescent="0.2">
      <c r="A1025" s="57"/>
      <c r="B1025" s="15"/>
      <c r="C1025" s="15"/>
      <c r="D1025" s="15"/>
      <c r="E1025" s="15"/>
      <c r="F1025" s="15"/>
      <c r="G1025" s="15"/>
      <c r="H1025" s="15"/>
      <c r="I1025" s="15"/>
      <c r="J1025" s="15"/>
      <c r="K1025" s="15"/>
    </row>
    <row r="1026" spans="1:11" x14ac:dyDescent="0.2">
      <c r="A1026" s="57"/>
      <c r="B1026" s="15"/>
      <c r="C1026" s="15"/>
      <c r="D1026" s="15"/>
      <c r="E1026" s="15"/>
      <c r="F1026" s="15"/>
      <c r="G1026" s="15"/>
      <c r="H1026" s="15"/>
      <c r="I1026" s="15"/>
      <c r="J1026" s="15"/>
      <c r="K1026" s="15"/>
    </row>
    <row r="1027" spans="1:11" x14ac:dyDescent="0.2">
      <c r="A1027" s="57"/>
      <c r="B1027" s="15"/>
      <c r="C1027" s="15"/>
      <c r="D1027" s="15"/>
      <c r="E1027" s="15"/>
      <c r="F1027" s="15"/>
      <c r="G1027" s="15"/>
      <c r="H1027" s="15"/>
      <c r="I1027" s="15"/>
      <c r="J1027" s="15"/>
      <c r="K1027" s="15"/>
    </row>
    <row r="1028" spans="1:11" x14ac:dyDescent="0.2">
      <c r="A1028" s="57"/>
      <c r="B1028" s="15"/>
      <c r="C1028" s="15"/>
      <c r="D1028" s="15"/>
      <c r="E1028" s="15"/>
      <c r="F1028" s="15"/>
      <c r="G1028" s="15"/>
      <c r="H1028" s="15"/>
      <c r="I1028" s="15"/>
      <c r="J1028" s="15"/>
      <c r="K1028" s="15"/>
    </row>
    <row r="1029" spans="1:11" x14ac:dyDescent="0.2">
      <c r="A1029" s="57"/>
      <c r="B1029" s="15"/>
      <c r="C1029" s="15"/>
      <c r="D1029" s="15"/>
      <c r="E1029" s="15"/>
      <c r="F1029" s="15"/>
      <c r="G1029" s="15"/>
      <c r="H1029" s="15"/>
      <c r="I1029" s="15"/>
      <c r="J1029" s="15"/>
      <c r="K1029" s="15"/>
    </row>
    <row r="1030" spans="1:11" x14ac:dyDescent="0.2">
      <c r="A1030" s="57"/>
      <c r="B1030" s="15"/>
      <c r="C1030" s="15"/>
      <c r="D1030" s="15"/>
      <c r="E1030" s="15"/>
      <c r="F1030" s="15"/>
      <c r="G1030" s="15"/>
      <c r="H1030" s="15"/>
      <c r="I1030" s="15"/>
      <c r="J1030" s="15"/>
      <c r="K1030" s="15"/>
    </row>
    <row r="1031" spans="1:11" x14ac:dyDescent="0.2">
      <c r="A1031" s="57"/>
      <c r="B1031" s="15"/>
      <c r="C1031" s="15"/>
      <c r="D1031" s="15"/>
      <c r="E1031" s="15"/>
      <c r="F1031" s="15"/>
      <c r="G1031" s="15"/>
      <c r="H1031" s="15"/>
      <c r="I1031" s="15"/>
      <c r="J1031" s="15"/>
      <c r="K1031" s="15"/>
    </row>
    <row r="1032" spans="1:11" x14ac:dyDescent="0.2">
      <c r="A1032" s="57"/>
      <c r="B1032" s="15"/>
      <c r="C1032" s="15"/>
      <c r="D1032" s="15"/>
      <c r="E1032" s="15"/>
      <c r="F1032" s="15"/>
      <c r="G1032" s="15"/>
      <c r="H1032" s="15"/>
      <c r="I1032" s="15"/>
      <c r="J1032" s="15"/>
      <c r="K1032" s="15"/>
    </row>
    <row r="1033" spans="1:11" x14ac:dyDescent="0.2">
      <c r="A1033" s="57"/>
      <c r="B1033" s="15"/>
      <c r="C1033" s="15"/>
      <c r="D1033" s="15"/>
      <c r="E1033" s="15"/>
      <c r="F1033" s="15"/>
      <c r="G1033" s="15"/>
      <c r="H1033" s="15"/>
      <c r="I1033" s="15"/>
      <c r="J1033" s="15"/>
      <c r="K1033" s="15"/>
    </row>
    <row r="1034" spans="1:11" x14ac:dyDescent="0.2">
      <c r="A1034" s="57"/>
      <c r="B1034" s="15"/>
      <c r="C1034" s="15"/>
      <c r="D1034" s="15"/>
      <c r="E1034" s="15"/>
      <c r="F1034" s="15"/>
      <c r="G1034" s="15"/>
      <c r="H1034" s="15"/>
      <c r="I1034" s="15"/>
      <c r="J1034" s="15"/>
      <c r="K1034" s="15"/>
    </row>
    <row r="1035" spans="1:11" x14ac:dyDescent="0.2">
      <c r="A1035" s="57"/>
      <c r="B1035" s="15"/>
      <c r="C1035" s="15"/>
      <c r="D1035" s="15"/>
      <c r="E1035" s="15"/>
      <c r="F1035" s="15"/>
      <c r="G1035" s="15"/>
      <c r="H1035" s="15"/>
      <c r="I1035" s="15"/>
      <c r="J1035" s="15"/>
      <c r="K1035" s="15"/>
    </row>
    <row r="1036" spans="1:11" x14ac:dyDescent="0.2">
      <c r="A1036" s="57"/>
      <c r="B1036" s="15"/>
      <c r="C1036" s="15"/>
      <c r="D1036" s="15"/>
      <c r="E1036" s="15"/>
      <c r="F1036" s="15"/>
      <c r="G1036" s="15"/>
      <c r="H1036" s="15"/>
      <c r="I1036" s="15"/>
      <c r="J1036" s="15"/>
      <c r="K1036" s="15"/>
    </row>
    <row r="1037" spans="1:11" x14ac:dyDescent="0.2">
      <c r="A1037" s="57"/>
      <c r="B1037" s="15"/>
      <c r="C1037" s="15"/>
      <c r="D1037" s="15"/>
      <c r="E1037" s="15"/>
      <c r="F1037" s="15"/>
      <c r="G1037" s="15"/>
      <c r="H1037" s="15"/>
      <c r="I1037" s="15"/>
      <c r="J1037" s="15"/>
      <c r="K1037" s="15"/>
    </row>
    <row r="1038" spans="1:11" x14ac:dyDescent="0.2">
      <c r="A1038" s="57"/>
      <c r="B1038" s="15"/>
      <c r="C1038" s="15"/>
      <c r="D1038" s="15"/>
      <c r="E1038" s="15"/>
      <c r="F1038" s="15"/>
      <c r="G1038" s="15"/>
      <c r="H1038" s="15"/>
      <c r="I1038" s="15"/>
      <c r="J1038" s="15"/>
      <c r="K1038" s="15"/>
    </row>
    <row r="1039" spans="1:11" x14ac:dyDescent="0.2">
      <c r="A1039" s="57"/>
      <c r="B1039" s="15"/>
      <c r="C1039" s="15"/>
      <c r="D1039" s="15"/>
      <c r="E1039" s="15"/>
      <c r="F1039" s="15"/>
      <c r="G1039" s="15"/>
      <c r="H1039" s="15"/>
      <c r="I1039" s="15"/>
      <c r="J1039" s="15"/>
      <c r="K1039" s="15"/>
    </row>
    <row r="1040" spans="1:11" x14ac:dyDescent="0.2">
      <c r="A1040" s="57"/>
      <c r="B1040" s="15"/>
      <c r="C1040" s="15"/>
      <c r="D1040" s="15"/>
      <c r="E1040" s="15"/>
      <c r="F1040" s="15"/>
      <c r="G1040" s="15"/>
      <c r="H1040" s="15"/>
      <c r="I1040" s="15"/>
      <c r="J1040" s="15"/>
      <c r="K1040" s="15"/>
    </row>
    <row r="1041" spans="1:11" ht="13.5" thickBot="1" x14ac:dyDescent="0.25">
      <c r="A1041" s="58"/>
      <c r="B1041" s="59"/>
      <c r="C1041" s="59"/>
      <c r="D1041" s="59"/>
      <c r="E1041" s="59"/>
      <c r="F1041" s="59"/>
      <c r="G1041" s="59"/>
      <c r="H1041" s="59"/>
      <c r="I1041" s="59"/>
      <c r="J1041" s="59"/>
      <c r="K1041" s="59"/>
    </row>
  </sheetData>
  <sortState ref="A6:L741">
    <sortCondition ref="A741"/>
  </sortState>
  <mergeCells count="3">
    <mergeCell ref="L1:L2"/>
    <mergeCell ref="L3:O3"/>
    <mergeCell ref="B1:C1"/>
  </mergeCells>
  <hyperlinks>
    <hyperlink ref="A449" r:id="rId1" display="http://nware.com.br/tbca/tbca/" xr:uid="{00000000-0004-0000-0000-000000000000}"/>
    <hyperlink ref="A448" r:id="rId2" display="http://nware.com.br/tbca/tbca/" xr:uid="{00000000-0004-0000-0000-000001000000}"/>
    <hyperlink ref="A577" r:id="rId3" display="http://nware.com.br/tbca/tbca/" xr:uid="{00000000-0004-0000-0000-000002000000}"/>
  </hyperlinks>
  <pageMargins left="0.511811024" right="0.511811024" top="0.78740157499999996" bottom="0.78740157499999996" header="0.31496062000000002" footer="0.31496062000000002"/>
  <pageSetup paperSize="9" orientation="landscape" verticalDpi="3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M49"/>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customHeight="1" x14ac:dyDescent="0.2">
      <c r="A3" s="609" t="s">
        <v>646</v>
      </c>
      <c r="B3" s="609"/>
      <c r="C3" s="97"/>
      <c r="D3" s="604" t="s">
        <v>31</v>
      </c>
      <c r="E3" s="604"/>
      <c r="F3" s="86" t="s">
        <v>7</v>
      </c>
      <c r="G3" s="86" t="s">
        <v>32</v>
      </c>
      <c r="H3" s="86" t="s">
        <v>640</v>
      </c>
      <c r="I3" s="87" t="s">
        <v>8</v>
      </c>
      <c r="J3" s="89" t="s">
        <v>9</v>
      </c>
      <c r="K3" s="88" t="s">
        <v>10</v>
      </c>
      <c r="L3" s="89" t="s">
        <v>396</v>
      </c>
      <c r="M3" s="90" t="s">
        <v>623</v>
      </c>
    </row>
    <row r="4" spans="1:13" ht="57"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37"/>
      <c r="B5" s="132" t="s">
        <v>728</v>
      </c>
      <c r="C5" s="12">
        <v>100</v>
      </c>
      <c r="D5" s="30">
        <f>IFERROR((VLOOKUP($B5,'Tabela de alimentos'!$A$3:$K$1041,2,FALSE))*$C5/100,0)</f>
        <v>237.07621886956522</v>
      </c>
      <c r="E5" s="33">
        <f>IFERROR((VLOOKUP($B5,'Tabela de alimentos'!$A$3:$K$1041,3,FALSE))*$C5/100,0)</f>
        <v>991.9268997502611</v>
      </c>
      <c r="F5" s="30">
        <f>IFERROR((VLOOKUP($B5,'Tabela de alimentos'!$A$3:$K$1041,4,FALSE))*$C5/100,0)</f>
        <v>10.830376811594203</v>
      </c>
      <c r="G5" s="30">
        <f>IFERROR((VLOOKUP($B5,'Tabela de alimentos'!$A$3:$K$1041,5,FALSE))*$C5/100,0)</f>
        <v>6.8917999999999999</v>
      </c>
      <c r="H5" s="30">
        <f>IFERROR((VLOOKUP($B5,'Tabela de alimentos'!$A$3:$K$1041,6,FALSE))*$C5/100,0)</f>
        <v>31.749223188405793</v>
      </c>
      <c r="I5" s="205">
        <f>IFERROR((VLOOKUP($B5,'Tabela de alimentos'!$A$3:$K$1041,7,FALSE))*$C5/100,0)</f>
        <v>53.00160000000001</v>
      </c>
      <c r="J5" s="32">
        <f>IFERROR((VLOOKUP($B5,'Tabela de alimentos'!$A$3:$K$1041,8,FALSE))*$C5/100,0)</f>
        <v>2.0178666666666669</v>
      </c>
      <c r="K5" s="32">
        <f>IFERROR((VLOOKUP($B5,'Tabela de alimentos'!$A$3:$K$1041,9,FALSE))*$C5/100,0)</f>
        <v>94.493333333333325</v>
      </c>
      <c r="L5" s="32">
        <f>IFERROR((VLOOKUP($B5,'Tabela de alimentos'!$A$3:$K$1041,10,FALSE))*$C5/100,0)</f>
        <v>1.8685999999999998</v>
      </c>
      <c r="M5" s="32">
        <f>IFERROR((VLOOKUP($B5,'Tabela de alimentos'!$A$3:$K$1041,11,FALSE))*$C5/100,0)</f>
        <v>379.36703333333332</v>
      </c>
    </row>
    <row r="6" spans="1:13" ht="14.25" x14ac:dyDescent="0.2">
      <c r="A6" s="37"/>
      <c r="B6" s="116" t="s">
        <v>740</v>
      </c>
      <c r="C6" s="12">
        <v>100</v>
      </c>
      <c r="D6" s="30">
        <f>IFERROR((VLOOKUP($B6,'Tabela de alimentos'!$A$3:$K$1041,2,FALSE))*$C6/100,0)</f>
        <v>147.02000000000001</v>
      </c>
      <c r="E6" s="33">
        <f>IFERROR((VLOOKUP($B6,'Tabela de alimentos'!$A$3:$K$1041,3,FALSE))*$C6/100,0)</f>
        <v>467.86296516159973</v>
      </c>
      <c r="F6" s="30">
        <f>IFERROR((VLOOKUP($B6,'Tabela de alimentos'!$A$3:$K$1041,4,FALSE))*$C6/100,0)</f>
        <v>0.99450000000000005</v>
      </c>
      <c r="G6" s="30">
        <f>IFERROR((VLOOKUP($B6,'Tabela de alimentos'!$A$3:$K$1041,5,FALSE))*$C6/100,0)</f>
        <v>0.308</v>
      </c>
      <c r="H6" s="30">
        <f>IFERROR((VLOOKUP($B6,'Tabela de alimentos'!$A$3:$K$1041,6,FALSE))*$C6/100,0)</f>
        <v>28.662499999999987</v>
      </c>
      <c r="I6" s="205">
        <f>IFERROR((VLOOKUP($B6,'Tabela de alimentos'!$A$3:$K$1041,7,FALSE))*$C6/100,0)</f>
        <v>2.4373333333333336</v>
      </c>
      <c r="J6" s="32">
        <f>IFERROR((VLOOKUP($B6,'Tabela de alimentos'!$A$3:$K$1041,8,FALSE))*$C6/100,0)</f>
        <v>0.30966666666666659</v>
      </c>
      <c r="K6" s="32">
        <f>IFERROR((VLOOKUP($B6,'Tabela de alimentos'!$A$3:$K$1041,9,FALSE))*$C6/100,0)</f>
        <v>42</v>
      </c>
      <c r="L6" s="32">
        <f>IFERROR((VLOOKUP($B6,'Tabela de alimentos'!$A$3:$K$1041,10,FALSE))*$C6/100,0)</f>
        <v>239.43866666666668</v>
      </c>
      <c r="M6" s="32">
        <f>IFERROR((VLOOKUP($B6,'Tabela de alimentos'!$A$3:$K$1041,11,FALSE))*$C6/100,0)</f>
        <v>8.3233333333333324</v>
      </c>
    </row>
    <row r="7" spans="1:13" ht="14.25" x14ac:dyDescent="0.2">
      <c r="A7" s="37"/>
      <c r="B7" s="116" t="s">
        <v>695</v>
      </c>
      <c r="C7" s="12">
        <v>100</v>
      </c>
      <c r="D7" s="30">
        <f>IFERROR((VLOOKUP($B7,'Tabela de alimentos'!$A$3:$K$1041,2,FALSE))*$C7/100,0)</f>
        <v>110.60121052173913</v>
      </c>
      <c r="E7" s="33">
        <f>IFERROR((VLOOKUP($B7,'Tabela de alimentos'!$A$3:$K$1041,3,FALSE))*$C7/100,0)</f>
        <v>462.75591282295647</v>
      </c>
      <c r="F7" s="30">
        <f>IFERROR((VLOOKUP($B7,'Tabela de alimentos'!$A$3:$K$1041,4,FALSE))*$C7/100,0)</f>
        <v>12.619129855072464</v>
      </c>
      <c r="G7" s="30">
        <f>IFERROR((VLOOKUP($B7,'Tabela de alimentos'!$A$3:$K$1041,5,FALSE))*$C7/100,0)</f>
        <v>6.1807600000000003</v>
      </c>
      <c r="H7" s="30">
        <f>IFERROR((VLOOKUP($B7,'Tabela de alimentos'!$A$3:$K$1041,6,FALSE))*$C7/100,0)</f>
        <v>0.43235681159420286</v>
      </c>
      <c r="I7" s="33">
        <f>IFERROR((VLOOKUP($B7,'Tabela de alimentos'!$A$3:$K$1041,7,FALSE))*$C7/100,0)</f>
        <v>5.8425766666666679</v>
      </c>
      <c r="J7" s="32">
        <f>IFERROR((VLOOKUP($B7,'Tabela de alimentos'!$A$3:$K$1041,8,FALSE))*$C7/100,0)</f>
        <v>0.95554000000000017</v>
      </c>
      <c r="K7" s="32">
        <f>IFERROR((VLOOKUP($B7,'Tabela de alimentos'!$A$3:$K$1041,9,FALSE))*$C7/100,0)</f>
        <v>21.42</v>
      </c>
      <c r="L7" s="32">
        <f>IFERROR((VLOOKUP($B7,'Tabela de alimentos'!$A$3:$K$1041,10,FALSE))*$C7/100,0)</f>
        <v>0.95140999999999987</v>
      </c>
      <c r="M7" s="32">
        <f>IFERROR((VLOOKUP($B7,'Tabela de alimentos'!$A$3:$K$1041,11,FALSE))*$C7/100,0)</f>
        <v>109.96687000000001</v>
      </c>
    </row>
    <row r="8" spans="1:13" ht="14.25" x14ac:dyDescent="0.2">
      <c r="A8" s="37"/>
      <c r="B8" s="116" t="s">
        <v>734</v>
      </c>
      <c r="C8" s="12">
        <v>100</v>
      </c>
      <c r="D8" s="30">
        <f>IFERROR((VLOOKUP($B8,'Tabela de alimentos'!$A$3:$K$1041,2,FALSE))*$C8/100,0)</f>
        <v>47.370007333333326</v>
      </c>
      <c r="E8" s="33">
        <f>IFERROR((VLOOKUP($B8,'Tabela de alimentos'!$A$3:$K$1041,3,FALSE))*$C8/100,0)</f>
        <v>198.19611068266667</v>
      </c>
      <c r="F8" s="30">
        <f>IFERROR((VLOOKUP($B8,'Tabela de alimentos'!$A$3:$K$1041,4,FALSE))*$C8/100,0)</f>
        <v>0.59896739130434795</v>
      </c>
      <c r="G8" s="30">
        <f>IFERROR((VLOOKUP($B8,'Tabela de alimentos'!$A$3:$K$1041,5,FALSE))*$C8/100,0)</f>
        <v>2.5640333333333332</v>
      </c>
      <c r="H8" s="30">
        <f>IFERROR((VLOOKUP($B8,'Tabela de alimentos'!$A$3:$K$1041,6,FALSE))*$C8/100,0)</f>
        <v>6.0184492753623182</v>
      </c>
      <c r="I8" s="33">
        <f>IFERROR((VLOOKUP($B8,'Tabela de alimentos'!$A$3:$K$1041,7,FALSE))*$C8/100,0)</f>
        <v>5.6096333333333321</v>
      </c>
      <c r="J8" s="32">
        <f>IFERROR((VLOOKUP($B8,'Tabela de alimentos'!$A$3:$K$1041,8,FALSE))*$C8/100,0)</f>
        <v>0.13226666666666667</v>
      </c>
      <c r="K8" s="32">
        <f>IFERROR((VLOOKUP($B8,'Tabela de alimentos'!$A$3:$K$1041,9,FALSE))*$C8/100,0)</f>
        <v>20.22</v>
      </c>
      <c r="L8" s="32">
        <f>IFERROR((VLOOKUP($B8,'Tabela de alimentos'!$A$3:$K$1041,10,FALSE))*$C8/100,0)</f>
        <v>2.2405666666666666</v>
      </c>
      <c r="M8" s="32">
        <f>IFERROR((VLOOKUP($B8,'Tabela de alimentos'!$A$3:$K$1041,11,FALSE))*$C8/100,0)</f>
        <v>79.95183333333334</v>
      </c>
    </row>
    <row r="9" spans="1:13" ht="14.25" x14ac:dyDescent="0.2">
      <c r="A9" s="37"/>
      <c r="B9" s="116" t="s">
        <v>674</v>
      </c>
      <c r="C9" s="12">
        <v>100</v>
      </c>
      <c r="D9" s="30">
        <f>IFERROR((VLOOKUP($B9,'Tabela de alimentos'!$A$3:$K$1041,2,FALSE))*$C9/100,0)</f>
        <v>308.897067884058</v>
      </c>
      <c r="E9" s="33">
        <f>IFERROR((VLOOKUP($B9,'Tabela de alimentos'!$A$3:$K$1041,3,FALSE))*$C9/100,0)</f>
        <v>1292.4253320268986</v>
      </c>
      <c r="F9" s="30">
        <f>IFERROR((VLOOKUP($B9,'Tabela de alimentos'!$A$3:$K$1041,4,FALSE))*$C9/100,0)</f>
        <v>5.7618862318840574</v>
      </c>
      <c r="G9" s="30">
        <f>IFERROR((VLOOKUP($B9,'Tabela de alimentos'!$A$3:$K$1041,5,FALSE))*$C9/100,0)</f>
        <v>2.7690999999999999</v>
      </c>
      <c r="H9" s="30">
        <f>IFERROR((VLOOKUP($B9,'Tabela de alimentos'!$A$3:$K$1041,6,FALSE))*$C9/100,0)</f>
        <v>63.127163768115935</v>
      </c>
      <c r="I9" s="33">
        <f>IFERROR((VLOOKUP($B9,'Tabela de alimentos'!$A$3:$K$1041,7,FALSE))*$C9/100,0)</f>
        <v>3.5992666666666664</v>
      </c>
      <c r="J9" s="32">
        <f>IFERROR((VLOOKUP($B9,'Tabela de alimentos'!$A$3:$K$1041,8,FALSE))*$C9/100,0)</f>
        <v>0.54619799999999996</v>
      </c>
      <c r="K9" s="32">
        <f>IFERROR((VLOOKUP($B9,'Tabela de alimentos'!$A$3:$K$1041,9,FALSE))*$C9/100,0)</f>
        <v>0</v>
      </c>
      <c r="L9" s="32">
        <f>IFERROR((VLOOKUP($B9,'Tabela de alimentos'!$A$3:$K$1041,10,FALSE))*$C9/100,0)</f>
        <v>0</v>
      </c>
      <c r="M9" s="32">
        <f>IFERROR((VLOOKUP($B9,'Tabela de alimentos'!$A$3:$K$1041,11,FALSE))*$C9/100,0)</f>
        <v>80.728133333333332</v>
      </c>
    </row>
    <row r="10" spans="1:13" ht="14.25" x14ac:dyDescent="0.2">
      <c r="A10" s="37"/>
      <c r="B10" s="116" t="s">
        <v>676</v>
      </c>
      <c r="C10" s="12">
        <v>100</v>
      </c>
      <c r="D10" s="30">
        <f>IFERROR((VLOOKUP($B10,'Tabela de alimentos'!$A$3:$K$1041,2,FALSE))*$C10/100,0)</f>
        <v>110.33464939130434</v>
      </c>
      <c r="E10" s="33">
        <f>IFERROR((VLOOKUP($B10,'Tabela de alimentos'!$A$3:$K$1041,3,FALSE))*$C10/100,0)</f>
        <v>461.64017305321738</v>
      </c>
      <c r="F10" s="30">
        <f>IFERROR((VLOOKUP($B10,'Tabela de alimentos'!$A$3:$K$1041,4,FALSE))*$C10/100,0)</f>
        <v>5.291054347826087</v>
      </c>
      <c r="G10" s="30">
        <f>IFERROR((VLOOKUP($B10,'Tabela de alimentos'!$A$3:$K$1041,5,FALSE))*$C10/100,0)</f>
        <v>4.1120999999999999</v>
      </c>
      <c r="H10" s="30">
        <f>IFERROR((VLOOKUP($B10,'Tabela de alimentos'!$A$3:$K$1041,6,FALSE))*$C10/100,0)</f>
        <v>13.664528985507244</v>
      </c>
      <c r="I10" s="33">
        <f>IFERROR((VLOOKUP($B10,'Tabela de alimentos'!$A$3:$K$1041,7,FALSE))*$C10/100,0)</f>
        <v>49.747799999999998</v>
      </c>
      <c r="J10" s="32">
        <f>IFERROR((VLOOKUP($B10,'Tabela de alimentos'!$A$3:$K$1041,8,FALSE))*$C10/100,0)</f>
        <v>2.0020000000000002</v>
      </c>
      <c r="K10" s="32">
        <f>IFERROR((VLOOKUP($B10,'Tabela de alimentos'!$A$3:$K$1041,9,FALSE))*$C10/100,0)</f>
        <v>0</v>
      </c>
      <c r="L10" s="32">
        <f>IFERROR((VLOOKUP($B10,'Tabela de alimentos'!$A$3:$K$1041,10,FALSE))*$C10/100,0)</f>
        <v>0</v>
      </c>
      <c r="M10" s="32">
        <f>IFERROR((VLOOKUP($B10,'Tabela de alimentos'!$A$3:$K$1041,11,FALSE))*$C10/100,0)</f>
        <v>84.592800000000011</v>
      </c>
    </row>
    <row r="11" spans="1:13" ht="14.25" x14ac:dyDescent="0.2">
      <c r="A11" s="37"/>
      <c r="B11" s="116" t="s">
        <v>717</v>
      </c>
      <c r="C11" s="12">
        <v>100</v>
      </c>
      <c r="D11" s="30">
        <f>IFERROR((VLOOKUP($B11,'Tabela de alimentos'!$A$3:$K$1041,2,FALSE))*$C11/100,0)</f>
        <v>313.6828037766561</v>
      </c>
      <c r="E11" s="33">
        <f>IFERROR((VLOOKUP($B11,'Tabela de alimentos'!$A$3:$K$1041,3,FALSE))*$C11/100,0)</f>
        <v>1312.4488510015296</v>
      </c>
      <c r="F11" s="30">
        <f>IFERROR((VLOOKUP($B11,'Tabela de alimentos'!$A$3:$K$1041,4,FALSE))*$C11/100,0)</f>
        <v>10.352409854926234</v>
      </c>
      <c r="G11" s="30">
        <f>IFERROR((VLOOKUP($B11,'Tabela de alimentos'!$A$3:$K$1041,5,FALSE))*$C11/100,0)</f>
        <v>13.259386666666666</v>
      </c>
      <c r="H11" s="30">
        <f>IFERROR((VLOOKUP($B11,'Tabela de alimentos'!$A$3:$K$1041,6,FALSE))*$C11/100,0)</f>
        <v>38.644290145073768</v>
      </c>
      <c r="I11" s="33">
        <f>IFERROR((VLOOKUP($B11,'Tabela de alimentos'!$A$3:$K$1041,7,FALSE))*$C11/100,0)</f>
        <v>193.63463333333328</v>
      </c>
      <c r="J11" s="32">
        <f>IFERROR((VLOOKUP($B11,'Tabela de alimentos'!$A$3:$K$1041,8,FALSE))*$C11/100,0)</f>
        <v>0.71</v>
      </c>
      <c r="K11" s="32">
        <f>IFERROR((VLOOKUP($B11,'Tabela de alimentos'!$A$3:$K$1041,9,FALSE))*$C11/100,0)</f>
        <v>122.74893333333334</v>
      </c>
      <c r="L11" s="32">
        <f>IFERROR((VLOOKUP($B11,'Tabela de alimentos'!$A$3:$K$1041,10,FALSE))*$C11/100,0)</f>
        <v>0</v>
      </c>
      <c r="M11" s="32">
        <f>IFERROR((VLOOKUP($B11,'Tabela de alimentos'!$A$3:$K$1041,11,FALSE))*$C11/100,0)</f>
        <v>252.13114666666669</v>
      </c>
    </row>
    <row r="12" spans="1:13" ht="14.25" x14ac:dyDescent="0.2">
      <c r="A12" s="37"/>
      <c r="B12" s="116" t="s">
        <v>156</v>
      </c>
      <c r="C12" s="12">
        <v>70</v>
      </c>
      <c r="D12" s="30">
        <f>IFERROR((VLOOKUP($B12,'Tabela de alimentos'!$A$3:$K$1041,2,FALSE))*$C12/100,0)</f>
        <v>68.774791521739147</v>
      </c>
      <c r="E12" s="33">
        <f>IFERROR((VLOOKUP($B12,'Tabela de alimentos'!$A$3:$K$1041,3,FALSE))*$C12/100,0)</f>
        <v>287.75372772695658</v>
      </c>
      <c r="F12" s="30">
        <f>IFERROR((VLOOKUP($B12,'Tabela de alimentos'!$A$3:$K$1041,4,FALSE))*$C12/100,0)</f>
        <v>0.8876811594202898</v>
      </c>
      <c r="G12" s="30">
        <f>IFERROR((VLOOKUP($B12,'Tabela de alimentos'!$A$3:$K$1041,5,FALSE))*$C12/100,0)</f>
        <v>4.5499999999999999E-2</v>
      </c>
      <c r="H12" s="30">
        <f>IFERROR((VLOOKUP($B12,'Tabela de alimentos'!$A$3:$K$1041,6,FALSE))*$C12/100,0)</f>
        <v>18.169818840579712</v>
      </c>
      <c r="I12" s="33">
        <f>IFERROR((VLOOKUP($B12,'Tabela de alimentos'!$A$3:$K$1041,7,FALSE))*$C12/100,0)</f>
        <v>5.2943333333333342</v>
      </c>
      <c r="J12" s="32">
        <f>IFERROR((VLOOKUP($B12,'Tabela de alimentos'!$A$3:$K$1041,8,FALSE))*$C12/100,0)</f>
        <v>0.26600000000000001</v>
      </c>
      <c r="K12" s="32">
        <f>IFERROR((VLOOKUP($B12,'Tabela de alimentos'!$A$3:$K$1041,9,FALSE))*$C12/100,0)</f>
        <v>22.4</v>
      </c>
      <c r="L12" s="32">
        <f>IFERROR((VLOOKUP($B12,'Tabela de alimentos'!$A$3:$K$1041,10,FALSE))*$C12/100,0)</f>
        <v>15.113</v>
      </c>
      <c r="M12" s="32">
        <f>IFERROR((VLOOKUP($B12,'Tabela de alimentos'!$A$3:$K$1041,11,FALSE))*$C12/100,0)</f>
        <v>0</v>
      </c>
    </row>
    <row r="13" spans="1:13" ht="14.25" x14ac:dyDescent="0.2">
      <c r="A13" s="37"/>
      <c r="B13" s="116" t="s">
        <v>730</v>
      </c>
      <c r="C13" s="12">
        <v>100</v>
      </c>
      <c r="D13" s="30">
        <f>IFERROR((VLOOKUP($B13,'Tabela de alimentos'!$A$3:$K$1041,2,FALSE))*$C13/100,0)</f>
        <v>323.10448848695648</v>
      </c>
      <c r="E13" s="33">
        <f>IFERROR((VLOOKUP($B13,'Tabela de alimentos'!$A$3:$K$1041,3,FALSE))*$C13/100,0)</f>
        <v>1351.8691798294262</v>
      </c>
      <c r="F13" s="30">
        <f>IFERROR((VLOOKUP($B13,'Tabela de alimentos'!$A$3:$K$1041,4,FALSE))*$C13/100,0)</f>
        <v>10.375391304347824</v>
      </c>
      <c r="G13" s="30">
        <f>IFERROR((VLOOKUP($B13,'Tabela de alimentos'!$A$3:$K$1041,5,FALSE))*$C13/100,0)</f>
        <v>9.1710000000000012</v>
      </c>
      <c r="H13" s="30">
        <f>IFERROR((VLOOKUP($B13,'Tabela de alimentos'!$A$3:$K$1041,6,FALSE))*$C13/100,0)</f>
        <v>54.239275362318843</v>
      </c>
      <c r="I13" s="33">
        <f>IFERROR((VLOOKUP($B13,'Tabela de alimentos'!$A$3:$K$1041,7,FALSE))*$C13/100,0)</f>
        <v>278.96899999999999</v>
      </c>
      <c r="J13" s="32">
        <f>IFERROR((VLOOKUP($B13,'Tabela de alimentos'!$A$3:$K$1041,8,FALSE))*$C13/100,0)</f>
        <v>0.59833333333333327</v>
      </c>
      <c r="K13" s="32">
        <f>IFERROR((VLOOKUP($B13,'Tabela de alimentos'!$A$3:$K$1041,9,FALSE))*$C13/100,0)</f>
        <v>305.81700000000001</v>
      </c>
      <c r="L13" s="32">
        <f>IFERROR((VLOOKUP($B13,'Tabela de alimentos'!$A$3:$K$1041,10,FALSE))*$C13/100,0)</f>
        <v>201.50416666666669</v>
      </c>
      <c r="M13" s="32">
        <f>IFERROR((VLOOKUP($B13,'Tabela de alimentos'!$A$3:$K$1041,11,FALSE))*$C13/100,0)</f>
        <v>96.9</v>
      </c>
    </row>
    <row r="14" spans="1:13" ht="14.25" x14ac:dyDescent="0.2">
      <c r="A14" s="37"/>
      <c r="B14" s="116"/>
      <c r="C14" s="12"/>
      <c r="D14" s="30">
        <f>IFERROR((VLOOKUP($B14,'Tabela de alimentos'!$A$3:$K$1041,2,FALSE))*$C14/100,0)</f>
        <v>0</v>
      </c>
      <c r="E14" s="33">
        <f>IFERROR((VLOOKUP($B14,'Tabela de alimentos'!$A$3:$K$1041,3,FALSE))*$C14/100,0)</f>
        <v>0</v>
      </c>
      <c r="F14" s="30">
        <f>IFERROR((VLOOKUP($B14,'Tabela de alimentos'!$A$3:$K$1041,4,FALSE))*$C14/100,0)</f>
        <v>0</v>
      </c>
      <c r="G14" s="30">
        <f>IFERROR((VLOOKUP($B14,'Tabela de alimentos'!$A$3:$K$1041,5,FALSE))*$C14/100,0)</f>
        <v>0</v>
      </c>
      <c r="H14" s="30">
        <f>IFERROR((VLOOKUP($B14,'Tabela de alimentos'!$A$3:$K$1041,6,FALSE))*$C14/100,0)</f>
        <v>0</v>
      </c>
      <c r="I14" s="33">
        <f>IFERROR((VLOOKUP($B14,'Tabela de alimentos'!$A$3:$K$1041,7,FALSE))*$C14/100,0)</f>
        <v>0</v>
      </c>
      <c r="J14" s="32">
        <f>IFERROR((VLOOKUP($B14,'Tabela de alimentos'!$A$3:$K$1041,8,FALSE))*$C14/100,0)</f>
        <v>0</v>
      </c>
      <c r="K14" s="32">
        <f>IFERROR((VLOOKUP($B14,'Tabela de alimentos'!$A$3:$K$1041,9,FALSE))*$C14/100,0)</f>
        <v>0</v>
      </c>
      <c r="L14" s="32">
        <f>IFERROR((VLOOKUP($B14,'Tabela de alimentos'!$A$3:$K$1041,10,FALSE))*$C14/100,0)</f>
        <v>0</v>
      </c>
      <c r="M14" s="32">
        <f>IFERROR((VLOOKUP($B14,'Tabela de alimentos'!$A$3:$K$1041,11,FALSE))*$C14/100,0)</f>
        <v>0</v>
      </c>
    </row>
    <row r="15" spans="1:13" ht="14.25" x14ac:dyDescent="0.2">
      <c r="A15" s="37"/>
      <c r="B15" s="116"/>
      <c r="C15" s="12"/>
      <c r="D15" s="30">
        <f>IFERROR((VLOOKUP($B15,'Tabela de alimentos'!$A$3:$K$1041,2,FALSE))*$C15/100,0)</f>
        <v>0</v>
      </c>
      <c r="E15" s="33">
        <f>IFERROR((VLOOKUP($B15,'Tabela de alimentos'!$A$3:$K$1041,3,FALSE))*$C15/100,0)</f>
        <v>0</v>
      </c>
      <c r="F15" s="30">
        <f>IFERROR((VLOOKUP($B15,'Tabela de alimentos'!$A$3:$K$1041,4,FALSE))*$C15/100,0)</f>
        <v>0</v>
      </c>
      <c r="G15" s="30">
        <f>IFERROR((VLOOKUP($B15,'Tabela de alimentos'!$A$3:$K$1041,5,FALSE))*$C15/100,0)</f>
        <v>0</v>
      </c>
      <c r="H15" s="30">
        <f>IFERROR((VLOOKUP($B15,'Tabela de alimentos'!$A$3:$K$1041,6,FALSE))*$C15/100,0)</f>
        <v>0</v>
      </c>
      <c r="I15" s="33">
        <f>IFERROR((VLOOKUP($B15,'Tabela de alimentos'!$A$3:$K$1041,7,FALSE))*$C15/100,0)</f>
        <v>0</v>
      </c>
      <c r="J15" s="32">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row>
    <row r="16" spans="1:13" ht="14.25" x14ac:dyDescent="0.2">
      <c r="A16" s="37"/>
      <c r="B16" s="116"/>
      <c r="C16" s="12"/>
      <c r="D16" s="30">
        <f>IFERROR((VLOOKUP($B16,'Tabela de alimentos'!$A$3:$K$1041,2,FALSE))*$C16/100,0)</f>
        <v>0</v>
      </c>
      <c r="E16" s="33">
        <f>IFERROR((VLOOKUP($B16,'Tabela de alimentos'!$A$3:$K$1041,3,FALSE))*$C16/100,0)</f>
        <v>0</v>
      </c>
      <c r="F16" s="30">
        <f>IFERROR((VLOOKUP($B16,'Tabela de alimentos'!$A$3:$K$1041,4,FALSE))*$C16/100,0)</f>
        <v>0</v>
      </c>
      <c r="G16" s="30">
        <f>IFERROR((VLOOKUP($B16,'Tabela de alimentos'!$A$3:$K$1041,5,FALSE))*$C16/100,0)</f>
        <v>0</v>
      </c>
      <c r="H16" s="30">
        <f>IFERROR((VLOOKUP($B16,'Tabela de alimentos'!$A$3:$K$1041,6,FALSE))*$C16/100,0)</f>
        <v>0</v>
      </c>
      <c r="I16" s="33">
        <f>IFERROR((VLOOKUP($B16,'Tabela de alimentos'!$A$3:$K$1041,7,FALSE))*$C16/100,0)</f>
        <v>0</v>
      </c>
      <c r="J16" s="32">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row>
    <row r="17" spans="1:13" ht="14.25" x14ac:dyDescent="0.2">
      <c r="A17" s="37"/>
      <c r="B17" s="116"/>
      <c r="C17" s="12"/>
      <c r="D17" s="30">
        <f>IFERROR((VLOOKUP($B17,'Tabela de alimentos'!$A$3:$K$1041,2,FALSE))*$C17/100,0)</f>
        <v>0</v>
      </c>
      <c r="E17" s="33">
        <f>IFERROR((VLOOKUP($B17,'Tabela de alimentos'!$A$3:$K$1041,3,FALSE))*$C17/100,0)</f>
        <v>0</v>
      </c>
      <c r="F17" s="30">
        <f>IFERROR((VLOOKUP($B17,'Tabela de alimentos'!$A$3:$K$1041,4,FALSE))*$C17/100,0)</f>
        <v>0</v>
      </c>
      <c r="G17" s="30">
        <f>IFERROR((VLOOKUP($B17,'Tabela de alimentos'!$A$3:$K$1041,5,FALSE))*$C17/100,0)</f>
        <v>0</v>
      </c>
      <c r="H17" s="30">
        <f>IFERROR((VLOOKUP($B17,'Tabela de alimentos'!$A$3:$K$1041,6,FALSE))*$C17/100,0)</f>
        <v>0</v>
      </c>
      <c r="I17" s="33">
        <f>IFERROR((VLOOKUP($B17,'Tabela de alimentos'!$A$3:$K$1041,7,FALSE))*$C17/100,0)</f>
        <v>0</v>
      </c>
      <c r="J17" s="32">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row>
    <row r="18" spans="1:13" ht="14.25" x14ac:dyDescent="0.2">
      <c r="A18" s="37"/>
      <c r="B18" s="116"/>
      <c r="C18" s="12"/>
      <c r="D18" s="30">
        <f>IFERROR((VLOOKUP($B18,'Tabela de alimentos'!$A$3:$K$1041,2,FALSE))*$C18/100,0)</f>
        <v>0</v>
      </c>
      <c r="E18" s="33">
        <f>IFERROR((VLOOKUP($B18,'Tabela de alimentos'!$A$3:$K$1041,3,FALSE))*$C18/100,0)</f>
        <v>0</v>
      </c>
      <c r="F18" s="30">
        <f>IFERROR((VLOOKUP($B18,'Tabela de alimentos'!$A$3:$K$1041,4,FALSE))*$C18/100,0)</f>
        <v>0</v>
      </c>
      <c r="G18" s="30">
        <f>IFERROR((VLOOKUP($B18,'Tabela de alimentos'!$A$3:$K$1041,5,FALSE))*$C18/100,0)</f>
        <v>0</v>
      </c>
      <c r="H18" s="30">
        <f>IFERROR((VLOOKUP($B18,'Tabela de alimentos'!$A$3:$K$1041,6,FALSE))*$C18/100,0)</f>
        <v>0</v>
      </c>
      <c r="I18" s="33">
        <f>IFERROR((VLOOKUP($B18,'Tabela de alimentos'!$A$3:$K$1041,7,FALSE))*$C18/100,0)</f>
        <v>0</v>
      </c>
      <c r="J18" s="32">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row>
    <row r="19" spans="1:13" ht="14.25" x14ac:dyDescent="0.2">
      <c r="A19" s="37"/>
      <c r="B19" s="116"/>
      <c r="C19" s="12"/>
      <c r="D19" s="30">
        <f>IFERROR((VLOOKUP($B19,'Tabela de alimentos'!$A$3:$K$1041,2,FALSE))*$C19/100,0)</f>
        <v>0</v>
      </c>
      <c r="E19" s="33">
        <f>IFERROR((VLOOKUP($B19,'Tabela de alimentos'!$A$3:$K$1041,3,FALSE))*$C19/100,0)</f>
        <v>0</v>
      </c>
      <c r="F19" s="30">
        <f>IFERROR((VLOOKUP($B19,'Tabela de alimentos'!$A$3:$K$1041,4,FALSE))*$C19/100,0)</f>
        <v>0</v>
      </c>
      <c r="G19" s="30">
        <f>IFERROR((VLOOKUP($B19,'Tabela de alimentos'!$A$3:$K$1041,5,FALSE))*$C19/100,0)</f>
        <v>0</v>
      </c>
      <c r="H19" s="30">
        <f>IFERROR((VLOOKUP($B19,'Tabela de alimentos'!$A$3:$K$1041,6,FALSE))*$C19/100,0)</f>
        <v>0</v>
      </c>
      <c r="I19" s="33">
        <f>IFERROR((VLOOKUP($B19,'Tabela de alimentos'!$A$3:$K$1041,7,FALSE))*$C19/100,0)</f>
        <v>0</v>
      </c>
      <c r="J19" s="32">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row>
    <row r="20" spans="1:13" ht="14.25" x14ac:dyDescent="0.2">
      <c r="A20" s="37"/>
      <c r="B20" s="116"/>
      <c r="C20" s="12"/>
      <c r="D20" s="30">
        <f>IFERROR((VLOOKUP($B20,'Tabela de alimentos'!$A$3:$K$1041,2,FALSE))*$C20/100,0)</f>
        <v>0</v>
      </c>
      <c r="E20" s="33">
        <f>IFERROR((VLOOKUP($B20,'Tabela de alimentos'!$A$3:$K$1041,3,FALSE))*$C20/100,0)</f>
        <v>0</v>
      </c>
      <c r="F20" s="30">
        <f>IFERROR((VLOOKUP($B20,'Tabela de alimentos'!$A$3:$K$1041,4,FALSE))*$C20/100,0)</f>
        <v>0</v>
      </c>
      <c r="G20" s="30">
        <f>IFERROR((VLOOKUP($B20,'Tabela de alimentos'!$A$3:$K$1041,5,FALSE))*$C20/100,0)</f>
        <v>0</v>
      </c>
      <c r="H20" s="30">
        <f>IFERROR((VLOOKUP($B20,'Tabela de alimentos'!$A$3:$K$1041,6,FALSE))*$C20/100,0)</f>
        <v>0</v>
      </c>
      <c r="I20" s="33">
        <f>IFERROR((VLOOKUP($B20,'Tabela de alimentos'!$A$3:$K$1041,7,FALSE))*$C20/100,0)</f>
        <v>0</v>
      </c>
      <c r="J20" s="32">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row>
    <row r="21" spans="1:13" ht="14.25" x14ac:dyDescent="0.2">
      <c r="A21" s="37"/>
      <c r="B21" s="116"/>
      <c r="C21" s="12"/>
      <c r="D21" s="30">
        <f>IFERROR((VLOOKUP($B21,'Tabela de alimentos'!$A$3:$K$1041,2,FALSE))*$C21/100,0)</f>
        <v>0</v>
      </c>
      <c r="E21" s="33">
        <f>IFERROR((VLOOKUP($B21,'Tabela de alimentos'!$A$3:$K$1041,3,FALSE))*$C21/100,0)</f>
        <v>0</v>
      </c>
      <c r="F21" s="30">
        <f>IFERROR((VLOOKUP($B21,'Tabela de alimentos'!$A$3:$K$1041,4,FALSE))*$C21/100,0)</f>
        <v>0</v>
      </c>
      <c r="G21" s="30">
        <f>IFERROR((VLOOKUP($B21,'Tabela de alimentos'!$A$3:$K$1041,5,FALSE))*$C21/100,0)</f>
        <v>0</v>
      </c>
      <c r="H21" s="30">
        <f>IFERROR((VLOOKUP($B21,'Tabela de alimentos'!$A$3:$K$1041,6,FALSE))*$C21/100,0)</f>
        <v>0</v>
      </c>
      <c r="I21" s="33">
        <f>IFERROR((VLOOKUP($B21,'Tabela de alimentos'!$A$3:$K$1041,7,FALSE))*$C21/100,0)</f>
        <v>0</v>
      </c>
      <c r="J21" s="32">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row>
    <row r="22" spans="1:13" ht="14.25" x14ac:dyDescent="0.2">
      <c r="A22" s="37"/>
      <c r="B22" s="116"/>
      <c r="C22" s="12"/>
      <c r="D22" s="30">
        <f>IFERROR((VLOOKUP($B22,'Tabela de alimentos'!$A$3:$K$1041,2,FALSE))*$C22/100,0)</f>
        <v>0</v>
      </c>
      <c r="E22" s="33">
        <f>IFERROR((VLOOKUP($B22,'Tabela de alimentos'!$A$3:$K$1041,3,FALSE))*$C22/100,0)</f>
        <v>0</v>
      </c>
      <c r="F22" s="30">
        <f>IFERROR((VLOOKUP($B22,'Tabela de alimentos'!$A$3:$K$1041,4,FALSE))*$C22/100,0)</f>
        <v>0</v>
      </c>
      <c r="G22" s="30">
        <f>IFERROR((VLOOKUP($B22,'Tabela de alimentos'!$A$3:$K$1041,5,FALSE))*$C22/100,0)</f>
        <v>0</v>
      </c>
      <c r="H22" s="30">
        <f>IFERROR((VLOOKUP($B22,'Tabela de alimentos'!$A$3:$K$1041,6,FALSE))*$C22/100,0)</f>
        <v>0</v>
      </c>
      <c r="I22" s="33">
        <f>IFERROR((VLOOKUP($B22,'Tabela de alimentos'!$A$3:$K$1041,7,FALSE))*$C22/100,0)</f>
        <v>0</v>
      </c>
      <c r="J22" s="32">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row>
    <row r="23" spans="1:13" ht="14.25" hidden="1" x14ac:dyDescent="0.2">
      <c r="A23" s="37"/>
      <c r="B23" s="116"/>
      <c r="C23" s="12"/>
      <c r="D23" s="30">
        <f>IFERROR((VLOOKUP($B23,'Tabela de alimentos'!$A$3:$K$1041,2,FALSE))*$C23/100,0)</f>
        <v>0</v>
      </c>
      <c r="E23" s="33">
        <f>IFERROR((VLOOKUP($B23,'Tabela de alimentos'!$A$3:$K$1041,3,FALSE))*$C23/100,0)</f>
        <v>0</v>
      </c>
      <c r="F23" s="30">
        <f>IFERROR((VLOOKUP($B23,'Tabela de alimentos'!$A$3:$K$1041,4,FALSE))*$C23/100,0)</f>
        <v>0</v>
      </c>
      <c r="G23" s="30">
        <f>IFERROR((VLOOKUP($B23,'Tabela de alimentos'!$A$3:$K$1041,5,FALSE))*$C23/100,0)</f>
        <v>0</v>
      </c>
      <c r="H23" s="30">
        <f>IFERROR((VLOOKUP($B23,'Tabela de alimentos'!$A$3:$K$1041,6,FALSE))*$C23/100,0)</f>
        <v>0</v>
      </c>
      <c r="I23" s="33">
        <f>IFERROR((VLOOKUP($B23,'Tabela de alimentos'!$A$3:$K$1041,7,FALSE))*$C23/100,0)</f>
        <v>0</v>
      </c>
      <c r="J23" s="32">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row>
    <row r="24" spans="1:13" ht="14.25" hidden="1" x14ac:dyDescent="0.2">
      <c r="A24" s="37"/>
      <c r="B24" s="116"/>
      <c r="C24" s="12"/>
      <c r="D24" s="30">
        <f>IFERROR((VLOOKUP($B24,'Tabela de alimentos'!$A$3:$K$1041,2,FALSE))*$C24/100,0)</f>
        <v>0</v>
      </c>
      <c r="E24" s="33">
        <f>IFERROR((VLOOKUP($B24,'Tabela de alimentos'!$A$3:$K$1041,3,FALSE))*$C24/100,0)</f>
        <v>0</v>
      </c>
      <c r="F24" s="30">
        <f>IFERROR((VLOOKUP($B24,'Tabela de alimentos'!$A$3:$K$1041,4,FALSE))*$C24/100,0)</f>
        <v>0</v>
      </c>
      <c r="G24" s="30">
        <f>IFERROR((VLOOKUP($B24,'Tabela de alimentos'!$A$3:$K$1041,5,FALSE))*$C24/100,0)</f>
        <v>0</v>
      </c>
      <c r="H24" s="30">
        <f>IFERROR((VLOOKUP($B24,'Tabela de alimentos'!$A$3:$K$1041,6,FALSE))*$C24/100,0)</f>
        <v>0</v>
      </c>
      <c r="I24" s="33">
        <f>IFERROR((VLOOKUP($B24,'Tabela de alimentos'!$A$3:$K$1041,7,FALSE))*$C24/100,0)</f>
        <v>0</v>
      </c>
      <c r="J24" s="32">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row>
    <row r="25" spans="1:13" ht="14.25" hidden="1" x14ac:dyDescent="0.2">
      <c r="A25" s="37"/>
      <c r="B25" s="116"/>
      <c r="C25" s="12"/>
      <c r="D25" s="30">
        <f>IFERROR((VLOOKUP($B25,'Tabela de alimentos'!$A$3:$K$1041,2,FALSE))*$C25/100,0)</f>
        <v>0</v>
      </c>
      <c r="E25" s="33">
        <f>IFERROR((VLOOKUP($B25,'Tabela de alimentos'!$A$3:$K$1041,3,FALSE))*$C25/100,0)</f>
        <v>0</v>
      </c>
      <c r="F25" s="30">
        <f>IFERROR((VLOOKUP($B25,'Tabela de alimentos'!$A$3:$K$1041,4,FALSE))*$C25/100,0)</f>
        <v>0</v>
      </c>
      <c r="G25" s="30">
        <f>IFERROR((VLOOKUP($B25,'Tabela de alimentos'!$A$3:$K$1041,5,FALSE))*$C25/100,0)</f>
        <v>0</v>
      </c>
      <c r="H25" s="30">
        <f>IFERROR((VLOOKUP($B25,'Tabela de alimentos'!$A$3:$K$1041,6,FALSE))*$C25/100,0)</f>
        <v>0</v>
      </c>
      <c r="I25" s="33">
        <f>IFERROR((VLOOKUP($B25,'Tabela de alimentos'!$A$3:$K$1041,7,FALSE))*$C25/100,0)</f>
        <v>0</v>
      </c>
      <c r="J25" s="32">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row>
    <row r="26" spans="1:13" ht="14.25" hidden="1" x14ac:dyDescent="0.2">
      <c r="A26" s="37"/>
      <c r="B26" s="116"/>
      <c r="C26" s="12"/>
      <c r="D26" s="30">
        <f>IFERROR((VLOOKUP($B26,'Tabela de alimentos'!$A$3:$K$1041,2,FALSE))*$C26/100,0)</f>
        <v>0</v>
      </c>
      <c r="E26" s="33">
        <f>IFERROR((VLOOKUP($B26,'Tabela de alimentos'!$A$3:$K$1041,3,FALSE))*$C26/100,0)</f>
        <v>0</v>
      </c>
      <c r="F26" s="30">
        <f>IFERROR((VLOOKUP($B26,'Tabela de alimentos'!$A$3:$K$1041,4,FALSE))*$C26/100,0)</f>
        <v>0</v>
      </c>
      <c r="G26" s="30">
        <f>IFERROR((VLOOKUP($B26,'Tabela de alimentos'!$A$3:$K$1041,5,FALSE))*$C26/100,0)</f>
        <v>0</v>
      </c>
      <c r="H26" s="30">
        <f>IFERROR((VLOOKUP($B26,'Tabela de alimentos'!$A$3:$K$1041,6,FALSE))*$C26/100,0)</f>
        <v>0</v>
      </c>
      <c r="I26" s="33">
        <f>IFERROR((VLOOKUP($B26,'Tabela de alimentos'!$A$3:$K$1041,7,FALSE))*$C26/100,0)</f>
        <v>0</v>
      </c>
      <c r="J26" s="32">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row>
    <row r="27" spans="1:13" ht="14.25" hidden="1" x14ac:dyDescent="0.2">
      <c r="A27" s="37"/>
      <c r="B27" s="116"/>
      <c r="C27" s="12"/>
      <c r="D27" s="30">
        <f>IFERROR((VLOOKUP($B27,'Tabela de alimentos'!$A$3:$K$1041,2,FALSE))*$C27/100,0)</f>
        <v>0</v>
      </c>
      <c r="E27" s="33">
        <f>IFERROR((VLOOKUP($B27,'Tabela de alimentos'!$A$3:$K$1041,3,FALSE))*$C27/100,0)</f>
        <v>0</v>
      </c>
      <c r="F27" s="30">
        <f>IFERROR((VLOOKUP($B27,'Tabela de alimentos'!$A$3:$K$1041,4,FALSE))*$C27/100,0)</f>
        <v>0</v>
      </c>
      <c r="G27" s="30">
        <f>IFERROR((VLOOKUP($B27,'Tabela de alimentos'!$A$3:$K$1041,5,FALSE))*$C27/100,0)</f>
        <v>0</v>
      </c>
      <c r="H27" s="30">
        <f>IFERROR((VLOOKUP($B27,'Tabela de alimentos'!$A$3:$K$1041,6,FALSE))*$C27/100,0)</f>
        <v>0</v>
      </c>
      <c r="I27" s="33">
        <f>IFERROR((VLOOKUP($B27,'Tabela de alimentos'!$A$3:$K$1041,7,FALSE))*$C27/100,0)</f>
        <v>0</v>
      </c>
      <c r="J27" s="32">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row>
    <row r="28" spans="1:13" ht="14.25" hidden="1" x14ac:dyDescent="0.2">
      <c r="A28" s="37"/>
      <c r="B28" s="116"/>
      <c r="C28" s="12"/>
      <c r="D28" s="30">
        <f>IFERROR((VLOOKUP($B28,'Tabela de alimentos'!$A$3:$K$1041,2,FALSE))*$C28/100,0)</f>
        <v>0</v>
      </c>
      <c r="E28" s="33">
        <f>IFERROR((VLOOKUP($B28,'Tabela de alimentos'!$A$3:$K$1041,3,FALSE))*$C28/100,0)</f>
        <v>0</v>
      </c>
      <c r="F28" s="30">
        <f>IFERROR((VLOOKUP($B28,'Tabela de alimentos'!$A$3:$K$1041,4,FALSE))*$C28/100,0)</f>
        <v>0</v>
      </c>
      <c r="G28" s="30">
        <f>IFERROR((VLOOKUP($B28,'Tabela de alimentos'!$A$3:$K$1041,5,FALSE))*$C28/100,0)</f>
        <v>0</v>
      </c>
      <c r="H28" s="30">
        <f>IFERROR((VLOOKUP($B28,'Tabela de alimentos'!$A$3:$K$1041,6,FALSE))*$C28/100,0)</f>
        <v>0</v>
      </c>
      <c r="I28" s="33">
        <f>IFERROR((VLOOKUP($B28,'Tabela de alimentos'!$A$3:$K$1041,7,FALSE))*$C28/100,0)</f>
        <v>0</v>
      </c>
      <c r="J28" s="32">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row>
    <row r="29" spans="1:13" ht="14.25" hidden="1" x14ac:dyDescent="0.2">
      <c r="A29" s="37"/>
      <c r="B29" s="116"/>
      <c r="C29" s="12"/>
      <c r="D29" s="30">
        <f>IFERROR((VLOOKUP($B29,'Tabela de alimentos'!$A$3:$K$1041,2,FALSE))*$C29/100,0)</f>
        <v>0</v>
      </c>
      <c r="E29" s="33">
        <f>IFERROR((VLOOKUP($B29,'Tabela de alimentos'!$A$3:$K$1041,3,FALSE))*$C29/100,0)</f>
        <v>0</v>
      </c>
      <c r="F29" s="30">
        <f>IFERROR((VLOOKUP($B29,'Tabela de alimentos'!$A$3:$K$1041,4,FALSE))*$C29/100,0)</f>
        <v>0</v>
      </c>
      <c r="G29" s="30">
        <f>IFERROR((VLOOKUP($B29,'Tabela de alimentos'!$A$3:$K$1041,5,FALSE))*$C29/100,0)</f>
        <v>0</v>
      </c>
      <c r="H29" s="30">
        <f>IFERROR((VLOOKUP($B29,'Tabela de alimentos'!$A$3:$K$1041,6,FALSE))*$C29/100,0)</f>
        <v>0</v>
      </c>
      <c r="I29" s="33">
        <f>IFERROR((VLOOKUP($B29,'Tabela de alimentos'!$A$3:$K$1041,7,FALSE))*$C29/100,0)</f>
        <v>0</v>
      </c>
      <c r="J29" s="32">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row>
    <row r="30" spans="1:13" ht="14.25" hidden="1" x14ac:dyDescent="0.2">
      <c r="A30" s="37"/>
      <c r="B30" s="116"/>
      <c r="C30" s="12"/>
      <c r="D30" s="30">
        <f>IFERROR((VLOOKUP($B30,'Tabela de alimentos'!$A$3:$K$1041,2,FALSE))*$C30/100,0)</f>
        <v>0</v>
      </c>
      <c r="E30" s="33">
        <f>IFERROR((VLOOKUP($B30,'Tabela de alimentos'!$A$3:$K$1041,3,FALSE))*$C30/100,0)</f>
        <v>0</v>
      </c>
      <c r="F30" s="30">
        <f>IFERROR((VLOOKUP($B30,'Tabela de alimentos'!$A$3:$K$1041,4,FALSE))*$C30/100,0)</f>
        <v>0</v>
      </c>
      <c r="G30" s="30">
        <f>IFERROR((VLOOKUP($B30,'Tabela de alimentos'!$A$3:$K$1041,5,FALSE))*$C30/100,0)</f>
        <v>0</v>
      </c>
      <c r="H30" s="30">
        <f>IFERROR((VLOOKUP($B30,'Tabela de alimentos'!$A$3:$K$1041,6,FALSE))*$C30/100,0)</f>
        <v>0</v>
      </c>
      <c r="I30" s="33">
        <f>IFERROR((VLOOKUP($B30,'Tabela de alimentos'!$A$3:$K$1041,7,FALSE))*$C30/100,0)</f>
        <v>0</v>
      </c>
      <c r="J30" s="32">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row>
    <row r="31" spans="1:13" ht="14.25" hidden="1" x14ac:dyDescent="0.2">
      <c r="A31" s="37"/>
      <c r="B31" s="116"/>
      <c r="C31" s="12"/>
      <c r="D31" s="30">
        <f>IFERROR((VLOOKUP($B31,'Tabela de alimentos'!$A$3:$K$1041,2,FALSE))*$C31/100,0)</f>
        <v>0</v>
      </c>
      <c r="E31" s="33">
        <f>IFERROR((VLOOKUP($B31,'Tabela de alimentos'!$A$3:$K$1041,3,FALSE))*$C31/100,0)</f>
        <v>0</v>
      </c>
      <c r="F31" s="30">
        <f>IFERROR((VLOOKUP($B31,'Tabela de alimentos'!$A$3:$K$1041,4,FALSE))*$C31/100,0)</f>
        <v>0</v>
      </c>
      <c r="G31" s="30">
        <f>IFERROR((VLOOKUP($B31,'Tabela de alimentos'!$A$3:$K$1041,5,FALSE))*$C31/100,0)</f>
        <v>0</v>
      </c>
      <c r="H31" s="30">
        <f>IFERROR((VLOOKUP($B31,'Tabela de alimentos'!$A$3:$K$1041,6,FALSE))*$C31/100,0)</f>
        <v>0</v>
      </c>
      <c r="I31" s="33">
        <f>IFERROR((VLOOKUP($B31,'Tabela de alimentos'!$A$3:$K$1041,7,FALSE))*$C31/100,0)</f>
        <v>0</v>
      </c>
      <c r="J31" s="32">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row>
    <row r="32" spans="1:13" ht="14.25" hidden="1" x14ac:dyDescent="0.2">
      <c r="A32" s="37"/>
      <c r="B32" s="116"/>
      <c r="C32" s="12"/>
      <c r="D32" s="30">
        <f>IFERROR((VLOOKUP($B32,'Tabela de alimentos'!$A$3:$K$1041,2,FALSE))*$C32/100,0)</f>
        <v>0</v>
      </c>
      <c r="E32" s="33">
        <f>IFERROR((VLOOKUP($B32,'Tabela de alimentos'!$A$3:$K$1041,3,FALSE))*$C32/100,0)</f>
        <v>0</v>
      </c>
      <c r="F32" s="30">
        <f>IFERROR((VLOOKUP($B32,'Tabela de alimentos'!$A$3:$K$1041,4,FALSE))*$C32/100,0)</f>
        <v>0</v>
      </c>
      <c r="G32" s="30">
        <f>IFERROR((VLOOKUP($B32,'Tabela de alimentos'!$A$3:$K$1041,5,FALSE))*$C32/100,0)</f>
        <v>0</v>
      </c>
      <c r="H32" s="30">
        <f>IFERROR((VLOOKUP($B32,'Tabela de alimentos'!$A$3:$K$1041,6,FALSE))*$C32/100,0)</f>
        <v>0</v>
      </c>
      <c r="I32" s="33">
        <f>IFERROR((VLOOKUP($B32,'Tabela de alimentos'!$A$3:$K$1041,7,FALSE))*$C32/100,0)</f>
        <v>0</v>
      </c>
      <c r="J32" s="32">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row>
    <row r="33" spans="1:13" ht="14.25" hidden="1" x14ac:dyDescent="0.2">
      <c r="A33" s="37"/>
      <c r="B33" s="116"/>
      <c r="C33" s="12"/>
      <c r="D33" s="30">
        <f>IFERROR((VLOOKUP($B33,'Tabela de alimentos'!$A$3:$K$1041,2,FALSE))*$C33/100,0)</f>
        <v>0</v>
      </c>
      <c r="E33" s="33">
        <f>IFERROR((VLOOKUP($B33,'Tabela de alimentos'!$A$3:$K$1041,3,FALSE))*$C33/100,0)</f>
        <v>0</v>
      </c>
      <c r="F33" s="30">
        <f>IFERROR((VLOOKUP($B33,'Tabela de alimentos'!$A$3:$K$1041,4,FALSE))*$C33/100,0)</f>
        <v>0</v>
      </c>
      <c r="G33" s="30">
        <f>IFERROR((VLOOKUP($B33,'Tabela de alimentos'!$A$3:$K$1041,5,FALSE))*$C33/100,0)</f>
        <v>0</v>
      </c>
      <c r="H33" s="30">
        <f>IFERROR((VLOOKUP($B33,'Tabela de alimentos'!$A$3:$K$1041,6,FALSE))*$C33/100,0)</f>
        <v>0</v>
      </c>
      <c r="I33" s="33">
        <f>IFERROR((VLOOKUP($B33,'Tabela de alimentos'!$A$3:$K$1041,7,FALSE))*$C33/100,0)</f>
        <v>0</v>
      </c>
      <c r="J33" s="32">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row>
    <row r="34" spans="1:13" ht="14.25" hidden="1" x14ac:dyDescent="0.2">
      <c r="A34" s="37"/>
      <c r="B34" s="116"/>
      <c r="C34" s="12"/>
      <c r="D34" s="30">
        <f>IFERROR((VLOOKUP($B34,'Tabela de alimentos'!$A$3:$K$1041,2,FALSE))*$C34/100,0)</f>
        <v>0</v>
      </c>
      <c r="E34" s="33">
        <f>IFERROR((VLOOKUP($B34,'Tabela de alimentos'!$A$3:$K$1041,3,FALSE))*$C34/100,0)</f>
        <v>0</v>
      </c>
      <c r="F34" s="30">
        <f>IFERROR((VLOOKUP($B34,'Tabela de alimentos'!$A$3:$K$1041,4,FALSE))*$C34/100,0)</f>
        <v>0</v>
      </c>
      <c r="G34" s="30">
        <f>IFERROR((VLOOKUP($B34,'Tabela de alimentos'!$A$3:$K$1041,5,FALSE))*$C34/100,0)</f>
        <v>0</v>
      </c>
      <c r="H34" s="30">
        <f>IFERROR((VLOOKUP($B34,'Tabela de alimentos'!$A$3:$K$1041,6,FALSE))*$C34/100,0)</f>
        <v>0</v>
      </c>
      <c r="I34" s="33">
        <f>IFERROR((VLOOKUP($B34,'Tabela de alimentos'!$A$3:$K$1041,7,FALSE))*$C34/100,0)</f>
        <v>0</v>
      </c>
      <c r="J34" s="32">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row>
    <row r="35" spans="1:13" ht="14.25" hidden="1" x14ac:dyDescent="0.2">
      <c r="A35" s="37"/>
      <c r="B35" s="116"/>
      <c r="C35" s="12"/>
      <c r="D35" s="30">
        <f>IFERROR((VLOOKUP($B35,'Tabela de alimentos'!$A$3:$K$1041,2,FALSE))*$C35/100,0)</f>
        <v>0</v>
      </c>
      <c r="E35" s="33">
        <f>IFERROR((VLOOKUP($B35,'Tabela de alimentos'!$A$3:$K$1041,3,FALSE))*$C35/100,0)</f>
        <v>0</v>
      </c>
      <c r="F35" s="30">
        <f>IFERROR((VLOOKUP($B35,'Tabela de alimentos'!$A$3:$K$1041,4,FALSE))*$C35/100,0)</f>
        <v>0</v>
      </c>
      <c r="G35" s="30">
        <f>IFERROR((VLOOKUP($B35,'Tabela de alimentos'!$A$3:$K$1041,5,FALSE))*$C35/100,0)</f>
        <v>0</v>
      </c>
      <c r="H35" s="30">
        <f>IFERROR((VLOOKUP($B35,'Tabela de alimentos'!$A$3:$K$1041,6,FALSE))*$C35/100,0)</f>
        <v>0</v>
      </c>
      <c r="I35" s="33">
        <f>IFERROR((VLOOKUP($B35,'Tabela de alimentos'!$A$3:$K$1041,7,FALSE))*$C35/100,0)</f>
        <v>0</v>
      </c>
      <c r="J35" s="32">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row>
    <row r="36" spans="1:13" ht="14.25" hidden="1" x14ac:dyDescent="0.2">
      <c r="A36" s="37"/>
      <c r="B36" s="116"/>
      <c r="C36" s="12"/>
      <c r="D36" s="30">
        <f>IFERROR((VLOOKUP($B36,'Tabela de alimentos'!$A$3:$K$1041,2,FALSE))*$C36/100,0)</f>
        <v>0</v>
      </c>
      <c r="E36" s="33">
        <f>IFERROR((VLOOKUP($B36,'Tabela de alimentos'!$A$3:$K$1041,3,FALSE))*$C36/100,0)</f>
        <v>0</v>
      </c>
      <c r="F36" s="30">
        <f>IFERROR((VLOOKUP($B36,'Tabela de alimentos'!$A$3:$K$1041,4,FALSE))*$C36/100,0)</f>
        <v>0</v>
      </c>
      <c r="G36" s="30">
        <f>IFERROR((VLOOKUP($B36,'Tabela de alimentos'!$A$3:$K$1041,5,FALSE))*$C36/100,0)</f>
        <v>0</v>
      </c>
      <c r="H36" s="30">
        <f>IFERROR((VLOOKUP($B36,'Tabela de alimentos'!$A$3:$K$1041,6,FALSE))*$C36/100,0)</f>
        <v>0</v>
      </c>
      <c r="I36" s="33">
        <f>IFERROR((VLOOKUP($B36,'Tabela de alimentos'!$A$3:$K$1041,7,FALSE))*$C36/100,0)</f>
        <v>0</v>
      </c>
      <c r="J36" s="32">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row>
    <row r="37" spans="1:13" ht="14.25" hidden="1" x14ac:dyDescent="0.2">
      <c r="A37" s="37"/>
      <c r="B37" s="116"/>
      <c r="C37" s="12"/>
      <c r="D37" s="30">
        <f>IFERROR((VLOOKUP($B37,'Tabela de alimentos'!$A$3:$K$1041,2,FALSE))*$C37/100,0)</f>
        <v>0</v>
      </c>
      <c r="E37" s="33">
        <f>IFERROR((VLOOKUP($B37,'Tabela de alimentos'!$A$3:$K$1041,3,FALSE))*$C37/100,0)</f>
        <v>0</v>
      </c>
      <c r="F37" s="30">
        <f>IFERROR((VLOOKUP($B37,'Tabela de alimentos'!$A$3:$K$1041,4,FALSE))*$C37/100,0)</f>
        <v>0</v>
      </c>
      <c r="G37" s="30">
        <f>IFERROR((VLOOKUP($B37,'Tabela de alimentos'!$A$3:$K$1041,5,FALSE))*$C37/100,0)</f>
        <v>0</v>
      </c>
      <c r="H37" s="30">
        <f>IFERROR((VLOOKUP($B37,'Tabela de alimentos'!$A$3:$K$1041,6,FALSE))*$C37/100,0)</f>
        <v>0</v>
      </c>
      <c r="I37" s="33">
        <f>IFERROR((VLOOKUP($B37,'Tabela de alimentos'!$A$3:$K$1041,7,FALSE))*$C37/100,0)</f>
        <v>0</v>
      </c>
      <c r="J37" s="32">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row>
    <row r="38" spans="1:13" ht="14.25" hidden="1" x14ac:dyDescent="0.2">
      <c r="A38" s="37"/>
      <c r="B38" s="116"/>
      <c r="C38" s="12"/>
      <c r="D38" s="30">
        <f>IFERROR((VLOOKUP($B38,'Tabela de alimentos'!$A$3:$K$1041,2,FALSE))*$C38/100,0)</f>
        <v>0</v>
      </c>
      <c r="E38" s="33">
        <f>IFERROR((VLOOKUP($B38,'Tabela de alimentos'!$A$3:$K$1041,3,FALSE))*$C38/100,0)</f>
        <v>0</v>
      </c>
      <c r="F38" s="30">
        <f>IFERROR((VLOOKUP($B38,'Tabela de alimentos'!$A$3:$K$1041,4,FALSE))*$C38/100,0)</f>
        <v>0</v>
      </c>
      <c r="G38" s="30">
        <f>IFERROR((VLOOKUP($B38,'Tabela de alimentos'!$A$3:$K$1041,5,FALSE))*$C38/100,0)</f>
        <v>0</v>
      </c>
      <c r="H38" s="30">
        <f>IFERROR((VLOOKUP($B38,'Tabela de alimentos'!$A$3:$K$1041,6,FALSE))*$C38/100,0)</f>
        <v>0</v>
      </c>
      <c r="I38" s="33">
        <f>IFERROR((VLOOKUP($B38,'Tabela de alimentos'!$A$3:$K$1041,7,FALSE))*$C38/100,0)</f>
        <v>0</v>
      </c>
      <c r="J38" s="32">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row>
    <row r="39" spans="1:13" ht="14.25" hidden="1" x14ac:dyDescent="0.2">
      <c r="A39" s="37"/>
      <c r="B39" s="116"/>
      <c r="C39" s="12"/>
      <c r="D39" s="30">
        <f>IFERROR((VLOOKUP($B39,'Tabela de alimentos'!$A$3:$K$1041,2,FALSE))*$C39/100,0)</f>
        <v>0</v>
      </c>
      <c r="E39" s="33">
        <f>IFERROR((VLOOKUP($B39,'Tabela de alimentos'!$A$3:$K$1041,3,FALSE))*$C39/100,0)</f>
        <v>0</v>
      </c>
      <c r="F39" s="30">
        <f>IFERROR((VLOOKUP($B39,'Tabela de alimentos'!$A$3:$K$1041,4,FALSE))*$C39/100,0)</f>
        <v>0</v>
      </c>
      <c r="G39" s="30">
        <f>IFERROR((VLOOKUP($B39,'Tabela de alimentos'!$A$3:$K$1041,5,FALSE))*$C39/100,0)</f>
        <v>0</v>
      </c>
      <c r="H39" s="30">
        <f>IFERROR((VLOOKUP($B39,'Tabela de alimentos'!$A$3:$K$1041,6,FALSE))*$C39/100,0)</f>
        <v>0</v>
      </c>
      <c r="I39" s="33">
        <f>IFERROR((VLOOKUP($B39,'Tabela de alimentos'!$A$3:$K$1041,7,FALSE))*$C39/100,0)</f>
        <v>0</v>
      </c>
      <c r="J39" s="32">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row>
    <row r="40" spans="1:13" ht="14.25" hidden="1" x14ac:dyDescent="0.2">
      <c r="A40" s="37"/>
      <c r="B40" s="116"/>
      <c r="C40" s="12"/>
      <c r="D40" s="30">
        <f>IFERROR((VLOOKUP($B40,'Tabela de alimentos'!$A$3:$K$1041,2,FALSE))*$C40/100,0)</f>
        <v>0</v>
      </c>
      <c r="E40" s="33">
        <f>IFERROR((VLOOKUP($B40,'Tabela de alimentos'!$A$3:$K$1041,3,FALSE))*$C40/100,0)</f>
        <v>0</v>
      </c>
      <c r="F40" s="30">
        <f>IFERROR((VLOOKUP($B40,'Tabela de alimentos'!$A$3:$K$1041,4,FALSE))*$C40/100,0)</f>
        <v>0</v>
      </c>
      <c r="G40" s="30">
        <f>IFERROR((VLOOKUP($B40,'Tabela de alimentos'!$A$3:$K$1041,5,FALSE))*$C40/100,0)</f>
        <v>0</v>
      </c>
      <c r="H40" s="30">
        <f>IFERROR((VLOOKUP($B40,'Tabela de alimentos'!$A$3:$K$1041,6,FALSE))*$C40/100,0)</f>
        <v>0</v>
      </c>
      <c r="I40" s="33">
        <f>IFERROR((VLOOKUP($B40,'Tabela de alimentos'!$A$3:$K$1041,7,FALSE))*$C40/100,0)</f>
        <v>0</v>
      </c>
      <c r="J40" s="32">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row>
    <row r="41" spans="1:13" ht="14.25" hidden="1" x14ac:dyDescent="0.2">
      <c r="A41" s="37"/>
      <c r="B41" s="116"/>
      <c r="C41" s="12"/>
      <c r="D41" s="30">
        <f>IFERROR((VLOOKUP($B41,'Tabela de alimentos'!$A$3:$K$1041,2,FALSE))*$C41/100,0)</f>
        <v>0</v>
      </c>
      <c r="E41" s="33">
        <f>IFERROR((VLOOKUP($B41,'Tabela de alimentos'!$A$3:$K$1041,3,FALSE))*$C41/100,0)</f>
        <v>0</v>
      </c>
      <c r="F41" s="30">
        <f>IFERROR((VLOOKUP($B41,'Tabela de alimentos'!$A$3:$K$1041,4,FALSE))*$C41/100,0)</f>
        <v>0</v>
      </c>
      <c r="G41" s="30">
        <f>IFERROR((VLOOKUP($B41,'Tabela de alimentos'!$A$3:$K$1041,5,FALSE))*$C41/100,0)</f>
        <v>0</v>
      </c>
      <c r="H41" s="30">
        <f>IFERROR((VLOOKUP($B41,'Tabela de alimentos'!$A$3:$K$1041,6,FALSE))*$C41/100,0)</f>
        <v>0</v>
      </c>
      <c r="I41" s="33">
        <f>IFERROR((VLOOKUP($B41,'Tabela de alimentos'!$A$3:$K$1041,7,FALSE))*$C41/100,0)</f>
        <v>0</v>
      </c>
      <c r="J41" s="32">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row>
    <row r="42" spans="1:13" ht="14.25" hidden="1" x14ac:dyDescent="0.2">
      <c r="A42" s="37"/>
      <c r="B42" s="193"/>
      <c r="C42" s="12"/>
      <c r="D42" s="30">
        <f>IFERROR((VLOOKUP($B42,'Tabela de alimentos'!$A$3:$K$1041,2,FALSE))*$C42/100,0)</f>
        <v>0</v>
      </c>
      <c r="E42" s="33">
        <f>IFERROR((VLOOKUP($B42,'Tabela de alimentos'!$A$3:$K$1041,3,FALSE))*$C42/100,0)</f>
        <v>0</v>
      </c>
      <c r="F42" s="30">
        <f>IFERROR((VLOOKUP($B42,'Tabela de alimentos'!$A$3:$K$1041,4,FALSE))*$C42/100,0)</f>
        <v>0</v>
      </c>
      <c r="G42" s="30">
        <f>IFERROR((VLOOKUP($B42,'Tabela de alimentos'!$A$3:$K$1041,5,FALSE))*$C42/100,0)</f>
        <v>0</v>
      </c>
      <c r="H42" s="30">
        <f>IFERROR((VLOOKUP($B42,'Tabela de alimentos'!$A$3:$K$1041,6,FALSE))*$C42/100,0)</f>
        <v>0</v>
      </c>
      <c r="I42" s="39">
        <f>IFERROR((VLOOKUP($B42,'Tabela de alimentos'!$A$3:$K$1041,7,FALSE))*$C42/100,0)</f>
        <v>0</v>
      </c>
      <c r="J42" s="32">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row>
    <row r="43" spans="1:13" s="2" customFormat="1" ht="19.899999999999999" customHeight="1" thickBot="1" x14ac:dyDescent="0.25">
      <c r="A43" s="38"/>
      <c r="B43" s="27"/>
      <c r="C43" s="28" t="s">
        <v>398</v>
      </c>
      <c r="D43" s="34">
        <f t="shared" ref="D43:M43" si="0">SUM(D5:D42)</f>
        <v>1666.8612377853519</v>
      </c>
      <c r="E43" s="35">
        <f t="shared" si="0"/>
        <v>6826.8791520555133</v>
      </c>
      <c r="F43" s="34">
        <f t="shared" si="0"/>
        <v>57.711396956375509</v>
      </c>
      <c r="G43" s="34">
        <f t="shared" si="0"/>
        <v>45.30167999999999</v>
      </c>
      <c r="H43" s="34">
        <f t="shared" si="0"/>
        <v>254.70760637695781</v>
      </c>
      <c r="I43" s="34">
        <f t="shared" si="0"/>
        <v>598.13617666666664</v>
      </c>
      <c r="J43" s="36">
        <f t="shared" si="0"/>
        <v>7.5378713333333343</v>
      </c>
      <c r="K43" s="36">
        <f t="shared" si="0"/>
        <v>629.09926666666661</v>
      </c>
      <c r="L43" s="36">
        <f t="shared" si="0"/>
        <v>461.11641000000009</v>
      </c>
      <c r="M43" s="36">
        <f t="shared" si="0"/>
        <v>1091.9611500000001</v>
      </c>
    </row>
    <row r="44" spans="1:13" s="2" customFormat="1" ht="24.95" customHeight="1" x14ac:dyDescent="0.25">
      <c r="A44" s="603" t="s">
        <v>638</v>
      </c>
      <c r="B44" s="603"/>
      <c r="C44" s="603"/>
      <c r="D44" s="603"/>
      <c r="E44" s="603"/>
      <c r="F44" s="603"/>
      <c r="G44" s="603"/>
      <c r="H44" s="603"/>
      <c r="I44" s="603"/>
      <c r="J44" s="603"/>
      <c r="K44" s="603"/>
      <c r="L44" s="603"/>
      <c r="M44" s="603"/>
    </row>
    <row r="45" spans="1:13" s="2" customFormat="1" x14ac:dyDescent="0.2">
      <c r="C45" s="9"/>
      <c r="D45" s="9"/>
      <c r="E45" s="9"/>
      <c r="F45" s="9"/>
      <c r="G45" s="9"/>
      <c r="H45" s="9"/>
      <c r="I45" s="9"/>
      <c r="J45" s="9"/>
      <c r="K45" s="9"/>
      <c r="L45" s="9"/>
      <c r="M45" s="9"/>
    </row>
    <row r="46" spans="1:13" x14ac:dyDescent="0.2">
      <c r="B46" s="2"/>
      <c r="D46" s="4"/>
      <c r="E46" s="4"/>
      <c r="F46" s="4"/>
      <c r="G46" s="4"/>
      <c r="H46" s="4"/>
      <c r="I46" s="4"/>
      <c r="J46" s="4"/>
      <c r="K46" s="4"/>
      <c r="L46" s="4"/>
      <c r="M46" s="5"/>
    </row>
    <row r="47" spans="1:13" x14ac:dyDescent="0.2">
      <c r="B47" s="3"/>
      <c r="D47" s="6"/>
      <c r="E47" s="7"/>
      <c r="F47" s="6"/>
      <c r="G47" s="6"/>
      <c r="H47" s="6"/>
      <c r="I47" s="6"/>
      <c r="J47" s="6"/>
      <c r="K47" s="6"/>
      <c r="L47" s="6"/>
      <c r="M47" s="8"/>
    </row>
    <row r="48" spans="1:13" x14ac:dyDescent="0.2">
      <c r="B48" s="3"/>
      <c r="D48" s="6"/>
      <c r="E48" s="7"/>
      <c r="F48" s="6"/>
      <c r="G48" s="6"/>
      <c r="H48" s="6"/>
      <c r="I48" s="6"/>
      <c r="J48" s="6"/>
      <c r="K48" s="6"/>
      <c r="L48" s="6"/>
      <c r="M48" s="8"/>
    </row>
    <row r="49" spans="2:13" x14ac:dyDescent="0.2">
      <c r="B49" s="3"/>
      <c r="D49" s="6"/>
      <c r="E49" s="7"/>
      <c r="F49" s="6"/>
      <c r="G49" s="6"/>
      <c r="H49" s="6"/>
      <c r="I49" s="6"/>
      <c r="J49" s="6"/>
      <c r="K49" s="6"/>
      <c r="L49" s="6"/>
      <c r="M49" s="8"/>
    </row>
  </sheetData>
  <mergeCells count="5">
    <mergeCell ref="D3:E3"/>
    <mergeCell ref="A1:M1"/>
    <mergeCell ref="A2:M2"/>
    <mergeCell ref="A44:M44"/>
    <mergeCell ref="A3:B3"/>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'Tabela de alimentos'!$A$3:$A$691</xm:f>
          </x14:formula1>
          <xm:sqref>B5:B42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M33"/>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customHeight="1" x14ac:dyDescent="0.2">
      <c r="A3" s="609" t="s">
        <v>646</v>
      </c>
      <c r="B3" s="609"/>
      <c r="C3" s="97"/>
      <c r="D3" s="604" t="s">
        <v>31</v>
      </c>
      <c r="E3" s="604"/>
      <c r="F3" s="86" t="s">
        <v>7</v>
      </c>
      <c r="G3" s="86" t="s">
        <v>32</v>
      </c>
      <c r="H3" s="86" t="s">
        <v>640</v>
      </c>
      <c r="I3" s="87" t="s">
        <v>8</v>
      </c>
      <c r="J3" s="89" t="s">
        <v>9</v>
      </c>
      <c r="K3" s="88" t="s">
        <v>10</v>
      </c>
      <c r="L3" s="89" t="s">
        <v>396</v>
      </c>
      <c r="M3" s="90" t="s">
        <v>623</v>
      </c>
    </row>
    <row r="4" spans="1:13" ht="58.5"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704</v>
      </c>
      <c r="C5" s="11">
        <v>100</v>
      </c>
      <c r="D5" s="30">
        <f>IFERROR((VLOOKUP($B5,'Tabela de alimentos'!$A$3:$K$1041,2,FALSE))*$C5/100,0)</f>
        <v>509.88862898840574</v>
      </c>
      <c r="E5" s="33">
        <f>IFERROR((VLOOKUP($B5,'Tabela de alimentos'!$A$3:$K$1041,3,FALSE))*$C5/100,0)</f>
        <v>2133.99402368749</v>
      </c>
      <c r="F5" s="31">
        <f>IFERROR((VLOOKUP($B5,'Tabela de alimentos'!$A$3:$K$1041,4,FALSE))*$C5/100,0)</f>
        <v>36.172760295744737</v>
      </c>
      <c r="G5" s="30">
        <f>IFERROR((VLOOKUP($B5,'Tabela de alimentos'!$A$3:$K$1041,5,FALSE))*$C5/100,0)</f>
        <v>17.897466666666666</v>
      </c>
      <c r="H5" s="30">
        <f>IFERROR((VLOOKUP($B5,'Tabela de alimentos'!$A$3:$K$1041,6,FALSE))*$C5/100,0)</f>
        <v>49.236572637681157</v>
      </c>
      <c r="I5" s="30">
        <f>IFERROR((VLOOKUP($B5,'Tabela de alimentos'!$A$3:$K$1041,7,FALSE))*$C5/100,0)</f>
        <v>279.08580000000001</v>
      </c>
      <c r="J5" s="33">
        <f>IFERROR((VLOOKUP($B5,'Tabela de alimentos'!$A$3:$K$1041,8,FALSE))*$C5/100,0)</f>
        <v>6.4876000000000014</v>
      </c>
      <c r="K5" s="32">
        <f>IFERROR((VLOOKUP($B5,'Tabela de alimentos'!$A$3:$K$1041,9,FALSE))*$C5/100,0)</f>
        <v>297.18466666666671</v>
      </c>
      <c r="L5" s="32">
        <f>IFERROR((VLOOKUP($B5,'Tabela de alimentos'!$A$3:$K$1041,10,FALSE))*$C5/100,0)</f>
        <v>9.795933333333334</v>
      </c>
      <c r="M5" s="32">
        <f>IFERROR((VLOOKUP($B5,'Tabela de alimentos'!$A$3:$K$1041,11,FALSE))*$C5/100,0)</f>
        <v>381.11599999999999</v>
      </c>
    </row>
    <row r="6" spans="1:13" ht="14.25" x14ac:dyDescent="0.2">
      <c r="A6" s="19"/>
      <c r="B6" s="116" t="s">
        <v>740</v>
      </c>
      <c r="C6" s="11">
        <v>100</v>
      </c>
      <c r="D6" s="30">
        <f>IFERROR((VLOOKUP($B6,'Tabela de alimentos'!$A$3:$K$1041,2,FALSE))*$C6/100,0)</f>
        <v>147.02000000000001</v>
      </c>
      <c r="E6" s="33">
        <f>IFERROR((VLOOKUP($B6,'Tabela de alimentos'!$A$3:$K$1041,3,FALSE))*$C6/100,0)</f>
        <v>467.86296516159973</v>
      </c>
      <c r="F6" s="31">
        <f>IFERROR((VLOOKUP($B6,'Tabela de alimentos'!$A$3:$K$1041,4,FALSE))*$C6/100,0)</f>
        <v>0.99450000000000005</v>
      </c>
      <c r="G6" s="30">
        <f>IFERROR((VLOOKUP($B6,'Tabela de alimentos'!$A$3:$K$1041,5,FALSE))*$C6/100,0)</f>
        <v>0.308</v>
      </c>
      <c r="H6" s="30">
        <f>IFERROR((VLOOKUP($B6,'Tabela de alimentos'!$A$3:$K$1041,6,FALSE))*$C6/100,0)</f>
        <v>28.662499999999987</v>
      </c>
      <c r="I6" s="30">
        <f>IFERROR((VLOOKUP($B6,'Tabela de alimentos'!$A$3:$K$1041,7,FALSE))*$C6/100,0)</f>
        <v>2.4373333333333336</v>
      </c>
      <c r="J6" s="33">
        <f>IFERROR((VLOOKUP($B6,'Tabela de alimentos'!$A$3:$K$1041,8,FALSE))*$C6/100,0)</f>
        <v>0.30966666666666659</v>
      </c>
      <c r="K6" s="32">
        <f>IFERROR((VLOOKUP($B6,'Tabela de alimentos'!$A$3:$K$1041,9,FALSE))*$C6/100,0)</f>
        <v>42</v>
      </c>
      <c r="L6" s="32">
        <f>IFERROR((VLOOKUP($B6,'Tabela de alimentos'!$A$3:$K$1041,10,FALSE))*$C6/100,0)</f>
        <v>239.43866666666668</v>
      </c>
      <c r="M6" s="32">
        <f>IFERROR((VLOOKUP($B6,'Tabela de alimentos'!$A$3:$K$1041,11,FALSE))*$C6/100,0)</f>
        <v>8.3233333333333324</v>
      </c>
    </row>
    <row r="7" spans="1:13" ht="14.25" x14ac:dyDescent="0.2">
      <c r="A7" s="19"/>
      <c r="B7" s="116" t="s">
        <v>714</v>
      </c>
      <c r="C7" s="11">
        <v>100</v>
      </c>
      <c r="D7" s="30">
        <f>IFERROR((VLOOKUP($B7,'Tabela de alimentos'!$A$3:$K$1041,2,FALSE))*$C7/100,0)</f>
        <v>173.04</v>
      </c>
      <c r="E7" s="33">
        <f>IFERROR((VLOOKUP($B7,'Tabela de alimentos'!$A$3:$K$1041,3,FALSE))*$C7/100,0)</f>
        <v>746.74294241646396</v>
      </c>
      <c r="F7" s="31">
        <f>IFERROR((VLOOKUP($B7,'Tabela de alimentos'!$A$3:$K$1041,4,FALSE))*$C7/100,0)</f>
        <v>20.749797101449282</v>
      </c>
      <c r="G7" s="30">
        <f>IFERROR((VLOOKUP($B7,'Tabela de alimentos'!$A$3:$K$1041,5,FALSE))*$C7/100,0)</f>
        <v>5.7823000000000002</v>
      </c>
      <c r="H7" s="30">
        <f>IFERROR((VLOOKUP($B7,'Tabela de alimentos'!$A$3:$K$1041,6,FALSE))*$C7/100,0)</f>
        <v>9.5483695652173903</v>
      </c>
      <c r="I7" s="30">
        <f>IFERROR((VLOOKUP($B7,'Tabela de alimentos'!$A$3:$K$1041,7,FALSE))*$C7/100,0)</f>
        <v>16.657766666666667</v>
      </c>
      <c r="J7" s="33">
        <f>IFERROR((VLOOKUP($B7,'Tabela de alimentos'!$A$3:$K$1041,8,FALSE))*$C7/100,0)</f>
        <v>0.75176666666666681</v>
      </c>
      <c r="K7" s="32">
        <f>IFERROR((VLOOKUP($B7,'Tabela de alimentos'!$A$3:$K$1041,9,FALSE))*$C7/100,0)</f>
        <v>207.02</v>
      </c>
      <c r="L7" s="32">
        <f>IFERROR((VLOOKUP($B7,'Tabela de alimentos'!$A$3:$K$1041,10,FALSE))*$C7/100,0)</f>
        <v>19.209733333333332</v>
      </c>
      <c r="M7" s="32">
        <f>IFERROR((VLOOKUP($B7,'Tabela de alimentos'!$A$3:$K$1041,11,FALSE))*$C7/100,0)</f>
        <v>100.13163333333335</v>
      </c>
    </row>
    <row r="8" spans="1:13" ht="14.25" x14ac:dyDescent="0.2">
      <c r="A8" s="19"/>
      <c r="B8" s="116" t="s">
        <v>674</v>
      </c>
      <c r="C8" s="11">
        <v>100</v>
      </c>
      <c r="D8" s="30">
        <f>IFERROR((VLOOKUP($B8,'Tabela de alimentos'!$A$3:$K$1041,2,FALSE))*$C8/100,0)</f>
        <v>308.897067884058</v>
      </c>
      <c r="E8" s="33">
        <f>IFERROR((VLOOKUP($B8,'Tabela de alimentos'!$A$3:$K$1041,3,FALSE))*$C8/100,0)</f>
        <v>1292.4253320268986</v>
      </c>
      <c r="F8" s="31">
        <f>IFERROR((VLOOKUP($B8,'Tabela de alimentos'!$A$3:$K$1041,4,FALSE))*$C8/100,0)</f>
        <v>5.7618862318840574</v>
      </c>
      <c r="G8" s="30">
        <f>IFERROR((VLOOKUP($B8,'Tabela de alimentos'!$A$3:$K$1041,5,FALSE))*$C8/100,0)</f>
        <v>2.7690999999999999</v>
      </c>
      <c r="H8" s="30">
        <f>IFERROR((VLOOKUP($B8,'Tabela de alimentos'!$A$3:$K$1041,6,FALSE))*$C8/100,0)</f>
        <v>63.127163768115935</v>
      </c>
      <c r="I8" s="30">
        <f>IFERROR((VLOOKUP($B8,'Tabela de alimentos'!$A$3:$K$1041,7,FALSE))*$C8/100,0)</f>
        <v>3.5992666666666664</v>
      </c>
      <c r="J8" s="33">
        <f>IFERROR((VLOOKUP($B8,'Tabela de alimentos'!$A$3:$K$1041,8,FALSE))*$C8/100,0)</f>
        <v>0.54619799999999996</v>
      </c>
      <c r="K8" s="32">
        <f>IFERROR((VLOOKUP($B8,'Tabela de alimentos'!$A$3:$K$1041,9,FALSE))*$C8/100,0)</f>
        <v>0</v>
      </c>
      <c r="L8" s="32">
        <f>IFERROR((VLOOKUP($B8,'Tabela de alimentos'!$A$3:$K$1041,10,FALSE))*$C8/100,0)</f>
        <v>0</v>
      </c>
      <c r="M8" s="32">
        <f>IFERROR((VLOOKUP($B8,'Tabela de alimentos'!$A$3:$K$1041,11,FALSE))*$C8/100,0)</f>
        <v>80.728133333333332</v>
      </c>
    </row>
    <row r="9" spans="1:13" ht="14.25" x14ac:dyDescent="0.2">
      <c r="A9" s="19"/>
      <c r="B9" s="116" t="s">
        <v>676</v>
      </c>
      <c r="C9" s="11">
        <v>100</v>
      </c>
      <c r="D9" s="30">
        <f>IFERROR((VLOOKUP($B9,'Tabela de alimentos'!$A$3:$K$1041,2,FALSE))*$C9/100,0)</f>
        <v>110.33464939130434</v>
      </c>
      <c r="E9" s="33">
        <f>IFERROR((VLOOKUP($B9,'Tabela de alimentos'!$A$3:$K$1041,3,FALSE))*$C9/100,0)</f>
        <v>461.64017305321738</v>
      </c>
      <c r="F9" s="31">
        <f>IFERROR((VLOOKUP($B9,'Tabela de alimentos'!$A$3:$K$1041,4,FALSE))*$C9/100,0)</f>
        <v>5.291054347826087</v>
      </c>
      <c r="G9" s="30">
        <f>IFERROR((VLOOKUP($B9,'Tabela de alimentos'!$A$3:$K$1041,5,FALSE))*$C9/100,0)</f>
        <v>4.1120999999999999</v>
      </c>
      <c r="H9" s="30">
        <f>IFERROR((VLOOKUP($B9,'Tabela de alimentos'!$A$3:$K$1041,6,FALSE))*$C9/100,0)</f>
        <v>13.664528985507244</v>
      </c>
      <c r="I9" s="30">
        <f>IFERROR((VLOOKUP($B9,'Tabela de alimentos'!$A$3:$K$1041,7,FALSE))*$C9/100,0)</f>
        <v>49.747799999999998</v>
      </c>
      <c r="J9" s="33">
        <f>IFERROR((VLOOKUP($B9,'Tabela de alimentos'!$A$3:$K$1041,8,FALSE))*$C9/100,0)</f>
        <v>2.0020000000000002</v>
      </c>
      <c r="K9" s="32">
        <f>IFERROR((VLOOKUP($B9,'Tabela de alimentos'!$A$3:$K$1041,9,FALSE))*$C9/100,0)</f>
        <v>0</v>
      </c>
      <c r="L9" s="32">
        <f>IFERROR((VLOOKUP($B9,'Tabela de alimentos'!$A$3:$K$1041,10,FALSE))*$C9/100,0)</f>
        <v>0</v>
      </c>
      <c r="M9" s="32">
        <f>IFERROR((VLOOKUP($B9,'Tabela de alimentos'!$A$3:$K$1041,11,FALSE))*$C9/100,0)</f>
        <v>84.592800000000011</v>
      </c>
    </row>
    <row r="10" spans="1:13" ht="14.25" x14ac:dyDescent="0.2">
      <c r="A10" s="19"/>
      <c r="B10" s="116" t="s">
        <v>749</v>
      </c>
      <c r="C10" s="11">
        <v>100</v>
      </c>
      <c r="D10" s="30">
        <f>IFERROR((VLOOKUP($B10,'Tabela de alimentos'!$A$3:$K$1041,2,FALSE))*$C10/100,0)</f>
        <v>26.08940997101449</v>
      </c>
      <c r="E10" s="33">
        <f>IFERROR((VLOOKUP($B10,'Tabela de alimentos'!$A$3:$K$1041,3,FALSE))*$C10/100,0)</f>
        <v>109.15809131872462</v>
      </c>
      <c r="F10" s="31">
        <f>IFERROR((VLOOKUP($B10,'Tabela de alimentos'!$A$3:$K$1041,4,FALSE))*$C10/100,0)</f>
        <v>0.21041666666666672</v>
      </c>
      <c r="G10" s="30">
        <f>IFERROR((VLOOKUP($B10,'Tabela de alimentos'!$A$3:$K$1041,5,FALSE))*$C10/100,0)</f>
        <v>2.5297666666666667</v>
      </c>
      <c r="H10" s="30">
        <f>IFERROR((VLOOKUP($B10,'Tabela de alimentos'!$A$3:$K$1041,6,FALSE))*$C10/100,0)</f>
        <v>0.89150000000000018</v>
      </c>
      <c r="I10" s="30">
        <f>IFERROR((VLOOKUP($B10,'Tabela de alimentos'!$A$3:$K$1041,7,FALSE))*$C10/100,0)</f>
        <v>6.9771333333333363</v>
      </c>
      <c r="J10" s="33">
        <f>IFERROR((VLOOKUP($B10,'Tabela de alimentos'!$A$3:$K$1041,8,FALSE))*$C10/100,0)</f>
        <v>3.4000000000000002E-2</v>
      </c>
      <c r="K10" s="32">
        <f>IFERROR((VLOOKUP($B10,'Tabela de alimentos'!$A$3:$K$1041,9,FALSE))*$C10/100,0)</f>
        <v>2.66</v>
      </c>
      <c r="L10" s="32">
        <f>IFERROR((VLOOKUP($B10,'Tabela de alimentos'!$A$3:$K$1041,10,FALSE))*$C10/100,0)</f>
        <v>3.7433333333333332</v>
      </c>
      <c r="M10" s="32">
        <f>IFERROR((VLOOKUP($B10,'Tabela de alimentos'!$A$3:$K$1041,11,FALSE))*$C10/100,0)</f>
        <v>80.641466666666673</v>
      </c>
    </row>
    <row r="11" spans="1:13" ht="14.25" x14ac:dyDescent="0.2">
      <c r="A11" s="19"/>
      <c r="B11" s="116" t="s">
        <v>1010</v>
      </c>
      <c r="C11" s="11">
        <v>100</v>
      </c>
      <c r="D11" s="30">
        <f>IFERROR((VLOOKUP($B11,'Tabela de alimentos'!$A$3:$K$1041,2,FALSE))*$C11/100,0)</f>
        <v>258.80041424429112</v>
      </c>
      <c r="E11" s="33">
        <f>IFERROR((VLOOKUP($B11,'Tabela de alimentos'!$A$3:$K$1041,3,FALSE))*$C11/100,0)</f>
        <v>1082.8209331981141</v>
      </c>
      <c r="F11" s="31">
        <f>IFERROR((VLOOKUP($B11,'Tabela de alimentos'!$A$3:$K$1041,4,FALSE))*$C11/100,0)</f>
        <v>4.0389876098114508</v>
      </c>
      <c r="G11" s="30">
        <f>IFERROR((VLOOKUP($B11,'Tabela de alimentos'!$A$3:$K$1041,5,FALSE))*$C11/100,0)</f>
        <v>13.905816666666666</v>
      </c>
      <c r="H11" s="30">
        <f>IFERROR((VLOOKUP($B11,'Tabela de alimentos'!$A$3:$K$1041,6,FALSE))*$C11/100,0)</f>
        <v>29.332712390188547</v>
      </c>
      <c r="I11" s="30">
        <f>IFERROR((VLOOKUP($B11,'Tabela de alimentos'!$A$3:$K$1041,7,FALSE))*$C11/100,0)</f>
        <v>9.2901166666666679</v>
      </c>
      <c r="J11" s="33">
        <f>IFERROR((VLOOKUP($B11,'Tabela de alimentos'!$A$3:$K$1041,8,FALSE))*$C11/100,0)</f>
        <v>0.52310000000000001</v>
      </c>
      <c r="K11" s="32">
        <f>IFERROR((VLOOKUP($B11,'Tabela de alimentos'!$A$3:$K$1041,9,FALSE))*$C11/100,0)</f>
        <v>114.59333333333333</v>
      </c>
      <c r="L11" s="32">
        <f>IFERROR((VLOOKUP($B11,'Tabela de alimentos'!$A$3:$K$1041,10,FALSE))*$C11/100,0)</f>
        <v>0</v>
      </c>
      <c r="M11" s="32">
        <f>IFERROR((VLOOKUP($B11,'Tabela de alimentos'!$A$3:$K$1041,11,FALSE))*$C11/100,0)</f>
        <v>410.6408666666668</v>
      </c>
    </row>
    <row r="12" spans="1:13" ht="14.25" x14ac:dyDescent="0.2">
      <c r="A12" s="19"/>
      <c r="B12" s="116" t="s">
        <v>740</v>
      </c>
      <c r="C12" s="11">
        <v>100</v>
      </c>
      <c r="D12" s="30">
        <f>IFERROR((VLOOKUP($B12,'Tabela de alimentos'!$A$3:$K$1041,2,FALSE))*$C12/100,0)</f>
        <v>147.02000000000001</v>
      </c>
      <c r="E12" s="33">
        <f>IFERROR((VLOOKUP($B12,'Tabela de alimentos'!$A$3:$K$1041,3,FALSE))*$C12/100,0)</f>
        <v>467.86296516159973</v>
      </c>
      <c r="F12" s="31">
        <f>IFERROR((VLOOKUP($B12,'Tabela de alimentos'!$A$3:$K$1041,4,FALSE))*$C12/100,0)</f>
        <v>0.99450000000000005</v>
      </c>
      <c r="G12" s="30">
        <f>IFERROR((VLOOKUP($B12,'Tabela de alimentos'!$A$3:$K$1041,5,FALSE))*$C12/100,0)</f>
        <v>0.308</v>
      </c>
      <c r="H12" s="30">
        <f>IFERROR((VLOOKUP($B12,'Tabela de alimentos'!$A$3:$K$1041,6,FALSE))*$C12/100,0)</f>
        <v>28.662499999999987</v>
      </c>
      <c r="I12" s="30">
        <f>IFERROR((VLOOKUP($B12,'Tabela de alimentos'!$A$3:$K$1041,7,FALSE))*$C12/100,0)</f>
        <v>2.4373333333333336</v>
      </c>
      <c r="J12" s="33">
        <f>IFERROR((VLOOKUP($B12,'Tabela de alimentos'!$A$3:$K$1041,8,FALSE))*$C12/100,0)</f>
        <v>0.30966666666666659</v>
      </c>
      <c r="K12" s="32">
        <f>IFERROR((VLOOKUP($B12,'Tabela de alimentos'!$A$3:$K$1041,9,FALSE))*$C12/100,0)</f>
        <v>42</v>
      </c>
      <c r="L12" s="32">
        <f>IFERROR((VLOOKUP($B12,'Tabela de alimentos'!$A$3:$K$1041,10,FALSE))*$C12/100,0)</f>
        <v>239.43866666666668</v>
      </c>
      <c r="M12" s="32">
        <f>IFERROR((VLOOKUP($B12,'Tabela de alimentos'!$A$3:$K$1041,11,FALSE))*$C12/100,0)</f>
        <v>8.3233333333333324</v>
      </c>
    </row>
    <row r="13" spans="1:13" ht="14.25" x14ac:dyDescent="0.2">
      <c r="A13" s="19"/>
      <c r="B13" s="116" t="s">
        <v>195</v>
      </c>
      <c r="C13" s="11">
        <v>120</v>
      </c>
      <c r="D13" s="30">
        <f>IFERROR((VLOOKUP($B13,'Tabela de alimentos'!$A$3:$K$1041,2,FALSE))*$C13/100,0)</f>
        <v>39.127951304347754</v>
      </c>
      <c r="E13" s="33">
        <f>IFERROR((VLOOKUP($B13,'Tabela de alimentos'!$A$3:$K$1041,3,FALSE))*$C13/100,0)</f>
        <v>163.71134825739099</v>
      </c>
      <c r="F13" s="31">
        <f>IFERROR((VLOOKUP($B13,'Tabela de alimentos'!$A$3:$K$1041,4,FALSE))*$C13/100,0)</f>
        <v>1.0608695652173914</v>
      </c>
      <c r="G13" s="30">
        <f>IFERROR((VLOOKUP($B13,'Tabela de alimentos'!$A$3:$K$1041,5,FALSE))*$C13/100,0)</f>
        <v>0</v>
      </c>
      <c r="H13" s="30">
        <f>IFERROR((VLOOKUP($B13,'Tabela de alimentos'!$A$3:$K$1041,6,FALSE))*$C13/100,0)</f>
        <v>9.7671304347826045</v>
      </c>
      <c r="I13" s="30">
        <f>IFERROR((VLOOKUP($B13,'Tabela de alimentos'!$A$3:$K$1041,7,FALSE))*$C13/100,0)</f>
        <v>9.2639999999999993</v>
      </c>
      <c r="J13" s="33">
        <f>IFERROR((VLOOKUP($B13,'Tabela de alimentos'!$A$3:$K$1041,8,FALSE))*$C13/100,0)</f>
        <v>0.27200000000000002</v>
      </c>
      <c r="K13" s="32">
        <f>IFERROR((VLOOKUP($B13,'Tabela de alimentos'!$A$3:$K$1041,9,FALSE))*$C13/100,0)</f>
        <v>43.92</v>
      </c>
      <c r="L13" s="32">
        <f>IFERROR((VLOOKUP($B13,'Tabela de alimentos'!$A$3:$K$1041,10,FALSE))*$C13/100,0)</f>
        <v>7.3760000000000012</v>
      </c>
      <c r="M13" s="32">
        <f>IFERROR((VLOOKUP($B13,'Tabela de alimentos'!$A$3:$K$1041,11,FALSE))*$C13/100,0)</f>
        <v>0</v>
      </c>
    </row>
    <row r="14" spans="1:13" ht="14.25" hidden="1" x14ac:dyDescent="0.2">
      <c r="A14" s="19"/>
      <c r="B14" s="116"/>
      <c r="C14" s="11"/>
      <c r="D14" s="30">
        <f>IFERROR((VLOOKUP($B14,'Tabela de alimentos'!$A$3:$K$1041,2,FALSE))*$C14/100,0)</f>
        <v>0</v>
      </c>
      <c r="E14" s="33">
        <f>IFERROR((VLOOKUP($B14,'Tabela de alimentos'!$A$3:$K$1041,3,FALSE))*$C14/100,0)</f>
        <v>0</v>
      </c>
      <c r="F14" s="31">
        <f>IFERROR((VLOOKUP($B14,'Tabela de alimentos'!$A$3:$K$1041,4,FALSE))*$C14/100,0)</f>
        <v>0</v>
      </c>
      <c r="G14" s="30">
        <f>IFERROR((VLOOKUP($B14,'Tabela de alimentos'!$A$3:$K$1041,5,FALSE))*$C14/100,0)</f>
        <v>0</v>
      </c>
      <c r="H14" s="30">
        <f>IFERROR((VLOOKUP($B14,'Tabela de alimentos'!$A$3:$K$1041,6,FALSE))*$C14/100,0)</f>
        <v>0</v>
      </c>
      <c r="I14" s="30">
        <f>IFERROR((VLOOKUP($B14,'Tabela de alimentos'!$A$3:$K$1041,7,FALSE))*$C14/100,0)</f>
        <v>0</v>
      </c>
      <c r="J14" s="33">
        <f>IFERROR((VLOOKUP($B14,'Tabela de alimentos'!$A$3:$K$1041,8,FALSE))*$C14/100,0)</f>
        <v>0</v>
      </c>
      <c r="K14" s="32">
        <f>IFERROR((VLOOKUP($B14,'Tabela de alimentos'!$A$3:$K$1041,9,FALSE))*$C14/100,0)</f>
        <v>0</v>
      </c>
      <c r="L14" s="32">
        <f>IFERROR((VLOOKUP($B14,'Tabela de alimentos'!$A$3:$K$1041,10,FALSE))*$C14/100,0)</f>
        <v>0</v>
      </c>
      <c r="M14" s="32">
        <f>IFERROR((VLOOKUP($B14,'Tabela de alimentos'!$A$3:$K$1041,11,FALSE))*$C14/100,0)</f>
        <v>0</v>
      </c>
    </row>
    <row r="15" spans="1:13" ht="14.25" hidden="1" x14ac:dyDescent="0.2">
      <c r="A15" s="19"/>
      <c r="B15" s="116"/>
      <c r="C15" s="11"/>
      <c r="D15" s="30">
        <f>IFERROR((VLOOKUP($B15,'Tabela de alimentos'!$A$3:$K$1041,2,FALSE))*$C15/100,0)</f>
        <v>0</v>
      </c>
      <c r="E15" s="33">
        <f>IFERROR((VLOOKUP($B15,'Tabela de alimentos'!$A$3:$K$1041,3,FALSE))*$C15/100,0)</f>
        <v>0</v>
      </c>
      <c r="F15" s="31">
        <f>IFERROR((VLOOKUP($B15,'Tabela de alimentos'!$A$3:$K$1041,4,FALSE))*$C15/100,0)</f>
        <v>0</v>
      </c>
      <c r="G15" s="30">
        <f>IFERROR((VLOOKUP($B15,'Tabela de alimentos'!$A$3:$K$1041,5,FALSE))*$C15/100,0)</f>
        <v>0</v>
      </c>
      <c r="H15" s="30">
        <f>IFERROR((VLOOKUP($B15,'Tabela de alimentos'!$A$3:$K$1041,6,FALSE))*$C15/100,0)</f>
        <v>0</v>
      </c>
      <c r="I15" s="30">
        <f>IFERROR((VLOOKUP($B15,'Tabela de alimentos'!$A$3:$K$1041,7,FALSE))*$C15/100,0)</f>
        <v>0</v>
      </c>
      <c r="J15" s="33">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row>
    <row r="16" spans="1:13" ht="14.25" hidden="1" x14ac:dyDescent="0.2">
      <c r="A16" s="19"/>
      <c r="B16" s="116"/>
      <c r="C16" s="11"/>
      <c r="D16" s="30">
        <f>IFERROR((VLOOKUP($B16,'Tabela de alimentos'!$A$3:$K$1041,2,FALSE))*$C16/100,0)</f>
        <v>0</v>
      </c>
      <c r="E16" s="33">
        <f>IFERROR((VLOOKUP($B16,'Tabela de alimentos'!$A$3:$K$1041,3,FALSE))*$C16/100,0)</f>
        <v>0</v>
      </c>
      <c r="F16" s="31">
        <f>IFERROR((VLOOKUP($B16,'Tabela de alimentos'!$A$3:$K$1041,4,FALSE))*$C16/100,0)</f>
        <v>0</v>
      </c>
      <c r="G16" s="30">
        <f>IFERROR((VLOOKUP($B16,'Tabela de alimentos'!$A$3:$K$1041,5,FALSE))*$C16/100,0)</f>
        <v>0</v>
      </c>
      <c r="H16" s="30">
        <f>IFERROR((VLOOKUP($B16,'Tabela de alimentos'!$A$3:$K$1041,6,FALSE))*$C16/100,0)</f>
        <v>0</v>
      </c>
      <c r="I16" s="30">
        <f>IFERROR((VLOOKUP($B16,'Tabela de alimentos'!$A$3:$K$1041,7,FALSE))*$C16/100,0)</f>
        <v>0</v>
      </c>
      <c r="J16" s="33">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row>
    <row r="17" spans="1:13" ht="14.25" hidden="1" x14ac:dyDescent="0.2">
      <c r="A17" s="19"/>
      <c r="B17" s="116"/>
      <c r="C17" s="11"/>
      <c r="D17" s="30">
        <f>IFERROR((VLOOKUP($B17,'Tabela de alimentos'!$A$3:$K$1041,2,FALSE))*$C17/100,0)</f>
        <v>0</v>
      </c>
      <c r="E17" s="33">
        <f>IFERROR((VLOOKUP($B17,'Tabela de alimentos'!$A$3:$K$1041,3,FALSE))*$C17/100,0)</f>
        <v>0</v>
      </c>
      <c r="F17" s="31">
        <f>IFERROR((VLOOKUP($B17,'Tabela de alimentos'!$A$3:$K$1041,4,FALSE))*$C17/100,0)</f>
        <v>0</v>
      </c>
      <c r="G17" s="30">
        <f>IFERROR((VLOOKUP($B17,'Tabela de alimentos'!$A$3:$K$1041,5,FALSE))*$C17/100,0)</f>
        <v>0</v>
      </c>
      <c r="H17" s="30">
        <f>IFERROR((VLOOKUP($B17,'Tabela de alimentos'!$A$3:$K$1041,6,FALSE))*$C17/100,0)</f>
        <v>0</v>
      </c>
      <c r="I17" s="30">
        <f>IFERROR((VLOOKUP($B17,'Tabela de alimentos'!$A$3:$K$1041,7,FALSE))*$C17/100,0)</f>
        <v>0</v>
      </c>
      <c r="J17" s="33">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row>
    <row r="18" spans="1:13" ht="14.25" hidden="1" x14ac:dyDescent="0.2">
      <c r="A18" s="19"/>
      <c r="B18" s="116"/>
      <c r="C18" s="11"/>
      <c r="D18" s="30">
        <f>IFERROR((VLOOKUP($B18,'Tabela de alimentos'!$A$3:$K$1041,2,FALSE))*$C18/100,0)</f>
        <v>0</v>
      </c>
      <c r="E18" s="33">
        <f>IFERROR((VLOOKUP($B18,'Tabela de alimentos'!$A$3:$K$1041,3,FALSE))*$C18/100,0)</f>
        <v>0</v>
      </c>
      <c r="F18" s="31">
        <f>IFERROR((VLOOKUP($B18,'Tabela de alimentos'!$A$3:$K$1041,4,FALSE))*$C18/100,0)</f>
        <v>0</v>
      </c>
      <c r="G18" s="30">
        <f>IFERROR((VLOOKUP($B18,'Tabela de alimentos'!$A$3:$K$1041,5,FALSE))*$C18/100,0)</f>
        <v>0</v>
      </c>
      <c r="H18" s="30">
        <f>IFERROR((VLOOKUP($B18,'Tabela de alimentos'!$A$3:$K$1041,6,FALSE))*$C18/100,0)</f>
        <v>0</v>
      </c>
      <c r="I18" s="30">
        <f>IFERROR((VLOOKUP($B18,'Tabela de alimentos'!$A$3:$K$1041,7,FALSE))*$C18/100,0)</f>
        <v>0</v>
      </c>
      <c r="J18" s="33">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row>
    <row r="19" spans="1:13" ht="14.25" hidden="1" x14ac:dyDescent="0.2">
      <c r="A19" s="19"/>
      <c r="B19" s="116"/>
      <c r="C19" s="11"/>
      <c r="D19" s="30">
        <f>IFERROR((VLOOKUP($B19,'Tabela de alimentos'!$A$3:$K$1041,2,FALSE))*$C19/100,0)</f>
        <v>0</v>
      </c>
      <c r="E19" s="33">
        <f>IFERROR((VLOOKUP($B19,'Tabela de alimentos'!$A$3:$K$1041,3,FALSE))*$C19/100,0)</f>
        <v>0</v>
      </c>
      <c r="F19" s="31">
        <f>IFERROR((VLOOKUP($B19,'Tabela de alimentos'!$A$3:$K$1041,4,FALSE))*$C19/100,0)</f>
        <v>0</v>
      </c>
      <c r="G19" s="30">
        <f>IFERROR((VLOOKUP($B19,'Tabela de alimentos'!$A$3:$K$1041,5,FALSE))*$C19/100,0)</f>
        <v>0</v>
      </c>
      <c r="H19" s="30">
        <f>IFERROR((VLOOKUP($B19,'Tabela de alimentos'!$A$3:$K$1041,6,FALSE))*$C19/100,0)</f>
        <v>0</v>
      </c>
      <c r="I19" s="30">
        <f>IFERROR((VLOOKUP($B19,'Tabela de alimentos'!$A$3:$K$1041,7,FALSE))*$C19/100,0)</f>
        <v>0</v>
      </c>
      <c r="J19" s="33">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row>
    <row r="20" spans="1:13" ht="14.25" hidden="1" x14ac:dyDescent="0.2">
      <c r="A20" s="19"/>
      <c r="B20" s="116"/>
      <c r="C20" s="11"/>
      <c r="D20" s="30">
        <f>IFERROR((VLOOKUP($B20,'Tabela de alimentos'!$A$3:$K$1041,2,FALSE))*$C20/100,0)</f>
        <v>0</v>
      </c>
      <c r="E20" s="33">
        <f>IFERROR((VLOOKUP($B20,'Tabela de alimentos'!$A$3:$K$1041,3,FALSE))*$C20/100,0)</f>
        <v>0</v>
      </c>
      <c r="F20" s="31">
        <f>IFERROR((VLOOKUP($B20,'Tabela de alimentos'!$A$3:$K$1041,4,FALSE))*$C20/100,0)</f>
        <v>0</v>
      </c>
      <c r="G20" s="30">
        <f>IFERROR((VLOOKUP($B20,'Tabela de alimentos'!$A$3:$K$1041,5,FALSE))*$C20/100,0)</f>
        <v>0</v>
      </c>
      <c r="H20" s="30">
        <f>IFERROR((VLOOKUP($B20,'Tabela de alimentos'!$A$3:$K$1041,6,FALSE))*$C20/100,0)</f>
        <v>0</v>
      </c>
      <c r="I20" s="30">
        <f>IFERROR((VLOOKUP($B20,'Tabela de alimentos'!$A$3:$K$1041,7,FALSE))*$C20/100,0)</f>
        <v>0</v>
      </c>
      <c r="J20" s="33">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row>
    <row r="21" spans="1:13" ht="14.25" hidden="1" x14ac:dyDescent="0.2">
      <c r="A21" s="19"/>
      <c r="B21" s="116"/>
      <c r="C21" s="11"/>
      <c r="D21" s="30">
        <f>IFERROR((VLOOKUP($B21,'Tabela de alimentos'!$A$3:$K$1041,2,FALSE))*$C21/100,0)</f>
        <v>0</v>
      </c>
      <c r="E21" s="33">
        <f>IFERROR((VLOOKUP($B21,'Tabela de alimentos'!$A$3:$K$1041,3,FALSE))*$C21/100,0)</f>
        <v>0</v>
      </c>
      <c r="F21" s="31">
        <f>IFERROR((VLOOKUP($B21,'Tabela de alimentos'!$A$3:$K$1041,4,FALSE))*$C21/100,0)</f>
        <v>0</v>
      </c>
      <c r="G21" s="30">
        <f>IFERROR((VLOOKUP($B21,'Tabela de alimentos'!$A$3:$K$1041,5,FALSE))*$C21/100,0)</f>
        <v>0</v>
      </c>
      <c r="H21" s="30">
        <f>IFERROR((VLOOKUP($B21,'Tabela de alimentos'!$A$3:$K$1041,6,FALSE))*$C21/100,0)</f>
        <v>0</v>
      </c>
      <c r="I21" s="30">
        <f>IFERROR((VLOOKUP($B21,'Tabela de alimentos'!$A$3:$K$1041,7,FALSE))*$C21/100,0)</f>
        <v>0</v>
      </c>
      <c r="J21" s="33">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row>
    <row r="22" spans="1:13" ht="14.25" hidden="1" x14ac:dyDescent="0.2">
      <c r="A22" s="19"/>
      <c r="B22" s="116"/>
      <c r="C22" s="11"/>
      <c r="D22" s="30">
        <f>IFERROR((VLOOKUP($B22,'Tabela de alimentos'!$A$3:$K$1041,2,FALSE))*$C22/100,0)</f>
        <v>0</v>
      </c>
      <c r="E22" s="33">
        <f>IFERROR((VLOOKUP($B22,'Tabela de alimentos'!$A$3:$K$1041,3,FALSE))*$C22/100,0)</f>
        <v>0</v>
      </c>
      <c r="F22" s="31">
        <f>IFERROR((VLOOKUP($B22,'Tabela de alimentos'!$A$3:$K$1041,4,FALSE))*$C22/100,0)</f>
        <v>0</v>
      </c>
      <c r="G22" s="30">
        <f>IFERROR((VLOOKUP($B22,'Tabela de alimentos'!$A$3:$K$1041,5,FALSE))*$C22/100,0)</f>
        <v>0</v>
      </c>
      <c r="H22" s="30">
        <f>IFERROR((VLOOKUP($B22,'Tabela de alimentos'!$A$3:$K$1041,6,FALSE))*$C22/100,0)</f>
        <v>0</v>
      </c>
      <c r="I22" s="30">
        <f>IFERROR((VLOOKUP($B22,'Tabela de alimentos'!$A$3:$K$1041,7,FALSE))*$C22/100,0)</f>
        <v>0</v>
      </c>
      <c r="J22" s="33">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row>
    <row r="23" spans="1:13" ht="14.25" hidden="1" x14ac:dyDescent="0.2">
      <c r="A23" s="19"/>
      <c r="B23" s="116"/>
      <c r="C23" s="11"/>
      <c r="D23" s="30">
        <f>IFERROR((VLOOKUP($B23,'Tabela de alimentos'!$A$3:$K$1041,2,FALSE))*$C23/100,0)</f>
        <v>0</v>
      </c>
      <c r="E23" s="33">
        <f>IFERROR((VLOOKUP($B23,'Tabela de alimentos'!$A$3:$K$1041,3,FALSE))*$C23/100,0)</f>
        <v>0</v>
      </c>
      <c r="F23" s="31">
        <f>IFERROR((VLOOKUP($B23,'Tabela de alimentos'!$A$3:$K$1041,4,FALSE))*$C23/100,0)</f>
        <v>0</v>
      </c>
      <c r="G23" s="30">
        <f>IFERROR((VLOOKUP($B23,'Tabela de alimentos'!$A$3:$K$1041,5,FALSE))*$C23/100,0)</f>
        <v>0</v>
      </c>
      <c r="H23" s="30">
        <f>IFERROR((VLOOKUP($B23,'Tabela de alimentos'!$A$3:$K$1041,6,FALSE))*$C23/100,0)</f>
        <v>0</v>
      </c>
      <c r="I23" s="30">
        <f>IFERROR((VLOOKUP($B23,'Tabela de alimentos'!$A$3:$K$1041,7,FALSE))*$C23/100,0)</f>
        <v>0</v>
      </c>
      <c r="J23" s="33">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row>
    <row r="24" spans="1:13" ht="14.25" hidden="1" x14ac:dyDescent="0.2">
      <c r="A24" s="19"/>
      <c r="B24" s="116"/>
      <c r="C24" s="11"/>
      <c r="D24" s="30">
        <f>IFERROR((VLOOKUP($B24,'Tabela de alimentos'!$A$3:$K$1041,2,FALSE))*$C24/100,0)</f>
        <v>0</v>
      </c>
      <c r="E24" s="33">
        <f>IFERROR((VLOOKUP($B24,'Tabela de alimentos'!$A$3:$K$1041,3,FALSE))*$C24/100,0)</f>
        <v>0</v>
      </c>
      <c r="F24" s="31">
        <f>IFERROR((VLOOKUP($B24,'Tabela de alimentos'!$A$3:$K$1041,4,FALSE))*$C24/100,0)</f>
        <v>0</v>
      </c>
      <c r="G24" s="30">
        <f>IFERROR((VLOOKUP($B24,'Tabela de alimentos'!$A$3:$K$1041,5,FALSE))*$C24/100,0)</f>
        <v>0</v>
      </c>
      <c r="H24" s="30">
        <f>IFERROR((VLOOKUP($B24,'Tabela de alimentos'!$A$3:$K$1041,6,FALSE))*$C24/100,0)</f>
        <v>0</v>
      </c>
      <c r="I24" s="30">
        <f>IFERROR((VLOOKUP($B24,'Tabela de alimentos'!$A$3:$K$1041,7,FALSE))*$C24/100,0)</f>
        <v>0</v>
      </c>
      <c r="J24" s="33">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row>
    <row r="25" spans="1:13" ht="14.25" hidden="1" x14ac:dyDescent="0.2">
      <c r="A25" s="19"/>
      <c r="B25" s="116"/>
      <c r="C25" s="11"/>
      <c r="D25" s="30">
        <f>IFERROR((VLOOKUP($B25,'Tabela de alimentos'!$A$3:$K$1041,2,FALSE))*$C25/100,0)</f>
        <v>0</v>
      </c>
      <c r="E25" s="33">
        <f>IFERROR((VLOOKUP($B25,'Tabela de alimentos'!$A$3:$K$1041,3,FALSE))*$C25/100,0)</f>
        <v>0</v>
      </c>
      <c r="F25" s="31">
        <f>IFERROR((VLOOKUP($B25,'Tabela de alimentos'!$A$3:$K$1041,4,FALSE))*$C25/100,0)</f>
        <v>0</v>
      </c>
      <c r="G25" s="30">
        <f>IFERROR((VLOOKUP($B25,'Tabela de alimentos'!$A$3:$K$1041,5,FALSE))*$C25/100,0)</f>
        <v>0</v>
      </c>
      <c r="H25" s="30">
        <f>IFERROR((VLOOKUP($B25,'Tabela de alimentos'!$A$3:$K$1041,6,FALSE))*$C25/100,0)</f>
        <v>0</v>
      </c>
      <c r="I25" s="30">
        <f>IFERROR((VLOOKUP($B25,'Tabela de alimentos'!$A$3:$K$1041,7,FALSE))*$C25/100,0)</f>
        <v>0</v>
      </c>
      <c r="J25" s="33">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row>
    <row r="26" spans="1:13" ht="14.25" hidden="1" x14ac:dyDescent="0.2">
      <c r="A26" s="19"/>
      <c r="B26" s="193"/>
      <c r="C26" s="11"/>
      <c r="D26" s="30">
        <f>IFERROR((VLOOKUP($B26,'Tabela de alimentos'!$A$3:$K$1041,2,FALSE))*$C26/100,0)</f>
        <v>0</v>
      </c>
      <c r="E26" s="33">
        <f>IFERROR((VLOOKUP($B26,'Tabela de alimentos'!$A$3:$K$1041,3,FALSE))*$C26/100,0)</f>
        <v>0</v>
      </c>
      <c r="F26" s="31">
        <f>IFERROR((VLOOKUP($B26,'Tabela de alimentos'!$A$3:$K$1041,4,FALSE))*$C26/100,0)</f>
        <v>0</v>
      </c>
      <c r="G26" s="30">
        <f>IFERROR((VLOOKUP($B26,'Tabela de alimentos'!$A$3:$K$1041,5,FALSE))*$C26/100,0)</f>
        <v>0</v>
      </c>
      <c r="H26" s="30">
        <f>IFERROR((VLOOKUP($B26,'Tabela de alimentos'!$A$3:$K$1041,6,FALSE))*$C26/100,0)</f>
        <v>0</v>
      </c>
      <c r="I26" s="30">
        <f>IFERROR((VLOOKUP($B26,'Tabela de alimentos'!$A$3:$K$1041,7,FALSE))*$C26/100,0)</f>
        <v>0</v>
      </c>
      <c r="J26" s="33">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row>
    <row r="27" spans="1:13" s="13" customFormat="1" ht="19.899999999999999" customHeight="1" thickBot="1" x14ac:dyDescent="0.25">
      <c r="A27" s="62"/>
      <c r="B27" s="65"/>
      <c r="C27" s="27" t="s">
        <v>398</v>
      </c>
      <c r="D27" s="34">
        <f t="shared" ref="D27:M27" si="0">SUM(D5:D26)</f>
        <v>1720.2181217834213</v>
      </c>
      <c r="E27" s="35">
        <f t="shared" si="0"/>
        <v>6926.2187742814986</v>
      </c>
      <c r="F27" s="40">
        <f t="shared" si="0"/>
        <v>75.274771818599675</v>
      </c>
      <c r="G27" s="34">
        <f t="shared" si="0"/>
        <v>47.612549999999999</v>
      </c>
      <c r="H27" s="34">
        <f t="shared" si="0"/>
        <v>232.8929777814929</v>
      </c>
      <c r="I27" s="34">
        <f t="shared" si="0"/>
        <v>379.49655000000001</v>
      </c>
      <c r="J27" s="35">
        <f t="shared" si="0"/>
        <v>11.235998000000002</v>
      </c>
      <c r="K27" s="36">
        <f t="shared" si="0"/>
        <v>749.37800000000004</v>
      </c>
      <c r="L27" s="36">
        <f t="shared" si="0"/>
        <v>519.00233333333335</v>
      </c>
      <c r="M27" s="36">
        <f t="shared" si="0"/>
        <v>1154.4975666666667</v>
      </c>
    </row>
    <row r="28" spans="1:13" s="2" customFormat="1" ht="24.95" customHeight="1" x14ac:dyDescent="0.25">
      <c r="A28" s="603" t="s">
        <v>638</v>
      </c>
      <c r="B28" s="603"/>
      <c r="C28" s="603"/>
      <c r="D28" s="603"/>
      <c r="E28" s="603"/>
      <c r="F28" s="603"/>
      <c r="G28" s="603"/>
      <c r="H28" s="603"/>
      <c r="I28" s="603"/>
      <c r="J28" s="603"/>
      <c r="K28" s="603"/>
      <c r="L28" s="603"/>
      <c r="M28" s="603"/>
    </row>
    <row r="29" spans="1:13" s="2" customFormat="1" x14ac:dyDescent="0.2">
      <c r="C29" s="9"/>
      <c r="D29" s="9"/>
      <c r="E29" s="9"/>
      <c r="F29" s="9"/>
      <c r="G29" s="9"/>
      <c r="H29" s="9"/>
      <c r="I29" s="9"/>
      <c r="J29" s="9"/>
      <c r="K29" s="9"/>
      <c r="L29" s="9"/>
      <c r="M29" s="9"/>
    </row>
    <row r="30" spans="1:13" x14ac:dyDescent="0.2">
      <c r="B30" s="2"/>
      <c r="D30" s="4"/>
      <c r="E30" s="4"/>
      <c r="F30" s="4"/>
      <c r="G30" s="4"/>
      <c r="H30" s="4"/>
      <c r="I30" s="4"/>
      <c r="J30" s="4"/>
      <c r="K30" s="4"/>
      <c r="L30" s="4"/>
      <c r="M30" s="5"/>
    </row>
    <row r="31" spans="1:13" x14ac:dyDescent="0.2">
      <c r="B31" s="3"/>
      <c r="D31" s="6"/>
      <c r="E31" s="7"/>
      <c r="F31" s="6"/>
      <c r="G31" s="6"/>
      <c r="H31" s="6"/>
      <c r="I31" s="6"/>
      <c r="J31" s="6"/>
      <c r="K31" s="6"/>
      <c r="L31" s="6"/>
      <c r="M31" s="8"/>
    </row>
    <row r="32" spans="1:13" x14ac:dyDescent="0.2">
      <c r="B32" s="3"/>
      <c r="D32" s="6"/>
      <c r="E32" s="7"/>
      <c r="F32" s="6"/>
      <c r="G32" s="6"/>
      <c r="H32" s="6"/>
      <c r="I32" s="6"/>
      <c r="J32" s="6"/>
      <c r="K32" s="6"/>
      <c r="L32" s="6"/>
      <c r="M32" s="8"/>
    </row>
    <row r="33" spans="2:13" x14ac:dyDescent="0.2">
      <c r="B33" s="3"/>
      <c r="D33" s="6"/>
      <c r="E33" s="7"/>
      <c r="F33" s="6"/>
      <c r="G33" s="6"/>
      <c r="H33" s="6"/>
      <c r="I33" s="6"/>
      <c r="J33" s="6"/>
      <c r="K33" s="6"/>
      <c r="L33" s="6"/>
      <c r="M33" s="8"/>
    </row>
  </sheetData>
  <mergeCells count="5">
    <mergeCell ref="D3:E3"/>
    <mergeCell ref="A1:M1"/>
    <mergeCell ref="A2:M2"/>
    <mergeCell ref="A28:M28"/>
    <mergeCell ref="A3:B3"/>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'Tabela de alimentos'!$A$3:$A$691</xm:f>
          </x14:formula1>
          <xm:sqref>B5:B26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P49"/>
  <sheetViews>
    <sheetView showGridLines="0" zoomScaleNormal="100" workbookViewId="0">
      <selection activeCell="E41" sqref="E41"/>
    </sheetView>
  </sheetViews>
  <sheetFormatPr defaultColWidth="9.140625" defaultRowHeight="12.75" x14ac:dyDescent="0.2"/>
  <cols>
    <col min="1" max="1" width="34.42578125" style="1" bestFit="1" customWidth="1"/>
    <col min="2" max="2" width="12.42578125" style="1" customWidth="1"/>
    <col min="3" max="3" width="13.5703125" style="1" bestFit="1" customWidth="1"/>
    <col min="4" max="4" width="11.42578125" style="1" bestFit="1" customWidth="1"/>
    <col min="5" max="5" width="11.5703125" style="1" customWidth="1"/>
    <col min="6" max="6" width="11.42578125" style="1" bestFit="1" customWidth="1"/>
    <col min="7" max="7" width="12" style="1" bestFit="1" customWidth="1"/>
    <col min="8" max="8" width="12.42578125" style="1" customWidth="1"/>
    <col min="9" max="10" width="11.42578125" style="1" bestFit="1" customWidth="1"/>
    <col min="11" max="11" width="10.42578125" style="1" customWidth="1"/>
    <col min="12" max="12" width="10" style="1" bestFit="1" customWidth="1"/>
    <col min="13" max="15" width="9.85546875" style="1" bestFit="1" customWidth="1"/>
    <col min="16" max="16" width="10.42578125" style="1" bestFit="1" customWidth="1"/>
    <col min="17" max="16384" width="9.140625" style="1"/>
  </cols>
  <sheetData>
    <row r="1" spans="1:16" ht="25.9" customHeight="1" x14ac:dyDescent="0.2">
      <c r="A1" s="615" t="s">
        <v>427</v>
      </c>
      <c r="B1" s="616"/>
      <c r="C1" s="118" t="s">
        <v>31</v>
      </c>
      <c r="D1" s="610" t="s">
        <v>7</v>
      </c>
      <c r="E1" s="611"/>
      <c r="F1" s="612"/>
      <c r="G1" s="611" t="s">
        <v>32</v>
      </c>
      <c r="H1" s="611"/>
      <c r="I1" s="611"/>
      <c r="J1" s="610" t="s">
        <v>403</v>
      </c>
      <c r="K1" s="611"/>
      <c r="L1" s="612"/>
      <c r="M1" s="118" t="s">
        <v>8</v>
      </c>
      <c r="N1" s="80" t="s">
        <v>9</v>
      </c>
      <c r="O1" s="81" t="s">
        <v>10</v>
      </c>
      <c r="P1" s="80" t="s">
        <v>396</v>
      </c>
    </row>
    <row r="2" spans="1:16" ht="14.45" customHeight="1" x14ac:dyDescent="0.2">
      <c r="A2" s="617"/>
      <c r="B2" s="618"/>
      <c r="C2" s="119" t="s">
        <v>34</v>
      </c>
      <c r="D2" s="83" t="s">
        <v>36</v>
      </c>
      <c r="E2" s="117" t="s">
        <v>647</v>
      </c>
      <c r="F2" s="85" t="s">
        <v>671</v>
      </c>
      <c r="G2" s="82" t="s">
        <v>36</v>
      </c>
      <c r="H2" s="117" t="s">
        <v>647</v>
      </c>
      <c r="I2" s="117" t="s">
        <v>671</v>
      </c>
      <c r="J2" s="83" t="s">
        <v>36</v>
      </c>
      <c r="K2" s="117" t="s">
        <v>647</v>
      </c>
      <c r="L2" s="85" t="s">
        <v>671</v>
      </c>
      <c r="M2" s="119" t="s">
        <v>37</v>
      </c>
      <c r="N2" s="84" t="s">
        <v>37</v>
      </c>
      <c r="O2" s="85" t="s">
        <v>38</v>
      </c>
      <c r="P2" s="84" t="s">
        <v>37</v>
      </c>
    </row>
    <row r="3" spans="1:16" ht="15" x14ac:dyDescent="0.2">
      <c r="A3" s="66" t="s">
        <v>423</v>
      </c>
      <c r="B3"/>
      <c r="C3" s="145">
        <f>Segunda!$D$39</f>
        <v>1675.432814608306</v>
      </c>
      <c r="D3" s="126">
        <f>Segunda!F39</f>
        <v>73.435018041535116</v>
      </c>
      <c r="E3" s="129">
        <f>D3*4</f>
        <v>293.74007216614046</v>
      </c>
      <c r="F3" s="136">
        <f>IFERROR(E3/C3,0)</f>
        <v>0.17532190464755401</v>
      </c>
      <c r="G3" s="128">
        <f>Segunda!G39</f>
        <v>74.087143333333344</v>
      </c>
      <c r="H3" s="123">
        <f>G3*9</f>
        <v>666.78429000000006</v>
      </c>
      <c r="I3" s="136">
        <f>IFERROR(H3/C3,0)</f>
        <v>0.39797733707148703</v>
      </c>
      <c r="J3" s="127">
        <f>Segunda!H39</f>
        <v>178.94045342569916</v>
      </c>
      <c r="K3" s="129">
        <f>J3*4</f>
        <v>715.76181370279664</v>
      </c>
      <c r="L3" s="137">
        <f>IFERROR(K3/C3,0)</f>
        <v>0.42721009607904348</v>
      </c>
      <c r="M3" s="145">
        <f>Segunda!I39</f>
        <v>611.46262333333334</v>
      </c>
      <c r="N3" s="146">
        <f>Segunda!J39</f>
        <v>8.4251713333333349</v>
      </c>
      <c r="O3" s="146">
        <f>Segunda!K39</f>
        <v>1013.7431699999999</v>
      </c>
      <c r="P3" s="146">
        <f>Segunda!L39</f>
        <v>21.082609999999999</v>
      </c>
    </row>
    <row r="4" spans="1:16" ht="15" x14ac:dyDescent="0.2">
      <c r="A4" s="66" t="s">
        <v>428</v>
      </c>
      <c r="B4"/>
      <c r="C4" s="145">
        <f>Terça!$D$45</f>
        <v>1776.2087855588625</v>
      </c>
      <c r="D4" s="127">
        <f>Terça!F45</f>
        <v>71.801044962406138</v>
      </c>
      <c r="E4" s="130">
        <f>D4*4</f>
        <v>287.20417984962455</v>
      </c>
      <c r="F4" s="137">
        <f>IFERROR(E4/C4,0)</f>
        <v>0.16169505645095616</v>
      </c>
      <c r="G4" s="128">
        <f>Terça!G45</f>
        <v>54.64808</v>
      </c>
      <c r="H4" s="124">
        <f>G4*9</f>
        <v>491.83271999999999</v>
      </c>
      <c r="I4" s="179">
        <f>IFERROR(H4/C4,0)</f>
        <v>0.27690028559635282</v>
      </c>
      <c r="J4" s="127">
        <f>Terça!H45</f>
        <v>247.8738548376401</v>
      </c>
      <c r="K4" s="130">
        <f>J4*4</f>
        <v>991.49541935056038</v>
      </c>
      <c r="L4" s="137">
        <f>IFERROR(K4/C4,0)</f>
        <v>0.5582088251177062</v>
      </c>
      <c r="M4" s="145">
        <f>Terça!I45</f>
        <v>1168.2434666666666</v>
      </c>
      <c r="N4" s="146">
        <f>Terça!J45</f>
        <v>8.6171313333333348</v>
      </c>
      <c r="O4" s="146">
        <f>Terça!K45</f>
        <v>683.4240666666667</v>
      </c>
      <c r="P4" s="146">
        <f>Terça!L45</f>
        <v>476.25426666666669</v>
      </c>
    </row>
    <row r="5" spans="1:16" ht="15" x14ac:dyDescent="0.2">
      <c r="A5" s="66" t="s">
        <v>424</v>
      </c>
      <c r="B5"/>
      <c r="C5" s="145">
        <f>Quarta!$D$45</f>
        <v>1918.1098678839023</v>
      </c>
      <c r="D5" s="127">
        <f>Quarta!F45</f>
        <v>80.542507862172613</v>
      </c>
      <c r="E5" s="130">
        <f>D5*4</f>
        <v>322.17003144869045</v>
      </c>
      <c r="F5" s="137">
        <f>IFERROR(E5/C5,0)</f>
        <v>0.16796224076784244</v>
      </c>
      <c r="G5" s="128">
        <f>Quarta!G45</f>
        <v>56.392103333333331</v>
      </c>
      <c r="H5" s="124">
        <f>G5*9</f>
        <v>507.52893</v>
      </c>
      <c r="I5" s="179">
        <f>IFERROR(H5/C5,0)</f>
        <v>0.26459846669779985</v>
      </c>
      <c r="J5" s="127">
        <f>Quarta!H45</f>
        <v>276.1327054711607</v>
      </c>
      <c r="K5" s="130">
        <f>J5*4</f>
        <v>1104.5308218846428</v>
      </c>
      <c r="L5" s="137">
        <f>IFERROR(K5/C5,0)</f>
        <v>0.57584335515836937</v>
      </c>
      <c r="M5" s="145">
        <f>Quarta!I45</f>
        <v>603.39671666666663</v>
      </c>
      <c r="N5" s="146">
        <f>Quarta!J45</f>
        <v>9.1490813333333332</v>
      </c>
      <c r="O5" s="146">
        <f>Quarta!K45</f>
        <v>329.36110333333335</v>
      </c>
      <c r="P5" s="146">
        <f>Quarta!L45</f>
        <v>150.09556666666666</v>
      </c>
    </row>
    <row r="6" spans="1:16" ht="15" x14ac:dyDescent="0.2">
      <c r="A6" s="66" t="s">
        <v>425</v>
      </c>
      <c r="B6"/>
      <c r="C6" s="145">
        <f>Quinta!$D$43</f>
        <v>1666.8612377853519</v>
      </c>
      <c r="D6" s="127">
        <f>Quinta!F43</f>
        <v>57.711396956375509</v>
      </c>
      <c r="E6" s="130">
        <f>D6*4</f>
        <v>230.84558782550204</v>
      </c>
      <c r="F6" s="137">
        <f>IFERROR(E6/C6,0)</f>
        <v>0.13849118486444095</v>
      </c>
      <c r="G6" s="127">
        <f>Quinta!G43</f>
        <v>45.30167999999999</v>
      </c>
      <c r="H6" s="124">
        <f>G6*9</f>
        <v>407.7151199999999</v>
      </c>
      <c r="I6" s="179">
        <f>IFERROR(H6/C6,0)</f>
        <v>0.24460051668230282</v>
      </c>
      <c r="J6" s="127">
        <f>Quinta!H43</f>
        <v>254.70760637695781</v>
      </c>
      <c r="K6" s="130">
        <f>J6*4</f>
        <v>1018.8304255078313</v>
      </c>
      <c r="L6" s="137">
        <f>IFERROR(K6/C6,0)</f>
        <v>0.61122689904378824</v>
      </c>
      <c r="M6" s="145">
        <f>Quinta!I43</f>
        <v>598.13617666666664</v>
      </c>
      <c r="N6" s="146">
        <f>Quinta!J43</f>
        <v>7.5378713333333343</v>
      </c>
      <c r="O6" s="146">
        <f>Quinta!K43</f>
        <v>629.09926666666661</v>
      </c>
      <c r="P6" s="146">
        <f>Quinta!L43</f>
        <v>461.11641000000009</v>
      </c>
    </row>
    <row r="7" spans="1:16" ht="15" x14ac:dyDescent="0.2">
      <c r="A7" s="66" t="s">
        <v>426</v>
      </c>
      <c r="B7"/>
      <c r="C7" s="145">
        <f>Sexta!$D$27</f>
        <v>1720.2181217834213</v>
      </c>
      <c r="D7" s="127">
        <f>Sexta!F27</f>
        <v>75.274771818599675</v>
      </c>
      <c r="E7" s="131">
        <f>D7*4</f>
        <v>301.0990872743987</v>
      </c>
      <c r="F7" s="180">
        <f>IFERROR(E7/C7,0)</f>
        <v>0.17503541176640833</v>
      </c>
      <c r="G7" s="128">
        <f>Sexta!G27</f>
        <v>47.612549999999999</v>
      </c>
      <c r="H7" s="125">
        <f>G7*9</f>
        <v>428.51294999999999</v>
      </c>
      <c r="I7" s="179">
        <f>IFERROR(H7/C7,0)</f>
        <v>0.24910384594468921</v>
      </c>
      <c r="J7" s="127">
        <f>Sexta!H27</f>
        <v>232.8929777814929</v>
      </c>
      <c r="K7" s="131">
        <f>J7*4</f>
        <v>931.57191112597161</v>
      </c>
      <c r="L7" s="137">
        <f>IFERROR(K7/C7,0)</f>
        <v>0.54154290047832565</v>
      </c>
      <c r="M7" s="145">
        <f>Sexta!I27</f>
        <v>379.49655000000001</v>
      </c>
      <c r="N7" s="146">
        <f>Sexta!J27</f>
        <v>11.235998000000002</v>
      </c>
      <c r="O7" s="146">
        <f>Sexta!K27</f>
        <v>749.37800000000004</v>
      </c>
      <c r="P7" s="146">
        <f>Sexta!L27</f>
        <v>519.00233333333335</v>
      </c>
    </row>
    <row r="8" spans="1:16" ht="16.5" thickBot="1" x14ac:dyDescent="0.3">
      <c r="A8" s="68" t="s">
        <v>429</v>
      </c>
      <c r="B8" s="69"/>
      <c r="C8" s="147">
        <f t="shared" ref="C8:I8" si="0">AVERAGE(C3:C7)</f>
        <v>1751.3661655239689</v>
      </c>
      <c r="D8" s="120">
        <f t="shared" si="0"/>
        <v>71.752947928217807</v>
      </c>
      <c r="E8" s="122">
        <f t="shared" si="0"/>
        <v>287.01179171287123</v>
      </c>
      <c r="F8" s="157">
        <f t="shared" si="0"/>
        <v>0.16370115969944038</v>
      </c>
      <c r="G8" s="121">
        <f t="shared" si="0"/>
        <v>55.608311333333333</v>
      </c>
      <c r="H8" s="122">
        <f t="shared" si="0"/>
        <v>500.4748019999999</v>
      </c>
      <c r="I8" s="158">
        <f t="shared" si="0"/>
        <v>0.28663609039852639</v>
      </c>
      <c r="J8" s="120">
        <f t="shared" ref="J8:P8" si="1">AVERAGE(J3:J7)</f>
        <v>238.1095195785901</v>
      </c>
      <c r="K8" s="122">
        <f t="shared" si="1"/>
        <v>952.43807831436038</v>
      </c>
      <c r="L8" s="157">
        <f t="shared" si="1"/>
        <v>0.54280641517544659</v>
      </c>
      <c r="M8" s="147">
        <f t="shared" si="1"/>
        <v>672.14710666666667</v>
      </c>
      <c r="N8" s="148">
        <f t="shared" si="1"/>
        <v>8.9930506666666687</v>
      </c>
      <c r="O8" s="148">
        <f t="shared" si="1"/>
        <v>681.00112133333346</v>
      </c>
      <c r="P8" s="148">
        <f t="shared" si="1"/>
        <v>325.51023733333335</v>
      </c>
    </row>
    <row r="9" spans="1:16" ht="15.75" x14ac:dyDescent="0.25">
      <c r="A9" s="70"/>
      <c r="B9"/>
      <c r="C9" s="67"/>
      <c r="D9" s="67"/>
      <c r="E9" s="67"/>
      <c r="F9" s="67"/>
      <c r="G9" s="67"/>
      <c r="H9" s="67"/>
      <c r="I9" s="67"/>
      <c r="J9" s="67"/>
      <c r="K9" s="67"/>
      <c r="L9" s="67"/>
      <c r="M9" s="67"/>
      <c r="N9" s="67"/>
      <c r="O9" s="67"/>
      <c r="P9" s="67"/>
    </row>
    <row r="10" spans="1:16" ht="15.75" x14ac:dyDescent="0.25">
      <c r="A10" s="619" t="s">
        <v>622</v>
      </c>
      <c r="B10" s="620"/>
      <c r="C10" s="620"/>
      <c r="D10" s="620"/>
      <c r="E10" s="620"/>
      <c r="F10" s="620"/>
      <c r="G10" s="620"/>
      <c r="H10" s="620"/>
      <c r="I10" s="620"/>
      <c r="J10" s="620"/>
      <c r="K10" s="620"/>
      <c r="L10" s="620"/>
      <c r="M10" s="620"/>
      <c r="N10" s="620"/>
      <c r="O10" s="620"/>
      <c r="P10" s="620"/>
    </row>
    <row r="11" spans="1:16" ht="25.15" customHeight="1" x14ac:dyDescent="0.2">
      <c r="A11" s="149"/>
      <c r="B11" s="150"/>
      <c r="C11" s="627" t="s">
        <v>648</v>
      </c>
      <c r="D11" s="627"/>
      <c r="E11" s="627"/>
      <c r="F11" s="627"/>
      <c r="G11" s="627"/>
      <c r="H11" s="627"/>
      <c r="I11" s="627"/>
      <c r="J11" s="627"/>
      <c r="K11" s="628"/>
      <c r="L11" s="144" t="s">
        <v>404</v>
      </c>
      <c r="M11" s="138" t="s">
        <v>8</v>
      </c>
      <c r="N11" s="73" t="s">
        <v>9</v>
      </c>
      <c r="O11" s="73" t="s">
        <v>10</v>
      </c>
      <c r="P11" s="73" t="s">
        <v>396</v>
      </c>
    </row>
    <row r="12" spans="1:16" ht="15" customHeight="1" x14ac:dyDescent="0.25">
      <c r="A12" s="621" t="s">
        <v>430</v>
      </c>
      <c r="B12" s="622"/>
      <c r="C12" s="622"/>
      <c r="D12" s="622"/>
      <c r="E12" s="622"/>
      <c r="F12" s="622"/>
      <c r="G12" s="622"/>
      <c r="H12" s="622"/>
      <c r="I12" s="622"/>
      <c r="J12" s="622"/>
      <c r="K12" s="622"/>
      <c r="L12" s="622"/>
      <c r="M12" s="622"/>
      <c r="N12" s="622"/>
      <c r="O12" s="622"/>
      <c r="P12" s="622"/>
    </row>
    <row r="13" spans="1:16" ht="14.25" x14ac:dyDescent="0.2">
      <c r="A13" s="149"/>
      <c r="B13" s="151"/>
      <c r="C13" s="623" t="s">
        <v>401</v>
      </c>
      <c r="D13" s="623"/>
      <c r="E13" s="623"/>
      <c r="F13" s="623"/>
      <c r="G13" s="623"/>
      <c r="H13" s="623"/>
      <c r="I13" s="623"/>
      <c r="J13" s="623"/>
      <c r="K13" s="624"/>
      <c r="L13" s="71" t="s">
        <v>406</v>
      </c>
      <c r="M13" s="139">
        <f>$M$8/M23</f>
        <v>8.6172705982905988</v>
      </c>
      <c r="N13" s="74">
        <f>$N$8/N23</f>
        <v>4.4965253333333344</v>
      </c>
      <c r="O13" s="74">
        <f>$O$8/O23</f>
        <v>4.5400074755555559</v>
      </c>
      <c r="P13" s="74">
        <f>$P$8/P23</f>
        <v>21.700682488888891</v>
      </c>
    </row>
    <row r="14" spans="1:16" ht="14.25" x14ac:dyDescent="0.2">
      <c r="A14" s="149"/>
      <c r="B14" s="152"/>
      <c r="C14" s="625" t="s">
        <v>402</v>
      </c>
      <c r="D14" s="625"/>
      <c r="E14" s="625"/>
      <c r="F14" s="625"/>
      <c r="G14" s="625"/>
      <c r="H14" s="625"/>
      <c r="I14" s="625"/>
      <c r="J14" s="625"/>
      <c r="K14" s="626"/>
      <c r="L14" s="71" t="s">
        <v>407</v>
      </c>
      <c r="M14" s="139">
        <f>$M$8/M24</f>
        <v>3.6931159706959709</v>
      </c>
      <c r="N14" s="74">
        <f>$N$8/N24</f>
        <v>1.7986101333333337</v>
      </c>
      <c r="O14" s="74">
        <f>$O$8/O24</f>
        <v>1.9457174895238099</v>
      </c>
      <c r="P14" s="74">
        <f>$P$8/P24</f>
        <v>9.3002924952380965</v>
      </c>
    </row>
    <row r="15" spans="1:16" ht="15.6" customHeight="1" x14ac:dyDescent="0.25">
      <c r="A15" s="621" t="s">
        <v>431</v>
      </c>
      <c r="B15" s="622"/>
      <c r="C15" s="622"/>
      <c r="D15" s="622"/>
      <c r="E15" s="622"/>
      <c r="F15" s="622"/>
      <c r="G15" s="622"/>
      <c r="H15" s="622"/>
      <c r="I15" s="622"/>
      <c r="J15" s="622"/>
      <c r="K15" s="622"/>
      <c r="L15" s="622"/>
      <c r="M15" s="622"/>
      <c r="N15" s="622"/>
      <c r="O15" s="622"/>
      <c r="P15" s="622"/>
    </row>
    <row r="16" spans="1:16" ht="14.25" x14ac:dyDescent="0.2">
      <c r="A16" s="153"/>
      <c r="B16" s="154"/>
      <c r="C16" s="623" t="s">
        <v>401</v>
      </c>
      <c r="D16" s="623"/>
      <c r="E16" s="623"/>
      <c r="F16" s="623"/>
      <c r="G16" s="623"/>
      <c r="H16" s="623"/>
      <c r="I16" s="623"/>
      <c r="J16" s="623"/>
      <c r="K16" s="624"/>
      <c r="L16" s="141" t="s">
        <v>406</v>
      </c>
      <c r="M16" s="142">
        <f>$M$8/M28</f>
        <v>4.4809807111111111</v>
      </c>
      <c r="N16" s="143">
        <f>$N$8/N28</f>
        <v>8.9930506666666687</v>
      </c>
      <c r="O16" s="143">
        <f>$O$8/O28</f>
        <v>10.80954160846561</v>
      </c>
      <c r="P16" s="143">
        <f>$P$8/P28</f>
        <v>81.377559333333338</v>
      </c>
    </row>
    <row r="17" spans="1:16" ht="14.25" x14ac:dyDescent="0.2">
      <c r="A17" s="155"/>
      <c r="B17" s="156"/>
      <c r="C17" s="625" t="s">
        <v>402</v>
      </c>
      <c r="D17" s="625"/>
      <c r="E17" s="625"/>
      <c r="F17" s="625"/>
      <c r="G17" s="625"/>
      <c r="H17" s="625"/>
      <c r="I17" s="625"/>
      <c r="J17" s="625"/>
      <c r="K17" s="626"/>
      <c r="L17" s="72" t="s">
        <v>407</v>
      </c>
      <c r="M17" s="140">
        <f>$M$8/M29</f>
        <v>1.9204203047619048</v>
      </c>
      <c r="N17" s="75">
        <f>$N$8/N29</f>
        <v>4.4965253333333344</v>
      </c>
      <c r="O17" s="75">
        <f>$O$8/O29</f>
        <v>4.632660689342404</v>
      </c>
      <c r="P17" s="75">
        <f>$P$8/P29</f>
        <v>36.16780414814815</v>
      </c>
    </row>
    <row r="18" spans="1:16" ht="15.6" customHeight="1" x14ac:dyDescent="0.2">
      <c r="A18"/>
      <c r="B18"/>
      <c r="C18"/>
      <c r="D18"/>
      <c r="E18"/>
      <c r="F18"/>
      <c r="G18"/>
      <c r="H18"/>
      <c r="I18"/>
      <c r="J18"/>
      <c r="K18"/>
      <c r="L18"/>
      <c r="M18"/>
      <c r="N18"/>
      <c r="O18"/>
      <c r="P18"/>
    </row>
    <row r="19" spans="1:16" ht="15.75" x14ac:dyDescent="0.25">
      <c r="A19" s="613" t="s">
        <v>433</v>
      </c>
      <c r="B19" s="613"/>
      <c r="C19" s="613"/>
      <c r="D19" s="613"/>
      <c r="E19" s="613"/>
      <c r="F19" s="613"/>
      <c r="G19" s="613"/>
      <c r="H19" s="613"/>
      <c r="I19" s="613"/>
      <c r="J19" s="613"/>
      <c r="K19" s="613"/>
      <c r="L19" s="613"/>
      <c r="M19" s="613"/>
      <c r="N19" s="613"/>
      <c r="O19" s="613"/>
      <c r="P19" s="613"/>
    </row>
    <row r="20" spans="1:16" ht="15" x14ac:dyDescent="0.25">
      <c r="A20" s="614" t="s">
        <v>430</v>
      </c>
      <c r="B20" s="614"/>
      <c r="C20" s="614"/>
      <c r="D20" s="614"/>
      <c r="E20" s="614"/>
      <c r="F20" s="614"/>
      <c r="G20" s="614"/>
      <c r="H20" s="614"/>
      <c r="I20" s="614"/>
      <c r="J20" s="614"/>
      <c r="K20" s="614"/>
      <c r="L20" s="614"/>
      <c r="M20" s="614"/>
      <c r="N20" s="614"/>
      <c r="O20" s="614"/>
      <c r="P20" s="614"/>
    </row>
    <row r="21" spans="1:16" x14ac:dyDescent="0.2">
      <c r="A21" s="634" t="s">
        <v>399</v>
      </c>
      <c r="B21" s="636" t="s">
        <v>404</v>
      </c>
      <c r="C21" s="636" t="s">
        <v>649</v>
      </c>
      <c r="D21" s="629" t="s">
        <v>650</v>
      </c>
      <c r="E21" s="630"/>
      <c r="F21" s="631"/>
      <c r="G21" s="629" t="s">
        <v>651</v>
      </c>
      <c r="H21" s="630"/>
      <c r="I21" s="631"/>
      <c r="J21" s="629" t="s">
        <v>652</v>
      </c>
      <c r="K21" s="630"/>
      <c r="L21" s="631"/>
      <c r="M21" s="632" t="s">
        <v>408</v>
      </c>
      <c r="N21" s="632" t="s">
        <v>409</v>
      </c>
      <c r="O21" s="632" t="s">
        <v>410</v>
      </c>
      <c r="P21" s="632" t="s">
        <v>411</v>
      </c>
    </row>
    <row r="22" spans="1:16" x14ac:dyDescent="0.2">
      <c r="A22" s="635"/>
      <c r="B22" s="637"/>
      <c r="C22" s="637"/>
      <c r="D22" s="163" t="s">
        <v>653</v>
      </c>
      <c r="E22" s="160"/>
      <c r="F22" s="164" t="s">
        <v>654</v>
      </c>
      <c r="G22" s="163" t="s">
        <v>672</v>
      </c>
      <c r="H22" s="160"/>
      <c r="I22" s="164" t="s">
        <v>673</v>
      </c>
      <c r="J22" s="163" t="s">
        <v>657</v>
      </c>
      <c r="K22" s="160"/>
      <c r="L22" s="164" t="s">
        <v>658</v>
      </c>
      <c r="M22" s="633"/>
      <c r="N22" s="633"/>
      <c r="O22" s="633"/>
      <c r="P22" s="633"/>
    </row>
    <row r="23" spans="1:16" x14ac:dyDescent="0.2">
      <c r="A23" s="170" t="s">
        <v>401</v>
      </c>
      <c r="B23" t="s">
        <v>406</v>
      </c>
      <c r="C23" s="128">
        <v>203.4</v>
      </c>
      <c r="D23" s="161">
        <v>5.085</v>
      </c>
      <c r="E23" s="168" t="s">
        <v>659</v>
      </c>
      <c r="F23" s="162">
        <v>7.6275000000000004</v>
      </c>
      <c r="G23" s="161">
        <v>6</v>
      </c>
      <c r="H23" s="168" t="s">
        <v>659</v>
      </c>
      <c r="I23" s="162">
        <v>8</v>
      </c>
      <c r="J23" s="161">
        <v>27.967500000000001</v>
      </c>
      <c r="K23" s="168" t="s">
        <v>659</v>
      </c>
      <c r="L23" s="162">
        <v>33.052500000000002</v>
      </c>
      <c r="M23" s="203">
        <v>78</v>
      </c>
      <c r="N23" s="201">
        <v>2</v>
      </c>
      <c r="O23" s="203">
        <v>150</v>
      </c>
      <c r="P23" s="203">
        <v>15</v>
      </c>
    </row>
    <row r="24" spans="1:16" x14ac:dyDescent="0.2">
      <c r="A24" s="171" t="s">
        <v>402</v>
      </c>
      <c r="B24" s="172" t="s">
        <v>407</v>
      </c>
      <c r="C24" s="159">
        <v>474.6</v>
      </c>
      <c r="D24" s="174">
        <v>11.865</v>
      </c>
      <c r="E24" s="175" t="s">
        <v>659</v>
      </c>
      <c r="F24" s="176">
        <v>17.797499999999999</v>
      </c>
      <c r="G24" s="174">
        <v>13</v>
      </c>
      <c r="H24" s="175" t="s">
        <v>659</v>
      </c>
      <c r="I24" s="176">
        <v>18</v>
      </c>
      <c r="J24" s="174">
        <v>65.257499999999993</v>
      </c>
      <c r="K24" s="175" t="s">
        <v>659</v>
      </c>
      <c r="L24" s="176">
        <v>77.122500000000002</v>
      </c>
      <c r="M24" s="204">
        <v>182</v>
      </c>
      <c r="N24" s="202">
        <v>5</v>
      </c>
      <c r="O24" s="204">
        <v>350</v>
      </c>
      <c r="P24" s="204">
        <v>35</v>
      </c>
    </row>
    <row r="25" spans="1:16" ht="15" x14ac:dyDescent="0.25">
      <c r="A25" s="621" t="s">
        <v>431</v>
      </c>
      <c r="B25" s="622"/>
      <c r="C25" s="622"/>
      <c r="D25" s="622"/>
      <c r="E25" s="622"/>
      <c r="F25" s="622"/>
      <c r="G25" s="622"/>
      <c r="H25" s="622"/>
      <c r="I25" s="622"/>
      <c r="J25" s="622"/>
      <c r="K25" s="622"/>
      <c r="L25" s="622"/>
      <c r="M25" s="622"/>
      <c r="N25" s="622"/>
      <c r="O25" s="622"/>
      <c r="P25" s="622"/>
    </row>
    <row r="26" spans="1:16" x14ac:dyDescent="0.2">
      <c r="A26" s="634" t="s">
        <v>399</v>
      </c>
      <c r="B26" s="636" t="s">
        <v>404</v>
      </c>
      <c r="C26" s="638" t="s">
        <v>649</v>
      </c>
      <c r="D26" s="629" t="s">
        <v>650</v>
      </c>
      <c r="E26" s="630"/>
      <c r="F26" s="631"/>
      <c r="G26" s="629" t="s">
        <v>651</v>
      </c>
      <c r="H26" s="630"/>
      <c r="I26" s="631"/>
      <c r="J26" s="630" t="s">
        <v>652</v>
      </c>
      <c r="K26" s="630"/>
      <c r="L26" s="631"/>
      <c r="M26" s="632" t="s">
        <v>408</v>
      </c>
      <c r="N26" s="632" t="s">
        <v>409</v>
      </c>
      <c r="O26" s="632" t="s">
        <v>410</v>
      </c>
      <c r="P26" s="632" t="s">
        <v>411</v>
      </c>
    </row>
    <row r="27" spans="1:16" x14ac:dyDescent="0.2">
      <c r="A27" s="635"/>
      <c r="B27" s="637"/>
      <c r="C27" s="639"/>
      <c r="D27" s="163" t="s">
        <v>653</v>
      </c>
      <c r="E27" s="160"/>
      <c r="F27" s="164" t="s">
        <v>654</v>
      </c>
      <c r="G27" s="163" t="s">
        <v>672</v>
      </c>
      <c r="H27" s="160"/>
      <c r="I27" s="164" t="s">
        <v>673</v>
      </c>
      <c r="J27" s="169" t="s">
        <v>657</v>
      </c>
      <c r="K27" s="160"/>
      <c r="L27" s="164" t="s">
        <v>658</v>
      </c>
      <c r="M27" s="633"/>
      <c r="N27" s="633"/>
      <c r="O27" s="633"/>
      <c r="P27" s="633"/>
    </row>
    <row r="28" spans="1:16" x14ac:dyDescent="0.2">
      <c r="A28" s="170" t="s">
        <v>401</v>
      </c>
      <c r="B28" t="s">
        <v>406</v>
      </c>
      <c r="C28" s="162">
        <v>303.60000000000002</v>
      </c>
      <c r="D28" s="161">
        <v>7.59</v>
      </c>
      <c r="E28" s="168" t="s">
        <v>659</v>
      </c>
      <c r="F28" s="162">
        <v>11.385</v>
      </c>
      <c r="G28" s="161">
        <v>8</v>
      </c>
      <c r="H28" s="168" t="s">
        <v>659</v>
      </c>
      <c r="I28" s="162">
        <v>12</v>
      </c>
      <c r="J28" s="177">
        <v>41.744999999999997</v>
      </c>
      <c r="K28" s="168" t="s">
        <v>659</v>
      </c>
      <c r="L28" s="177">
        <v>49.335000000000001</v>
      </c>
      <c r="M28" s="166">
        <v>150</v>
      </c>
      <c r="N28" s="166">
        <v>1</v>
      </c>
      <c r="O28" s="166">
        <v>63</v>
      </c>
      <c r="P28" s="166">
        <v>4</v>
      </c>
    </row>
    <row r="29" spans="1:16" x14ac:dyDescent="0.2">
      <c r="A29" s="171" t="s">
        <v>402</v>
      </c>
      <c r="B29" s="172" t="s">
        <v>407</v>
      </c>
      <c r="C29" s="176">
        <v>708.4</v>
      </c>
      <c r="D29" s="174">
        <v>17.71</v>
      </c>
      <c r="E29" s="175" t="s">
        <v>659</v>
      </c>
      <c r="F29" s="176">
        <v>26.565000000000001</v>
      </c>
      <c r="G29" s="174">
        <v>20</v>
      </c>
      <c r="H29" s="175" t="s">
        <v>659</v>
      </c>
      <c r="I29" s="176">
        <v>28</v>
      </c>
      <c r="J29" s="178">
        <v>97.405000000000001</v>
      </c>
      <c r="K29" s="175" t="s">
        <v>659</v>
      </c>
      <c r="L29" s="178">
        <v>115.11499999999999</v>
      </c>
      <c r="M29" s="167">
        <v>350</v>
      </c>
      <c r="N29" s="167">
        <v>2</v>
      </c>
      <c r="O29" s="167">
        <v>147</v>
      </c>
      <c r="P29" s="167">
        <v>9</v>
      </c>
    </row>
    <row r="30" spans="1:16" x14ac:dyDescent="0.2">
      <c r="A30"/>
      <c r="B30"/>
    </row>
    <row r="31" spans="1:16" x14ac:dyDescent="0.2">
      <c r="A31"/>
      <c r="B31"/>
    </row>
    <row r="32" spans="1:16" x14ac:dyDescent="0.2">
      <c r="A32"/>
      <c r="B32"/>
    </row>
    <row r="33" spans="1:2" x14ac:dyDescent="0.2">
      <c r="A33"/>
      <c r="B33"/>
    </row>
    <row r="34" spans="1:2" x14ac:dyDescent="0.2">
      <c r="A34"/>
      <c r="B34"/>
    </row>
    <row r="35" spans="1:2" x14ac:dyDescent="0.2">
      <c r="A35"/>
      <c r="B35"/>
    </row>
    <row r="36" spans="1:2" x14ac:dyDescent="0.2">
      <c r="A36"/>
      <c r="B36"/>
    </row>
    <row r="37" spans="1:2" x14ac:dyDescent="0.2">
      <c r="A37"/>
      <c r="B37"/>
    </row>
    <row r="38" spans="1:2" x14ac:dyDescent="0.2">
      <c r="A38"/>
      <c r="B38"/>
    </row>
    <row r="39" spans="1:2" x14ac:dyDescent="0.2">
      <c r="A39"/>
      <c r="B39"/>
    </row>
    <row r="40" spans="1:2" x14ac:dyDescent="0.2">
      <c r="A40"/>
      <c r="B40"/>
    </row>
    <row r="41" spans="1:2" x14ac:dyDescent="0.2">
      <c r="A41"/>
      <c r="B41"/>
    </row>
    <row r="42" spans="1:2" x14ac:dyDescent="0.2">
      <c r="A42"/>
      <c r="B42"/>
    </row>
    <row r="43" spans="1:2" x14ac:dyDescent="0.2">
      <c r="A43"/>
      <c r="B43"/>
    </row>
    <row r="44" spans="1:2" x14ac:dyDescent="0.2">
      <c r="A44"/>
      <c r="B44"/>
    </row>
    <row r="45" spans="1:2" x14ac:dyDescent="0.2">
      <c r="A45"/>
      <c r="B45"/>
    </row>
    <row r="46" spans="1:2" x14ac:dyDescent="0.2">
      <c r="A46"/>
      <c r="B46"/>
    </row>
    <row r="47" spans="1:2" x14ac:dyDescent="0.2">
      <c r="A47"/>
      <c r="B47"/>
    </row>
    <row r="48" spans="1:2" x14ac:dyDescent="0.2">
      <c r="A48"/>
    </row>
    <row r="49" spans="1:1" x14ac:dyDescent="0.2">
      <c r="A49"/>
    </row>
  </sheetData>
  <mergeCells count="35">
    <mergeCell ref="A21:A22"/>
    <mergeCell ref="B21:B22"/>
    <mergeCell ref="A26:A27"/>
    <mergeCell ref="B26:B27"/>
    <mergeCell ref="A25:P25"/>
    <mergeCell ref="C26:C27"/>
    <mergeCell ref="D26:F26"/>
    <mergeCell ref="G26:I26"/>
    <mergeCell ref="J26:L26"/>
    <mergeCell ref="M26:M27"/>
    <mergeCell ref="N26:N27"/>
    <mergeCell ref="O26:O27"/>
    <mergeCell ref="P26:P27"/>
    <mergeCell ref="O21:O22"/>
    <mergeCell ref="P21:P22"/>
    <mergeCell ref="C21:C22"/>
    <mergeCell ref="D21:F21"/>
    <mergeCell ref="G21:I21"/>
    <mergeCell ref="J21:L21"/>
    <mergeCell ref="M21:M22"/>
    <mergeCell ref="N21:N22"/>
    <mergeCell ref="D1:F1"/>
    <mergeCell ref="G1:I1"/>
    <mergeCell ref="J1:L1"/>
    <mergeCell ref="A19:P19"/>
    <mergeCell ref="A20:P20"/>
    <mergeCell ref="A1:B2"/>
    <mergeCell ref="A10:P10"/>
    <mergeCell ref="A12:P12"/>
    <mergeCell ref="A15:P15"/>
    <mergeCell ref="C13:K13"/>
    <mergeCell ref="C14:K14"/>
    <mergeCell ref="C16:K16"/>
    <mergeCell ref="C17:K17"/>
    <mergeCell ref="C11:K11"/>
  </mergeCells>
  <pageMargins left="0.511811024" right="0.511811024" top="0.78740157499999996" bottom="0.78740157499999996" header="0.31496062000000002" footer="0.31496062000000002"/>
  <pageSetup paperSize="9" scale="70" fitToHeight="0" orientation="landscape" r:id="rId1"/>
  <ignoredErrors>
    <ignoredError sqref="F3:F7 H3:H7 I3:I7 L3:L7"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M67"/>
  <sheetViews>
    <sheetView showGridLines="0" zoomScaleNormal="100" workbookViewId="0">
      <selection activeCell="E41" sqref="E41"/>
    </sheetView>
  </sheetViews>
  <sheetFormatPr defaultColWidth="9.140625" defaultRowHeight="12.75" x14ac:dyDescent="0.2"/>
  <cols>
    <col min="1" max="1" width="34.42578125" style="1" bestFit="1" customWidth="1"/>
    <col min="2" max="2" width="12.42578125" style="1" customWidth="1"/>
    <col min="3" max="3" width="13.5703125" style="1" bestFit="1" customWidth="1"/>
    <col min="4" max="4" width="11.42578125" style="1" bestFit="1" customWidth="1"/>
    <col min="5" max="5" width="12.42578125" style="1" customWidth="1"/>
    <col min="6" max="6" width="11.42578125" style="1" bestFit="1" customWidth="1"/>
    <col min="7" max="7" width="12" style="1" bestFit="1" customWidth="1"/>
    <col min="8" max="8" width="11.140625" style="1" customWidth="1"/>
    <col min="9" max="10" width="11.42578125" style="1" bestFit="1" customWidth="1"/>
    <col min="11" max="11" width="10.7109375" style="1" customWidth="1"/>
    <col min="12" max="12" width="10" style="1" bestFit="1" customWidth="1"/>
    <col min="13" max="13" width="9.85546875" style="1" bestFit="1" customWidth="1"/>
    <col min="14" max="16384" width="9.140625" style="1"/>
  </cols>
  <sheetData>
    <row r="1" spans="1:13" ht="25.9" customHeight="1" x14ac:dyDescent="0.2">
      <c r="A1" s="615" t="s">
        <v>427</v>
      </c>
      <c r="B1" s="616"/>
      <c r="C1" s="118" t="s">
        <v>31</v>
      </c>
      <c r="D1" s="610" t="s">
        <v>7</v>
      </c>
      <c r="E1" s="611"/>
      <c r="F1" s="612"/>
      <c r="G1" s="611" t="s">
        <v>32</v>
      </c>
      <c r="H1" s="611"/>
      <c r="I1" s="611"/>
      <c r="J1" s="610" t="s">
        <v>403</v>
      </c>
      <c r="K1" s="611"/>
      <c r="L1" s="612"/>
      <c r="M1" s="190" t="s">
        <v>625</v>
      </c>
    </row>
    <row r="2" spans="1:13" ht="14.45" customHeight="1" x14ac:dyDescent="0.2">
      <c r="A2" s="617"/>
      <c r="B2" s="618"/>
      <c r="C2" s="119" t="s">
        <v>34</v>
      </c>
      <c r="D2" s="83" t="s">
        <v>36</v>
      </c>
      <c r="E2" s="117" t="s">
        <v>647</v>
      </c>
      <c r="F2" s="85" t="s">
        <v>671</v>
      </c>
      <c r="G2" s="82" t="s">
        <v>36</v>
      </c>
      <c r="H2" s="117" t="s">
        <v>647</v>
      </c>
      <c r="I2" s="117" t="s">
        <v>671</v>
      </c>
      <c r="J2" s="83" t="s">
        <v>36</v>
      </c>
      <c r="K2" s="117" t="s">
        <v>647</v>
      </c>
      <c r="L2" s="85" t="s">
        <v>671</v>
      </c>
      <c r="M2" s="191" t="s">
        <v>624</v>
      </c>
    </row>
    <row r="3" spans="1:13" ht="15" x14ac:dyDescent="0.2">
      <c r="A3" s="66" t="s">
        <v>423</v>
      </c>
      <c r="B3"/>
      <c r="C3" s="145">
        <f>Segunda!$D$39</f>
        <v>1675.432814608306</v>
      </c>
      <c r="D3" s="126">
        <f>Segunda!F39</f>
        <v>73.435018041535116</v>
      </c>
      <c r="E3" s="129">
        <f>D3*4</f>
        <v>293.74007216614046</v>
      </c>
      <c r="F3" s="136">
        <f>IFERROR(E3/C3,0)</f>
        <v>0.17532190464755401</v>
      </c>
      <c r="G3" s="128">
        <f>Segunda!G39</f>
        <v>74.087143333333344</v>
      </c>
      <c r="H3" s="123">
        <f>G3*9</f>
        <v>666.78429000000006</v>
      </c>
      <c r="I3" s="136">
        <f>IFERROR(H3/C3,0)</f>
        <v>0.39797733707148703</v>
      </c>
      <c r="J3" s="127">
        <f>Segunda!H39</f>
        <v>178.94045342569916</v>
      </c>
      <c r="K3" s="129">
        <f>J3*4</f>
        <v>715.76181370279664</v>
      </c>
      <c r="L3" s="137">
        <f>IFERROR(K3/C3,0)</f>
        <v>0.42721009607904348</v>
      </c>
      <c r="M3" s="146">
        <f>Segunda!M39</f>
        <v>1530.2012303333333</v>
      </c>
    </row>
    <row r="4" spans="1:13" ht="15" x14ac:dyDescent="0.2">
      <c r="A4" s="66" t="s">
        <v>428</v>
      </c>
      <c r="B4"/>
      <c r="C4" s="145">
        <f>Terça!$D$45</f>
        <v>1776.2087855588625</v>
      </c>
      <c r="D4" s="127">
        <f>Terça!F45</f>
        <v>71.801044962406138</v>
      </c>
      <c r="E4" s="130">
        <f>D4*4</f>
        <v>287.20417984962455</v>
      </c>
      <c r="F4" s="137">
        <f>IFERROR(E4/C4,0)</f>
        <v>0.16169505645095616</v>
      </c>
      <c r="G4" s="128">
        <f>Terça!G45</f>
        <v>54.64808</v>
      </c>
      <c r="H4" s="124">
        <f>G4*9</f>
        <v>491.83271999999999</v>
      </c>
      <c r="I4" s="179">
        <f>IFERROR(H4/C4,0)</f>
        <v>0.27690028559635282</v>
      </c>
      <c r="J4" s="127">
        <f>Terça!H45</f>
        <v>247.8738548376401</v>
      </c>
      <c r="K4" s="130">
        <f>J4*4</f>
        <v>991.49541935056038</v>
      </c>
      <c r="L4" s="137">
        <f>IFERROR(K4/C4,0)</f>
        <v>0.5582088251177062</v>
      </c>
      <c r="M4" s="146">
        <f>Terça!M45</f>
        <v>927.75035333333335</v>
      </c>
    </row>
    <row r="5" spans="1:13" ht="15" x14ac:dyDescent="0.2">
      <c r="A5" s="66" t="s">
        <v>424</v>
      </c>
      <c r="B5"/>
      <c r="C5" s="145">
        <f>Quarta!$D$45</f>
        <v>1918.1098678839023</v>
      </c>
      <c r="D5" s="127">
        <f>Quarta!F45</f>
        <v>80.542507862172613</v>
      </c>
      <c r="E5" s="130">
        <f>D5*4</f>
        <v>322.17003144869045</v>
      </c>
      <c r="F5" s="137">
        <f>IFERROR(E5/C5,0)</f>
        <v>0.16796224076784244</v>
      </c>
      <c r="G5" s="128">
        <f>Quarta!G45</f>
        <v>56.392103333333331</v>
      </c>
      <c r="H5" s="124">
        <f>G5*9</f>
        <v>507.52893</v>
      </c>
      <c r="I5" s="179">
        <f>IFERROR(H5/C5,0)</f>
        <v>0.26459846669779985</v>
      </c>
      <c r="J5" s="127">
        <f>Quarta!H45</f>
        <v>276.1327054711607</v>
      </c>
      <c r="K5" s="130">
        <f>J5*4</f>
        <v>1104.5308218846428</v>
      </c>
      <c r="L5" s="137">
        <f>IFERROR(K5/C5,0)</f>
        <v>0.57584335515836937</v>
      </c>
      <c r="M5" s="146">
        <f>Quarta!M45</f>
        <v>952.18776333333346</v>
      </c>
    </row>
    <row r="6" spans="1:13" ht="15" x14ac:dyDescent="0.2">
      <c r="A6" s="66" t="s">
        <v>425</v>
      </c>
      <c r="B6"/>
      <c r="C6" s="145">
        <f>Quinta!$D$43</f>
        <v>1666.8612377853519</v>
      </c>
      <c r="D6" s="127">
        <f>Quinta!F43</f>
        <v>57.711396956375509</v>
      </c>
      <c r="E6" s="130">
        <f>D6*4</f>
        <v>230.84558782550204</v>
      </c>
      <c r="F6" s="137">
        <f>IFERROR(E6/C6,0)</f>
        <v>0.13849118486444095</v>
      </c>
      <c r="G6" s="127">
        <f>Quinta!G43</f>
        <v>45.30167999999999</v>
      </c>
      <c r="H6" s="124">
        <f>G6*9</f>
        <v>407.7151199999999</v>
      </c>
      <c r="I6" s="179">
        <f>IFERROR(H6/C6,0)</f>
        <v>0.24460051668230282</v>
      </c>
      <c r="J6" s="127">
        <f>Quinta!H43</f>
        <v>254.70760637695781</v>
      </c>
      <c r="K6" s="130">
        <f>J6*4</f>
        <v>1018.8304255078313</v>
      </c>
      <c r="L6" s="137">
        <f>IFERROR(K6/C6,0)</f>
        <v>0.61122689904378824</v>
      </c>
      <c r="M6" s="146">
        <f>Quinta!M43</f>
        <v>1091.9611500000001</v>
      </c>
    </row>
    <row r="7" spans="1:13" ht="15" x14ac:dyDescent="0.2">
      <c r="A7" s="66" t="s">
        <v>426</v>
      </c>
      <c r="B7"/>
      <c r="C7" s="145">
        <f>Sexta!$D$27</f>
        <v>1720.2181217834213</v>
      </c>
      <c r="D7" s="127">
        <f>Sexta!F27</f>
        <v>75.274771818599675</v>
      </c>
      <c r="E7" s="131">
        <f>D7*4</f>
        <v>301.0990872743987</v>
      </c>
      <c r="F7" s="180">
        <f>IFERROR(E7/C7,0)</f>
        <v>0.17503541176640833</v>
      </c>
      <c r="G7" s="128">
        <f>Sexta!G27</f>
        <v>47.612549999999999</v>
      </c>
      <c r="H7" s="125">
        <f>G7*9</f>
        <v>428.51294999999999</v>
      </c>
      <c r="I7" s="179">
        <f>IFERROR(H7/C7,0)</f>
        <v>0.24910384594468921</v>
      </c>
      <c r="J7" s="127">
        <f>Sexta!H27</f>
        <v>232.8929777814929</v>
      </c>
      <c r="K7" s="131">
        <f>J7*4</f>
        <v>931.57191112597161</v>
      </c>
      <c r="L7" s="137">
        <f>IFERROR(K7/C7,0)</f>
        <v>0.54154290047832565</v>
      </c>
      <c r="M7" s="146">
        <f>Sexta!M27</f>
        <v>1154.4975666666667</v>
      </c>
    </row>
    <row r="8" spans="1:13" ht="16.5" thickBot="1" x14ac:dyDescent="0.3">
      <c r="A8" s="68" t="s">
        <v>429</v>
      </c>
      <c r="B8" s="69"/>
      <c r="C8" s="147">
        <f t="shared" ref="C8:M8" si="0">AVERAGE(C3:C7)</f>
        <v>1751.3661655239689</v>
      </c>
      <c r="D8" s="120">
        <f t="shared" si="0"/>
        <v>71.752947928217807</v>
      </c>
      <c r="E8" s="122">
        <f t="shared" si="0"/>
        <v>287.01179171287123</v>
      </c>
      <c r="F8" s="157">
        <f t="shared" si="0"/>
        <v>0.16370115969944038</v>
      </c>
      <c r="G8" s="121">
        <f t="shared" si="0"/>
        <v>55.608311333333333</v>
      </c>
      <c r="H8" s="122">
        <f t="shared" si="0"/>
        <v>500.4748019999999</v>
      </c>
      <c r="I8" s="158">
        <f t="shared" si="0"/>
        <v>0.28663609039852639</v>
      </c>
      <c r="J8" s="120">
        <f t="shared" si="0"/>
        <v>238.1095195785901</v>
      </c>
      <c r="K8" s="122">
        <f t="shared" si="0"/>
        <v>952.43807831436038</v>
      </c>
      <c r="L8" s="157">
        <f t="shared" si="0"/>
        <v>0.54280641517544659</v>
      </c>
      <c r="M8" s="148">
        <f t="shared" si="0"/>
        <v>1131.3196127333335</v>
      </c>
    </row>
    <row r="9" spans="1:13" ht="15.75" x14ac:dyDescent="0.25">
      <c r="A9" s="70"/>
      <c r="B9"/>
      <c r="C9" s="67"/>
      <c r="D9" s="67"/>
      <c r="E9" s="67"/>
      <c r="F9" s="67"/>
      <c r="G9" s="67"/>
      <c r="H9" s="67"/>
      <c r="I9" s="67"/>
      <c r="J9" s="67"/>
      <c r="K9" s="67"/>
      <c r="L9" s="67"/>
      <c r="M9" s="67"/>
    </row>
    <row r="10" spans="1:13" ht="15.6" customHeight="1" x14ac:dyDescent="0.2">
      <c r="A10"/>
      <c r="B10"/>
      <c r="C10"/>
      <c r="D10"/>
      <c r="E10"/>
      <c r="F10"/>
      <c r="G10"/>
      <c r="H10"/>
      <c r="I10"/>
      <c r="J10"/>
      <c r="K10"/>
      <c r="L10"/>
      <c r="M10"/>
    </row>
    <row r="11" spans="1:13" ht="15.75" x14ac:dyDescent="0.25">
      <c r="A11" s="640" t="s">
        <v>433</v>
      </c>
      <c r="B11" s="640"/>
      <c r="C11" s="640"/>
      <c r="D11" s="640"/>
      <c r="E11" s="640"/>
      <c r="F11" s="640"/>
      <c r="G11" s="640"/>
      <c r="H11" s="640"/>
      <c r="I11" s="640"/>
      <c r="J11" s="640"/>
      <c r="K11" s="640"/>
      <c r="L11" s="640"/>
      <c r="M11" s="641"/>
    </row>
    <row r="12" spans="1:13" ht="15" x14ac:dyDescent="0.25">
      <c r="A12" s="621" t="s">
        <v>661</v>
      </c>
      <c r="B12" s="622"/>
      <c r="C12" s="622"/>
      <c r="D12" s="622"/>
      <c r="E12" s="622"/>
      <c r="F12" s="622"/>
      <c r="G12" s="622"/>
      <c r="H12" s="622"/>
      <c r="I12" s="622"/>
      <c r="J12" s="622"/>
      <c r="K12" s="622"/>
      <c r="L12" s="622"/>
      <c r="M12" s="642"/>
    </row>
    <row r="13" spans="1:13" x14ac:dyDescent="0.2">
      <c r="A13" s="634" t="s">
        <v>399</v>
      </c>
      <c r="B13" s="636" t="s">
        <v>404</v>
      </c>
      <c r="C13" s="638" t="s">
        <v>649</v>
      </c>
      <c r="D13" s="629" t="s">
        <v>650</v>
      </c>
      <c r="E13" s="630"/>
      <c r="F13" s="631"/>
      <c r="G13" s="629" t="s">
        <v>651</v>
      </c>
      <c r="H13" s="630"/>
      <c r="I13" s="631"/>
      <c r="J13" s="629" t="s">
        <v>652</v>
      </c>
      <c r="K13" s="630"/>
      <c r="L13" s="631"/>
      <c r="M13" s="632" t="s">
        <v>412</v>
      </c>
    </row>
    <row r="14" spans="1:13" x14ac:dyDescent="0.2">
      <c r="A14" s="635"/>
      <c r="B14" s="637"/>
      <c r="C14" s="639"/>
      <c r="D14" s="163" t="s">
        <v>653</v>
      </c>
      <c r="E14" s="160"/>
      <c r="F14" s="164" t="s">
        <v>654</v>
      </c>
      <c r="G14" s="163" t="s">
        <v>672</v>
      </c>
      <c r="H14" s="160"/>
      <c r="I14" s="164" t="s">
        <v>673</v>
      </c>
      <c r="J14" s="163" t="s">
        <v>657</v>
      </c>
      <c r="K14" s="160"/>
      <c r="L14" s="164" t="s">
        <v>658</v>
      </c>
      <c r="M14" s="633"/>
    </row>
    <row r="15" spans="1:13" x14ac:dyDescent="0.2">
      <c r="A15" s="170" t="s">
        <v>400</v>
      </c>
      <c r="B15" t="s">
        <v>405</v>
      </c>
      <c r="C15" s="165">
        <v>270</v>
      </c>
      <c r="D15" s="161">
        <v>6.75</v>
      </c>
      <c r="E15" s="168" t="s">
        <v>659</v>
      </c>
      <c r="F15" s="162">
        <v>10.125</v>
      </c>
      <c r="G15" s="161">
        <v>8</v>
      </c>
      <c r="H15" s="168" t="s">
        <v>659</v>
      </c>
      <c r="I15" s="162">
        <v>11</v>
      </c>
      <c r="J15" s="161">
        <v>37.125</v>
      </c>
      <c r="K15" s="168" t="s">
        <v>659</v>
      </c>
      <c r="L15" s="162">
        <v>43.875</v>
      </c>
      <c r="M15" s="166">
        <v>600</v>
      </c>
    </row>
    <row r="16" spans="1:13" x14ac:dyDescent="0.2">
      <c r="A16" s="170" t="s">
        <v>401</v>
      </c>
      <c r="B16" t="s">
        <v>406</v>
      </c>
      <c r="C16" s="165">
        <v>405</v>
      </c>
      <c r="D16" s="161">
        <v>10.125</v>
      </c>
      <c r="E16" s="168" t="s">
        <v>659</v>
      </c>
      <c r="F16" s="162">
        <v>15.1875</v>
      </c>
      <c r="G16" s="161">
        <v>11</v>
      </c>
      <c r="H16" s="168" t="s">
        <v>659</v>
      </c>
      <c r="I16" s="162">
        <v>16</v>
      </c>
      <c r="J16" s="161">
        <v>55.6875</v>
      </c>
      <c r="K16" s="168" t="s">
        <v>659</v>
      </c>
      <c r="L16" s="162">
        <v>65.8125</v>
      </c>
      <c r="M16" s="166">
        <v>800</v>
      </c>
    </row>
    <row r="17" spans="1:13" x14ac:dyDescent="0.2">
      <c r="A17" s="171" t="s">
        <v>402</v>
      </c>
      <c r="B17" s="172" t="s">
        <v>407</v>
      </c>
      <c r="C17" s="173">
        <v>945</v>
      </c>
      <c r="D17" s="174">
        <v>23.625</v>
      </c>
      <c r="E17" s="168" t="s">
        <v>659</v>
      </c>
      <c r="F17" s="176">
        <v>35.4375</v>
      </c>
      <c r="G17" s="174">
        <v>26</v>
      </c>
      <c r="H17" s="168" t="s">
        <v>659</v>
      </c>
      <c r="I17" s="176">
        <v>37</v>
      </c>
      <c r="J17" s="174">
        <v>129.9375</v>
      </c>
      <c r="K17" s="168" t="s">
        <v>659</v>
      </c>
      <c r="L17" s="176">
        <v>153.5625</v>
      </c>
      <c r="M17" s="167">
        <v>1400</v>
      </c>
    </row>
    <row r="18" spans="1:13" ht="15.75" customHeight="1" x14ac:dyDescent="0.25">
      <c r="A18" s="621" t="s">
        <v>660</v>
      </c>
      <c r="B18" s="622"/>
      <c r="C18" s="622"/>
      <c r="D18" s="622"/>
      <c r="E18" s="622"/>
      <c r="F18" s="622"/>
      <c r="G18" s="622"/>
      <c r="H18" s="622"/>
      <c r="I18" s="622"/>
      <c r="J18" s="622"/>
      <c r="K18" s="622"/>
      <c r="L18" s="622"/>
      <c r="M18" s="642"/>
    </row>
    <row r="19" spans="1:13" x14ac:dyDescent="0.2">
      <c r="A19" s="634" t="s">
        <v>399</v>
      </c>
      <c r="B19" s="636" t="s">
        <v>404</v>
      </c>
      <c r="C19" s="638" t="s">
        <v>649</v>
      </c>
      <c r="D19" s="629" t="s">
        <v>650</v>
      </c>
      <c r="E19" s="630"/>
      <c r="F19" s="631"/>
      <c r="G19" s="629" t="s">
        <v>651</v>
      </c>
      <c r="H19" s="630"/>
      <c r="I19" s="631"/>
      <c r="J19" s="629" t="s">
        <v>652</v>
      </c>
      <c r="K19" s="630"/>
      <c r="L19" s="631"/>
      <c r="M19" s="632" t="s">
        <v>412</v>
      </c>
    </row>
    <row r="20" spans="1:13" x14ac:dyDescent="0.2">
      <c r="A20" s="635"/>
      <c r="B20" s="637"/>
      <c r="C20" s="639"/>
      <c r="D20" s="163" t="s">
        <v>653</v>
      </c>
      <c r="E20" s="160"/>
      <c r="F20" s="164" t="s">
        <v>654</v>
      </c>
      <c r="G20" s="163" t="s">
        <v>672</v>
      </c>
      <c r="H20" s="160"/>
      <c r="I20" s="164" t="s">
        <v>673</v>
      </c>
      <c r="J20" s="163" t="s">
        <v>657</v>
      </c>
      <c r="K20" s="160"/>
      <c r="L20" s="164" t="s">
        <v>658</v>
      </c>
      <c r="M20" s="633"/>
    </row>
    <row r="21" spans="1:13" x14ac:dyDescent="0.2">
      <c r="A21" s="170" t="s">
        <v>400</v>
      </c>
      <c r="B21" t="s">
        <v>405</v>
      </c>
      <c r="C21" s="162">
        <v>328.6</v>
      </c>
      <c r="D21" s="161">
        <v>8.2149999999999999</v>
      </c>
      <c r="E21" s="168" t="s">
        <v>659</v>
      </c>
      <c r="F21" s="162">
        <v>12.3225</v>
      </c>
      <c r="G21" s="161">
        <v>9</v>
      </c>
      <c r="H21" s="168" t="s">
        <v>659</v>
      </c>
      <c r="I21" s="162">
        <v>13</v>
      </c>
      <c r="J21" s="161">
        <v>45.182499999999997</v>
      </c>
      <c r="K21" s="168" t="s">
        <v>659</v>
      </c>
      <c r="L21" s="162">
        <v>53.397500000000001</v>
      </c>
      <c r="M21" s="166">
        <v>600</v>
      </c>
    </row>
    <row r="22" spans="1:13" x14ac:dyDescent="0.2">
      <c r="A22" s="170" t="s">
        <v>401</v>
      </c>
      <c r="B22" t="s">
        <v>406</v>
      </c>
      <c r="C22" s="162">
        <v>492.9</v>
      </c>
      <c r="D22" s="161">
        <v>12.3225</v>
      </c>
      <c r="E22" s="168" t="s">
        <v>659</v>
      </c>
      <c r="F22" s="162">
        <v>18.483750000000001</v>
      </c>
      <c r="G22" s="161">
        <v>14</v>
      </c>
      <c r="H22" s="168" t="s">
        <v>659</v>
      </c>
      <c r="I22" s="162">
        <v>19</v>
      </c>
      <c r="J22" s="161">
        <v>67.773750000000007</v>
      </c>
      <c r="K22" s="168" t="s">
        <v>659</v>
      </c>
      <c r="L22" s="162">
        <v>80.096249999999998</v>
      </c>
      <c r="M22" s="166">
        <v>800</v>
      </c>
    </row>
    <row r="23" spans="1:13" x14ac:dyDescent="0.2">
      <c r="A23" s="171" t="s">
        <v>402</v>
      </c>
      <c r="B23" s="172" t="s">
        <v>407</v>
      </c>
      <c r="C23" s="176">
        <v>1150.0999999999999</v>
      </c>
      <c r="D23" s="174">
        <v>28.752500000000001</v>
      </c>
      <c r="E23" s="175" t="s">
        <v>659</v>
      </c>
      <c r="F23" s="176">
        <v>43.128749999999997</v>
      </c>
      <c r="G23" s="174">
        <v>32</v>
      </c>
      <c r="H23" s="175" t="s">
        <v>659</v>
      </c>
      <c r="I23" s="176">
        <v>45</v>
      </c>
      <c r="J23" s="174">
        <v>158.13874999999999</v>
      </c>
      <c r="K23" s="175" t="s">
        <v>659</v>
      </c>
      <c r="L23" s="176">
        <v>186.89125000000001</v>
      </c>
      <c r="M23" s="167">
        <v>1400</v>
      </c>
    </row>
    <row r="24" spans="1:13" ht="15.75" customHeight="1" x14ac:dyDescent="0.25">
      <c r="A24" s="621" t="s">
        <v>662</v>
      </c>
      <c r="B24" s="622"/>
      <c r="C24" s="622"/>
      <c r="D24" s="622"/>
      <c r="E24" s="622"/>
      <c r="F24" s="622"/>
      <c r="G24" s="622"/>
      <c r="H24" s="622"/>
      <c r="I24" s="622"/>
      <c r="J24" s="622"/>
      <c r="K24" s="622"/>
      <c r="L24" s="622"/>
      <c r="M24" s="642"/>
    </row>
    <row r="25" spans="1:13" ht="18" customHeight="1" x14ac:dyDescent="0.2">
      <c r="A25" s="634" t="s">
        <v>399</v>
      </c>
      <c r="B25" s="636" t="s">
        <v>404</v>
      </c>
      <c r="C25" s="638" t="s">
        <v>649</v>
      </c>
      <c r="D25" s="629" t="s">
        <v>650</v>
      </c>
      <c r="E25" s="630"/>
      <c r="F25" s="631"/>
      <c r="G25" s="629" t="s">
        <v>651</v>
      </c>
      <c r="H25" s="630"/>
      <c r="I25" s="631"/>
      <c r="J25" s="629" t="s">
        <v>652</v>
      </c>
      <c r="K25" s="630"/>
      <c r="L25" s="631"/>
      <c r="M25" s="632" t="s">
        <v>412</v>
      </c>
    </row>
    <row r="26" spans="1:13" x14ac:dyDescent="0.2">
      <c r="A26" s="635"/>
      <c r="B26" s="637"/>
      <c r="C26" s="639"/>
      <c r="D26" s="163" t="s">
        <v>653</v>
      </c>
      <c r="E26" s="160"/>
      <c r="F26" s="164" t="s">
        <v>654</v>
      </c>
      <c r="G26" s="163" t="s">
        <v>672</v>
      </c>
      <c r="H26" s="160"/>
      <c r="I26" s="164" t="s">
        <v>673</v>
      </c>
      <c r="J26" s="163" t="s">
        <v>657</v>
      </c>
      <c r="K26" s="160"/>
      <c r="L26" s="164" t="s">
        <v>658</v>
      </c>
      <c r="M26" s="633"/>
    </row>
    <row r="27" spans="1:13" x14ac:dyDescent="0.2">
      <c r="A27" s="170" t="s">
        <v>400</v>
      </c>
      <c r="B27" t="s">
        <v>405</v>
      </c>
      <c r="C27" s="162">
        <v>473.2</v>
      </c>
      <c r="D27" s="161">
        <v>11.83</v>
      </c>
      <c r="E27" s="168" t="s">
        <v>659</v>
      </c>
      <c r="F27" s="162">
        <v>17.745000000000001</v>
      </c>
      <c r="G27" s="161">
        <v>13</v>
      </c>
      <c r="H27" s="168" t="s">
        <v>659</v>
      </c>
      <c r="I27" s="162">
        <v>18</v>
      </c>
      <c r="J27" s="161">
        <v>65.064999999999998</v>
      </c>
      <c r="K27" s="168" t="s">
        <v>659</v>
      </c>
      <c r="L27" s="162">
        <v>76.894999999999996</v>
      </c>
      <c r="M27" s="166">
        <v>600</v>
      </c>
    </row>
    <row r="28" spans="1:13" x14ac:dyDescent="0.2">
      <c r="A28" s="170" t="s">
        <v>401</v>
      </c>
      <c r="B28" t="s">
        <v>406</v>
      </c>
      <c r="C28" s="162">
        <v>709.8</v>
      </c>
      <c r="D28" s="161">
        <v>17.745000000000001</v>
      </c>
      <c r="E28" s="168" t="s">
        <v>659</v>
      </c>
      <c r="F28" s="162">
        <v>26.6175</v>
      </c>
      <c r="G28" s="161">
        <v>20</v>
      </c>
      <c r="H28" s="168" t="s">
        <v>659</v>
      </c>
      <c r="I28" s="162">
        <v>28</v>
      </c>
      <c r="J28" s="161">
        <v>97.597499999999997</v>
      </c>
      <c r="K28" s="168" t="s">
        <v>659</v>
      </c>
      <c r="L28" s="162">
        <v>115.3425</v>
      </c>
      <c r="M28" s="166">
        <v>800</v>
      </c>
    </row>
    <row r="29" spans="1:13" x14ac:dyDescent="0.2">
      <c r="A29" s="171" t="s">
        <v>402</v>
      </c>
      <c r="B29" s="172" t="s">
        <v>407</v>
      </c>
      <c r="C29" s="176">
        <v>1656.2</v>
      </c>
      <c r="D29" s="174">
        <v>41.405000000000001</v>
      </c>
      <c r="E29" s="175" t="s">
        <v>659</v>
      </c>
      <c r="F29" s="176">
        <v>62.107500000000002</v>
      </c>
      <c r="G29" s="174">
        <v>46</v>
      </c>
      <c r="H29" s="175" t="s">
        <v>659</v>
      </c>
      <c r="I29" s="176">
        <v>64</v>
      </c>
      <c r="J29" s="174">
        <v>227.72749999999999</v>
      </c>
      <c r="K29" s="175" t="s">
        <v>659</v>
      </c>
      <c r="L29" s="176">
        <v>269.13249999999999</v>
      </c>
      <c r="M29" s="167">
        <v>1400</v>
      </c>
    </row>
    <row r="30" spans="1:13" ht="15.75" customHeight="1" x14ac:dyDescent="0.25">
      <c r="A30" s="621" t="s">
        <v>432</v>
      </c>
      <c r="B30" s="622"/>
      <c r="C30" s="622"/>
      <c r="D30" s="622"/>
      <c r="E30" s="622"/>
      <c r="F30" s="622"/>
      <c r="G30" s="622"/>
      <c r="H30" s="622"/>
      <c r="I30" s="622"/>
      <c r="J30" s="622"/>
      <c r="K30" s="622"/>
      <c r="L30" s="622"/>
      <c r="M30" s="642"/>
    </row>
    <row r="31" spans="1:13" x14ac:dyDescent="0.2">
      <c r="A31" s="634" t="s">
        <v>399</v>
      </c>
      <c r="B31" s="636" t="s">
        <v>404</v>
      </c>
      <c r="C31" s="638" t="s">
        <v>649</v>
      </c>
      <c r="D31" s="629" t="s">
        <v>650</v>
      </c>
      <c r="E31" s="630"/>
      <c r="F31" s="631"/>
      <c r="G31" s="629" t="s">
        <v>651</v>
      </c>
      <c r="H31" s="630"/>
      <c r="I31" s="631"/>
      <c r="J31" s="629" t="s">
        <v>652</v>
      </c>
      <c r="K31" s="630"/>
      <c r="L31" s="631"/>
      <c r="M31" s="632" t="s">
        <v>412</v>
      </c>
    </row>
    <row r="32" spans="1:13" x14ac:dyDescent="0.2">
      <c r="A32" s="635"/>
      <c r="B32" s="637"/>
      <c r="C32" s="639"/>
      <c r="D32" s="163" t="s">
        <v>653</v>
      </c>
      <c r="E32" s="160"/>
      <c r="F32" s="164" t="s">
        <v>654</v>
      </c>
      <c r="G32" s="163" t="s">
        <v>672</v>
      </c>
      <c r="H32" s="160"/>
      <c r="I32" s="164" t="s">
        <v>673</v>
      </c>
      <c r="J32" s="163" t="s">
        <v>657</v>
      </c>
      <c r="K32" s="160"/>
      <c r="L32" s="164" t="s">
        <v>658</v>
      </c>
      <c r="M32" s="633"/>
    </row>
    <row r="33" spans="1:13" x14ac:dyDescent="0.2">
      <c r="A33" s="170" t="s">
        <v>400</v>
      </c>
      <c r="B33" t="s">
        <v>405</v>
      </c>
      <c r="C33" s="162">
        <v>543.4</v>
      </c>
      <c r="D33" s="161">
        <v>13.585000000000001</v>
      </c>
      <c r="E33" s="168" t="s">
        <v>659</v>
      </c>
      <c r="F33" s="162">
        <v>20.377500000000001</v>
      </c>
      <c r="G33" s="161">
        <v>15</v>
      </c>
      <c r="H33" s="168" t="s">
        <v>659</v>
      </c>
      <c r="I33" s="162">
        <v>21</v>
      </c>
      <c r="J33" s="161">
        <v>74.717500000000001</v>
      </c>
      <c r="K33" s="168" t="s">
        <v>659</v>
      </c>
      <c r="L33" s="162">
        <v>88.302499999999995</v>
      </c>
      <c r="M33" s="166">
        <v>600</v>
      </c>
    </row>
    <row r="34" spans="1:13" x14ac:dyDescent="0.2">
      <c r="A34" s="170" t="s">
        <v>401</v>
      </c>
      <c r="B34" t="s">
        <v>406</v>
      </c>
      <c r="C34" s="162">
        <v>815.1</v>
      </c>
      <c r="D34" s="161">
        <v>20.377500000000001</v>
      </c>
      <c r="E34" s="168" t="s">
        <v>659</v>
      </c>
      <c r="F34" s="162">
        <v>30.56625</v>
      </c>
      <c r="G34" s="161">
        <v>23</v>
      </c>
      <c r="H34" s="168" t="s">
        <v>659</v>
      </c>
      <c r="I34" s="162">
        <v>32</v>
      </c>
      <c r="J34" s="161">
        <v>112.07625</v>
      </c>
      <c r="K34" s="168" t="s">
        <v>659</v>
      </c>
      <c r="L34" s="162">
        <v>132.45375000000001</v>
      </c>
      <c r="M34" s="166">
        <v>800</v>
      </c>
    </row>
    <row r="35" spans="1:13" x14ac:dyDescent="0.2">
      <c r="A35" s="171" t="s">
        <v>402</v>
      </c>
      <c r="B35" s="172" t="s">
        <v>407</v>
      </c>
      <c r="C35" s="176">
        <v>1901.9</v>
      </c>
      <c r="D35" s="174">
        <v>47.547499999999999</v>
      </c>
      <c r="E35" s="175" t="s">
        <v>659</v>
      </c>
      <c r="F35" s="176">
        <v>71.321250000000006</v>
      </c>
      <c r="G35" s="174">
        <v>53</v>
      </c>
      <c r="H35" s="175" t="s">
        <v>659</v>
      </c>
      <c r="I35" s="176">
        <v>74</v>
      </c>
      <c r="J35" s="174">
        <v>261.51125000000002</v>
      </c>
      <c r="K35" s="175" t="s">
        <v>659</v>
      </c>
      <c r="L35" s="176">
        <v>309.05874999999997</v>
      </c>
      <c r="M35" s="167">
        <v>1400</v>
      </c>
    </row>
    <row r="36" spans="1:13" ht="16.5" customHeight="1" x14ac:dyDescent="0.25">
      <c r="A36" s="621" t="s">
        <v>663</v>
      </c>
      <c r="B36" s="622"/>
      <c r="C36" s="622"/>
      <c r="D36" s="622"/>
      <c r="E36" s="622"/>
      <c r="F36" s="622"/>
      <c r="G36" s="622"/>
      <c r="H36" s="622"/>
      <c r="I36" s="622"/>
      <c r="J36" s="622"/>
      <c r="K36" s="622"/>
      <c r="L36" s="622"/>
      <c r="M36" s="642"/>
    </row>
    <row r="37" spans="1:13" x14ac:dyDescent="0.2">
      <c r="A37" s="634" t="s">
        <v>399</v>
      </c>
      <c r="B37" s="636" t="s">
        <v>404</v>
      </c>
      <c r="C37" s="638" t="s">
        <v>649</v>
      </c>
      <c r="D37" s="629" t="s">
        <v>650</v>
      </c>
      <c r="E37" s="630"/>
      <c r="F37" s="631"/>
      <c r="G37" s="629" t="s">
        <v>651</v>
      </c>
      <c r="H37" s="630"/>
      <c r="I37" s="631"/>
      <c r="J37" s="629" t="s">
        <v>652</v>
      </c>
      <c r="K37" s="630"/>
      <c r="L37" s="631"/>
      <c r="M37" s="632" t="s">
        <v>412</v>
      </c>
    </row>
    <row r="38" spans="1:13" x14ac:dyDescent="0.2">
      <c r="A38" s="635"/>
      <c r="B38" s="637"/>
      <c r="C38" s="639"/>
      <c r="D38" s="163" t="s">
        <v>653</v>
      </c>
      <c r="E38" s="160"/>
      <c r="F38" s="164" t="s">
        <v>654</v>
      </c>
      <c r="G38" s="163" t="s">
        <v>655</v>
      </c>
      <c r="H38" s="160"/>
      <c r="I38" s="164" t="s">
        <v>656</v>
      </c>
      <c r="J38" s="163" t="s">
        <v>657</v>
      </c>
      <c r="K38" s="160"/>
      <c r="L38" s="164" t="s">
        <v>658</v>
      </c>
      <c r="M38" s="633"/>
    </row>
    <row r="39" spans="1:13" x14ac:dyDescent="0.2">
      <c r="A39" s="170" t="s">
        <v>400</v>
      </c>
      <c r="B39" t="s">
        <v>405</v>
      </c>
      <c r="C39" s="162">
        <v>476.6</v>
      </c>
      <c r="D39" s="161">
        <v>11.914999999999999</v>
      </c>
      <c r="E39" s="168" t="s">
        <v>659</v>
      </c>
      <c r="F39" s="162">
        <v>17.872499999999999</v>
      </c>
      <c r="G39" s="161">
        <v>7.9433333333333325</v>
      </c>
      <c r="H39" s="168" t="s">
        <v>659</v>
      </c>
      <c r="I39" s="162">
        <v>15.886666666666665</v>
      </c>
      <c r="J39" s="161">
        <v>65.532499999999999</v>
      </c>
      <c r="K39" s="168" t="s">
        <v>659</v>
      </c>
      <c r="L39" s="162">
        <v>77.447500000000005</v>
      </c>
      <c r="M39" s="166">
        <v>600</v>
      </c>
    </row>
    <row r="40" spans="1:13" x14ac:dyDescent="0.2">
      <c r="A40" s="170" t="s">
        <v>401</v>
      </c>
      <c r="B40" t="s">
        <v>406</v>
      </c>
      <c r="C40" s="162">
        <v>714.9</v>
      </c>
      <c r="D40" s="161">
        <v>17.872499999999999</v>
      </c>
      <c r="E40" s="168" t="s">
        <v>659</v>
      </c>
      <c r="F40" s="162">
        <v>26.80875</v>
      </c>
      <c r="G40" s="161">
        <v>11.914999999999999</v>
      </c>
      <c r="H40" s="168" t="s">
        <v>659</v>
      </c>
      <c r="I40" s="162">
        <v>23.83</v>
      </c>
      <c r="J40" s="161">
        <v>98.298749999999998</v>
      </c>
      <c r="K40" s="168" t="s">
        <v>659</v>
      </c>
      <c r="L40" s="162">
        <v>116.17125</v>
      </c>
      <c r="M40" s="166">
        <v>800</v>
      </c>
    </row>
    <row r="41" spans="1:13" x14ac:dyDescent="0.2">
      <c r="A41" s="171" t="s">
        <v>402</v>
      </c>
      <c r="B41" s="172" t="s">
        <v>407</v>
      </c>
      <c r="C41" s="176">
        <v>1668.1</v>
      </c>
      <c r="D41" s="174">
        <v>41.702500000000001</v>
      </c>
      <c r="E41" s="175" t="s">
        <v>659</v>
      </c>
      <c r="F41" s="176">
        <v>62.553750000000001</v>
      </c>
      <c r="G41" s="174">
        <v>27.801666666666666</v>
      </c>
      <c r="H41" s="175" t="s">
        <v>659</v>
      </c>
      <c r="I41" s="176">
        <v>55.603333333333332</v>
      </c>
      <c r="J41" s="174">
        <v>229.36375000000001</v>
      </c>
      <c r="K41" s="175" t="s">
        <v>659</v>
      </c>
      <c r="L41" s="176">
        <v>271.06625000000003</v>
      </c>
      <c r="M41" s="167">
        <v>1400</v>
      </c>
    </row>
    <row r="42" spans="1:13" ht="15.75" customHeight="1" x14ac:dyDescent="0.25">
      <c r="A42" s="621" t="s">
        <v>664</v>
      </c>
      <c r="B42" s="622"/>
      <c r="C42" s="622"/>
      <c r="D42" s="622"/>
      <c r="E42" s="622"/>
      <c r="F42" s="622"/>
      <c r="G42" s="622"/>
      <c r="H42" s="622"/>
      <c r="I42" s="622"/>
      <c r="J42" s="622"/>
      <c r="K42" s="622"/>
      <c r="L42" s="622"/>
      <c r="M42" s="642"/>
    </row>
    <row r="43" spans="1:13" x14ac:dyDescent="0.2">
      <c r="A43" s="634" t="s">
        <v>399</v>
      </c>
      <c r="B43" s="636" t="s">
        <v>404</v>
      </c>
      <c r="C43" s="638" t="s">
        <v>649</v>
      </c>
      <c r="D43" s="629" t="s">
        <v>650</v>
      </c>
      <c r="E43" s="630"/>
      <c r="F43" s="631"/>
      <c r="G43" s="629" t="s">
        <v>651</v>
      </c>
      <c r="H43" s="630"/>
      <c r="I43" s="631"/>
      <c r="J43" s="629" t="s">
        <v>652</v>
      </c>
      <c r="K43" s="630"/>
      <c r="L43" s="631"/>
      <c r="M43" s="632" t="s">
        <v>412</v>
      </c>
    </row>
    <row r="44" spans="1:13" x14ac:dyDescent="0.2">
      <c r="A44" s="635"/>
      <c r="B44" s="637"/>
      <c r="C44" s="639"/>
      <c r="D44" s="163" t="s">
        <v>653</v>
      </c>
      <c r="E44" s="160"/>
      <c r="F44" s="164" t="s">
        <v>654</v>
      </c>
      <c r="G44" s="163" t="s">
        <v>655</v>
      </c>
      <c r="H44" s="160"/>
      <c r="I44" s="164" t="s">
        <v>656</v>
      </c>
      <c r="J44" s="163" t="s">
        <v>657</v>
      </c>
      <c r="K44" s="160"/>
      <c r="L44" s="164" t="s">
        <v>658</v>
      </c>
      <c r="M44" s="633"/>
    </row>
    <row r="45" spans="1:13" x14ac:dyDescent="0.2">
      <c r="A45" s="170" t="s">
        <v>400</v>
      </c>
      <c r="B45" t="s">
        <v>405</v>
      </c>
      <c r="C45" s="165">
        <v>459</v>
      </c>
      <c r="D45" s="161">
        <v>11.475</v>
      </c>
      <c r="E45" s="168" t="s">
        <v>659</v>
      </c>
      <c r="F45" s="162">
        <v>17.212499999999999</v>
      </c>
      <c r="G45" s="161">
        <v>7.6499999999999995</v>
      </c>
      <c r="H45" s="168" t="s">
        <v>659</v>
      </c>
      <c r="I45" s="162">
        <v>15.299999999999999</v>
      </c>
      <c r="J45" s="161">
        <v>63.112499999999997</v>
      </c>
      <c r="K45" s="168" t="s">
        <v>659</v>
      </c>
      <c r="L45" s="162">
        <v>74.587500000000006</v>
      </c>
      <c r="M45" s="166">
        <v>600</v>
      </c>
    </row>
    <row r="46" spans="1:13" x14ac:dyDescent="0.2">
      <c r="A46" s="170" t="s">
        <v>401</v>
      </c>
      <c r="B46" t="s">
        <v>406</v>
      </c>
      <c r="C46" s="162">
        <v>688.5</v>
      </c>
      <c r="D46" s="161">
        <v>17.212499999999999</v>
      </c>
      <c r="E46" s="168" t="s">
        <v>659</v>
      </c>
      <c r="F46" s="162">
        <v>25.818750000000001</v>
      </c>
      <c r="G46" s="161">
        <v>11.475000000000001</v>
      </c>
      <c r="H46" s="168" t="s">
        <v>659</v>
      </c>
      <c r="I46" s="162">
        <v>22.950000000000003</v>
      </c>
      <c r="J46" s="161">
        <v>94.668750000000003</v>
      </c>
      <c r="K46" s="168" t="s">
        <v>659</v>
      </c>
      <c r="L46" s="162">
        <v>111.88124999999999</v>
      </c>
      <c r="M46" s="166">
        <v>800</v>
      </c>
    </row>
    <row r="47" spans="1:13" x14ac:dyDescent="0.2">
      <c r="A47" s="171" t="s">
        <v>402</v>
      </c>
      <c r="B47" s="172" t="s">
        <v>407</v>
      </c>
      <c r="C47" s="176">
        <v>1607</v>
      </c>
      <c r="D47" s="174">
        <v>40.162500000000001</v>
      </c>
      <c r="E47" s="175" t="s">
        <v>659</v>
      </c>
      <c r="F47" s="176">
        <v>60.243749999999999</v>
      </c>
      <c r="G47" s="174">
        <v>26.774999999999999</v>
      </c>
      <c r="H47" s="175" t="s">
        <v>659</v>
      </c>
      <c r="I47" s="176">
        <v>53.55</v>
      </c>
      <c r="J47" s="174">
        <v>220.89375000000001</v>
      </c>
      <c r="K47" s="175" t="s">
        <v>659</v>
      </c>
      <c r="L47" s="176">
        <v>261.05624999999998</v>
      </c>
      <c r="M47" s="167">
        <v>1400</v>
      </c>
    </row>
    <row r="48" spans="1: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row r="65" spans="1:2" x14ac:dyDescent="0.2">
      <c r="A65"/>
      <c r="B65"/>
    </row>
    <row r="66" spans="1:2" x14ac:dyDescent="0.2">
      <c r="A66"/>
    </row>
    <row r="67" spans="1:2" x14ac:dyDescent="0.2">
      <c r="A67"/>
    </row>
  </sheetData>
  <mergeCells count="53">
    <mergeCell ref="M43:M44"/>
    <mergeCell ref="A12:M12"/>
    <mergeCell ref="A18:M18"/>
    <mergeCell ref="A24:M24"/>
    <mergeCell ref="A30:M30"/>
    <mergeCell ref="A36:M36"/>
    <mergeCell ref="A43:A44"/>
    <mergeCell ref="B43:B44"/>
    <mergeCell ref="C43:C44"/>
    <mergeCell ref="D43:F43"/>
    <mergeCell ref="G43:I43"/>
    <mergeCell ref="J43:L43"/>
    <mergeCell ref="M37:M38"/>
    <mergeCell ref="A42:M42"/>
    <mergeCell ref="A37:A38"/>
    <mergeCell ref="B37:B38"/>
    <mergeCell ref="C37:C38"/>
    <mergeCell ref="D37:F37"/>
    <mergeCell ref="G37:I37"/>
    <mergeCell ref="J37:L37"/>
    <mergeCell ref="M31:M32"/>
    <mergeCell ref="J31:L31"/>
    <mergeCell ref="A31:A32"/>
    <mergeCell ref="B31:B32"/>
    <mergeCell ref="C31:C32"/>
    <mergeCell ref="D31:F31"/>
    <mergeCell ref="G31:I31"/>
    <mergeCell ref="M25:M26"/>
    <mergeCell ref="A25:A26"/>
    <mergeCell ref="B25:B26"/>
    <mergeCell ref="C25:C26"/>
    <mergeCell ref="D25:F25"/>
    <mergeCell ref="G25:I25"/>
    <mergeCell ref="J25:L25"/>
    <mergeCell ref="M19:M20"/>
    <mergeCell ref="A19:A20"/>
    <mergeCell ref="B19:B20"/>
    <mergeCell ref="C19:C20"/>
    <mergeCell ref="D19:F19"/>
    <mergeCell ref="G19:I19"/>
    <mergeCell ref="J19:L19"/>
    <mergeCell ref="M13:M14"/>
    <mergeCell ref="A13:A14"/>
    <mergeCell ref="B13:B14"/>
    <mergeCell ref="C13:C14"/>
    <mergeCell ref="D13:F13"/>
    <mergeCell ref="G13:I13"/>
    <mergeCell ref="J13:L13"/>
    <mergeCell ref="A11:M11"/>
    <mergeCell ref="A1:B2"/>
    <mergeCell ref="D1:F1"/>
    <mergeCell ref="G1:I1"/>
    <mergeCell ref="J1:L1"/>
  </mergeCells>
  <pageMargins left="0.511811024" right="0.511811024" top="0.78740157499999996" bottom="0.78740157499999996" header="0.31496062000000002" footer="0.31496062000000002"/>
  <pageSetup paperSize="9" scale="70" fitToHeight="0" orientation="landscape" r:id="rId1"/>
  <ignoredErrors>
    <ignoredError sqref="F3:F7 H3:H7 I3:I7 L3:L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E30"/>
  <sheetViews>
    <sheetView showGridLines="0" zoomScaleNormal="100" workbookViewId="0">
      <selection activeCell="E41" sqref="E41"/>
    </sheetView>
  </sheetViews>
  <sheetFormatPr defaultColWidth="33.7109375" defaultRowHeight="15" x14ac:dyDescent="0.2"/>
  <cols>
    <col min="1" max="1" width="45.42578125" style="60" customWidth="1"/>
    <col min="2" max="2" width="16.7109375" style="60" customWidth="1"/>
    <col min="3" max="3" width="15.7109375" style="60" customWidth="1"/>
    <col min="4" max="4" width="13.85546875" style="60" customWidth="1"/>
    <col min="5" max="5" width="15.7109375" style="60" customWidth="1"/>
    <col min="6" max="16384" width="33.7109375" style="60"/>
  </cols>
  <sheetData>
    <row r="1" spans="1:5" ht="24.95" customHeight="1" thickBot="1" x14ac:dyDescent="0.35">
      <c r="A1" s="646" t="s">
        <v>641</v>
      </c>
      <c r="B1" s="647"/>
      <c r="C1" s="647"/>
      <c r="D1" s="647"/>
      <c r="E1" s="648"/>
    </row>
    <row r="2" spans="1:5" ht="33.6" customHeight="1" x14ac:dyDescent="0.2">
      <c r="A2" s="101" t="s">
        <v>630</v>
      </c>
      <c r="B2" s="649"/>
      <c r="C2" s="650"/>
      <c r="D2" s="650"/>
      <c r="E2" s="651"/>
    </row>
    <row r="3" spans="1:5" ht="52.15" customHeight="1" x14ac:dyDescent="0.2">
      <c r="A3" s="102" t="s">
        <v>626</v>
      </c>
      <c r="B3" s="103" t="s">
        <v>643</v>
      </c>
      <c r="C3" s="103" t="s">
        <v>627</v>
      </c>
      <c r="D3" s="103" t="s">
        <v>629</v>
      </c>
      <c r="E3" s="104" t="s">
        <v>631</v>
      </c>
    </row>
    <row r="4" spans="1:5" ht="20.100000000000001" customHeight="1" x14ac:dyDescent="0.2">
      <c r="A4" s="61"/>
      <c r="B4" s="76"/>
      <c r="C4" s="77"/>
      <c r="D4" s="78"/>
      <c r="E4" s="105">
        <f>IFERROR((C4/B4*D4)/1000,0)</f>
        <v>0</v>
      </c>
    </row>
    <row r="5" spans="1:5" ht="20.100000000000001" customHeight="1" x14ac:dyDescent="0.2">
      <c r="A5" s="61"/>
      <c r="B5" s="76"/>
      <c r="C5" s="77"/>
      <c r="D5" s="78"/>
      <c r="E5" s="105">
        <f t="shared" ref="E5:E26" si="0">IFERROR((C5/B5*D5)/1000,0)</f>
        <v>0</v>
      </c>
    </row>
    <row r="6" spans="1:5" ht="20.100000000000001" customHeight="1" x14ac:dyDescent="0.2">
      <c r="A6" s="61"/>
      <c r="B6" s="76"/>
      <c r="C6" s="77"/>
      <c r="D6" s="78"/>
      <c r="E6" s="105">
        <f t="shared" si="0"/>
        <v>0</v>
      </c>
    </row>
    <row r="7" spans="1:5" ht="20.100000000000001" customHeight="1" x14ac:dyDescent="0.2">
      <c r="A7" s="61"/>
      <c r="B7" s="76"/>
      <c r="C7" s="77"/>
      <c r="D7" s="78"/>
      <c r="E7" s="105">
        <f t="shared" si="0"/>
        <v>0</v>
      </c>
    </row>
    <row r="8" spans="1:5" ht="20.100000000000001" customHeight="1" x14ac:dyDescent="0.2">
      <c r="A8" s="61"/>
      <c r="B8" s="76"/>
      <c r="C8" s="77"/>
      <c r="D8" s="78"/>
      <c r="E8" s="105">
        <f t="shared" si="0"/>
        <v>0</v>
      </c>
    </row>
    <row r="9" spans="1:5" ht="20.100000000000001" customHeight="1" x14ac:dyDescent="0.2">
      <c r="A9" s="61"/>
      <c r="B9" s="76"/>
      <c r="C9" s="77"/>
      <c r="D9" s="78"/>
      <c r="E9" s="105">
        <f t="shared" si="0"/>
        <v>0</v>
      </c>
    </row>
    <row r="10" spans="1:5" ht="20.100000000000001" customHeight="1" x14ac:dyDescent="0.2">
      <c r="A10" s="61"/>
      <c r="B10" s="76"/>
      <c r="C10" s="77"/>
      <c r="D10" s="78"/>
      <c r="E10" s="105">
        <f t="shared" si="0"/>
        <v>0</v>
      </c>
    </row>
    <row r="11" spans="1:5" ht="20.100000000000001" customHeight="1" x14ac:dyDescent="0.2">
      <c r="A11" s="61"/>
      <c r="B11" s="76"/>
      <c r="C11" s="77"/>
      <c r="D11" s="78"/>
      <c r="E11" s="105">
        <f t="shared" si="0"/>
        <v>0</v>
      </c>
    </row>
    <row r="12" spans="1:5" ht="20.100000000000001" customHeight="1" x14ac:dyDescent="0.2">
      <c r="A12" s="61"/>
      <c r="B12" s="76"/>
      <c r="C12" s="77"/>
      <c r="D12" s="78"/>
      <c r="E12" s="105">
        <f t="shared" si="0"/>
        <v>0</v>
      </c>
    </row>
    <row r="13" spans="1:5" ht="20.100000000000001" customHeight="1" x14ac:dyDescent="0.2">
      <c r="A13" s="61"/>
      <c r="B13" s="76"/>
      <c r="C13" s="77"/>
      <c r="D13" s="78"/>
      <c r="E13" s="105">
        <f t="shared" si="0"/>
        <v>0</v>
      </c>
    </row>
    <row r="14" spans="1:5" ht="20.100000000000001" customHeight="1" x14ac:dyDescent="0.2">
      <c r="A14" s="61"/>
      <c r="B14" s="76"/>
      <c r="C14" s="77"/>
      <c r="D14" s="78"/>
      <c r="E14" s="105">
        <f t="shared" si="0"/>
        <v>0</v>
      </c>
    </row>
    <row r="15" spans="1:5" ht="20.100000000000001" customHeight="1" x14ac:dyDescent="0.2">
      <c r="A15" s="61"/>
      <c r="B15" s="76"/>
      <c r="C15" s="77"/>
      <c r="D15" s="78"/>
      <c r="E15" s="105">
        <f t="shared" si="0"/>
        <v>0</v>
      </c>
    </row>
    <row r="16" spans="1:5" ht="20.100000000000001" customHeight="1" x14ac:dyDescent="0.2">
      <c r="A16" s="61"/>
      <c r="B16" s="76"/>
      <c r="C16" s="77"/>
      <c r="D16" s="78"/>
      <c r="E16" s="105">
        <f t="shared" si="0"/>
        <v>0</v>
      </c>
    </row>
    <row r="17" spans="1:5" ht="20.100000000000001" customHeight="1" x14ac:dyDescent="0.2">
      <c r="A17" s="61"/>
      <c r="B17" s="76"/>
      <c r="C17" s="77"/>
      <c r="D17" s="78"/>
      <c r="E17" s="105">
        <f t="shared" si="0"/>
        <v>0</v>
      </c>
    </row>
    <row r="18" spans="1:5" ht="20.100000000000001" customHeight="1" x14ac:dyDescent="0.2">
      <c r="A18" s="61"/>
      <c r="B18" s="76"/>
      <c r="C18" s="77"/>
      <c r="D18" s="78"/>
      <c r="E18" s="105">
        <f t="shared" si="0"/>
        <v>0</v>
      </c>
    </row>
    <row r="19" spans="1:5" ht="20.100000000000001" customHeight="1" x14ac:dyDescent="0.2">
      <c r="A19" s="61"/>
      <c r="B19" s="76"/>
      <c r="C19" s="77"/>
      <c r="D19" s="78"/>
      <c r="E19" s="105">
        <f t="shared" si="0"/>
        <v>0</v>
      </c>
    </row>
    <row r="20" spans="1:5" ht="20.100000000000001" customHeight="1" x14ac:dyDescent="0.2">
      <c r="A20" s="61"/>
      <c r="B20" s="76"/>
      <c r="C20" s="77"/>
      <c r="D20" s="78"/>
      <c r="E20" s="105">
        <f t="shared" si="0"/>
        <v>0</v>
      </c>
    </row>
    <row r="21" spans="1:5" ht="20.100000000000001" customHeight="1" x14ac:dyDescent="0.2">
      <c r="A21" s="61"/>
      <c r="B21" s="76"/>
      <c r="C21" s="77"/>
      <c r="D21" s="78"/>
      <c r="E21" s="105">
        <f t="shared" si="0"/>
        <v>0</v>
      </c>
    </row>
    <row r="22" spans="1:5" ht="20.100000000000001" customHeight="1" x14ac:dyDescent="0.2">
      <c r="A22" s="61"/>
      <c r="B22" s="76"/>
      <c r="C22" s="77"/>
      <c r="D22" s="78"/>
      <c r="E22" s="105">
        <f t="shared" si="0"/>
        <v>0</v>
      </c>
    </row>
    <row r="23" spans="1:5" ht="20.100000000000001" customHeight="1" x14ac:dyDescent="0.2">
      <c r="A23" s="61"/>
      <c r="B23" s="76"/>
      <c r="C23" s="77"/>
      <c r="D23" s="78"/>
      <c r="E23" s="105">
        <f t="shared" si="0"/>
        <v>0</v>
      </c>
    </row>
    <row r="24" spans="1:5" ht="20.100000000000001" customHeight="1" x14ac:dyDescent="0.2">
      <c r="A24" s="61"/>
      <c r="B24" s="76"/>
      <c r="C24" s="77"/>
      <c r="D24" s="78"/>
      <c r="E24" s="105">
        <f t="shared" si="0"/>
        <v>0</v>
      </c>
    </row>
    <row r="25" spans="1:5" ht="20.100000000000001" customHeight="1" x14ac:dyDescent="0.2">
      <c r="A25" s="61"/>
      <c r="B25" s="76"/>
      <c r="C25" s="77"/>
      <c r="D25" s="78"/>
      <c r="E25" s="105">
        <f t="shared" si="0"/>
        <v>0</v>
      </c>
    </row>
    <row r="26" spans="1:5" ht="20.100000000000001" customHeight="1" x14ac:dyDescent="0.2">
      <c r="A26" s="61"/>
      <c r="B26" s="76"/>
      <c r="C26" s="77"/>
      <c r="D26" s="78"/>
      <c r="E26" s="105">
        <f t="shared" si="0"/>
        <v>0</v>
      </c>
    </row>
    <row r="27" spans="1:5" ht="20.100000000000001" customHeight="1" x14ac:dyDescent="0.2">
      <c r="A27" s="655" t="s">
        <v>395</v>
      </c>
      <c r="B27" s="656"/>
      <c r="C27" s="657"/>
      <c r="D27" s="657"/>
      <c r="E27" s="105">
        <f>IFERROR(SUM(E4:E26),0)</f>
        <v>0</v>
      </c>
    </row>
    <row r="28" spans="1:5" ht="20.100000000000001" customHeight="1" x14ac:dyDescent="0.2">
      <c r="A28" s="652" t="s">
        <v>628</v>
      </c>
      <c r="B28" s="653"/>
      <c r="C28" s="654"/>
      <c r="D28" s="654"/>
      <c r="E28" s="79"/>
    </row>
    <row r="29" spans="1:5" ht="20.100000000000001" customHeight="1" x14ac:dyDescent="0.2">
      <c r="A29" s="652" t="s">
        <v>632</v>
      </c>
      <c r="B29" s="653"/>
      <c r="C29" s="654"/>
      <c r="D29" s="654"/>
      <c r="E29" s="79"/>
    </row>
    <row r="30" spans="1:5" ht="20.100000000000001" customHeight="1" thickBot="1" x14ac:dyDescent="0.25">
      <c r="A30" s="643" t="s">
        <v>633</v>
      </c>
      <c r="B30" s="644"/>
      <c r="C30" s="645"/>
      <c r="D30" s="645"/>
      <c r="E30" s="106">
        <f>IFERROR((E27*E28*E29),0)</f>
        <v>0</v>
      </c>
    </row>
  </sheetData>
  <mergeCells count="6">
    <mergeCell ref="A30:D30"/>
    <mergeCell ref="A1:E1"/>
    <mergeCell ref="B2:E2"/>
    <mergeCell ref="A28:D28"/>
    <mergeCell ref="A27:D27"/>
    <mergeCell ref="A29:D29"/>
  </mergeCells>
  <pageMargins left="0.25" right="0.25" top="0.75" bottom="0.75" header="0.3" footer="0.3"/>
  <pageSetup paperSize="9" scale="9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7700E-5274-442C-9D3F-093194354BCF}">
  <sheetPr>
    <tabColor rgb="FFFFFF00"/>
    <pageSetUpPr fitToPage="1"/>
  </sheetPr>
  <dimension ref="A1:O49"/>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customWidth="1"/>
    <col min="2" max="2" width="34" style="1" customWidth="1"/>
    <col min="3" max="3" width="10.7109375" style="1" customWidth="1"/>
    <col min="4" max="5" width="8.7109375" style="1" customWidth="1"/>
    <col min="6" max="6" width="9.28515625" style="1" bestFit="1" customWidth="1"/>
    <col min="7" max="7" width="9.7109375" style="1" bestFit="1" customWidth="1"/>
    <col min="8" max="12" width="8.7109375" style="1" customWidth="1"/>
    <col min="13" max="13" width="9.5703125" style="1" bestFit="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x14ac:dyDescent="0.2">
      <c r="A3" s="609" t="s">
        <v>646</v>
      </c>
      <c r="B3" s="609"/>
      <c r="C3" s="97"/>
      <c r="D3" s="604" t="s">
        <v>31</v>
      </c>
      <c r="E3" s="604"/>
      <c r="F3" s="86" t="s">
        <v>7</v>
      </c>
      <c r="G3" s="86" t="s">
        <v>32</v>
      </c>
      <c r="H3" s="86" t="s">
        <v>640</v>
      </c>
      <c r="I3" s="87" t="s">
        <v>8</v>
      </c>
      <c r="J3" s="89" t="s">
        <v>9</v>
      </c>
      <c r="K3" s="88" t="s">
        <v>10</v>
      </c>
      <c r="L3" s="89" t="s">
        <v>396</v>
      </c>
      <c r="M3" s="90" t="s">
        <v>623</v>
      </c>
    </row>
    <row r="4" spans="1:13" ht="52.5" customHeight="1" x14ac:dyDescent="0.2">
      <c r="A4" s="98" t="s">
        <v>636</v>
      </c>
      <c r="B4" s="135"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1010</v>
      </c>
      <c r="C5" s="11">
        <v>100</v>
      </c>
      <c r="D5" s="23">
        <f>IFERROR((VLOOKUP($B5,'Tabela de alimentos'!$A$3:$K$1041,2,FALSE))*$C5/100,0)</f>
        <v>258.80041424429112</v>
      </c>
      <c r="E5" s="25">
        <f>IFERROR((VLOOKUP($B5,'Tabela de alimentos'!$A$3:$K$1041,3,FALSE))*$C5/100,0)</f>
        <v>1082.8209331981141</v>
      </c>
      <c r="F5" s="23">
        <f>IFERROR((VLOOKUP($B5,'Tabela de alimentos'!$A$3:$K$1041,4,FALSE))*$C5/100,0)</f>
        <v>4.0389876098114508</v>
      </c>
      <c r="G5" s="23">
        <f>IFERROR((VLOOKUP($B5,'Tabela de alimentos'!$A$3:$K$1041,5,FALSE))*$C5/100,0)</f>
        <v>13.905816666666666</v>
      </c>
      <c r="H5" s="23">
        <f>IFERROR((VLOOKUP($B5,'Tabela de alimentos'!$A$3:$K$1041,6,FALSE))*$C5/100,0)</f>
        <v>29.332712390188547</v>
      </c>
      <c r="I5" s="25">
        <f>IFERROR((VLOOKUP($B5,'Tabela de alimentos'!$A$3:$K$1041,7,FALSE))*$C5/100,0)</f>
        <v>9.2901166666666679</v>
      </c>
      <c r="J5" s="21">
        <f>IFERROR((VLOOKUP($B5,'Tabela de alimentos'!$A$3:$K$1041,8,FALSE))*$C5/100,0)</f>
        <v>0.52310000000000001</v>
      </c>
      <c r="K5" s="21">
        <f>IFERROR((VLOOKUP($B5,'Tabela de alimentos'!$A$3:$K$1041,9,FALSE))*$C5/100,0)</f>
        <v>114.59333333333333</v>
      </c>
      <c r="L5" s="21">
        <f>IFERROR((VLOOKUP($B5,'Tabela de alimentos'!$A$3:$K$1041,10,FALSE))*$C5/100,0)</f>
        <v>0</v>
      </c>
      <c r="M5" s="21">
        <f>IFERROR((VLOOKUP($B5,'Tabela de alimentos'!$A$3:$K$1041,11,FALSE))*$C5/100,0)</f>
        <v>410.6408666666668</v>
      </c>
    </row>
    <row r="6" spans="1:13" ht="14.25" x14ac:dyDescent="0.2">
      <c r="A6" s="134"/>
      <c r="B6" s="116" t="s">
        <v>741</v>
      </c>
      <c r="C6" s="11">
        <v>100</v>
      </c>
      <c r="D6" s="23">
        <f>IFERROR((VLOOKUP($B6,'Tabela de alimentos'!$A$3:$K$1041,2,FALSE))*$C6/100,0)</f>
        <v>135.29</v>
      </c>
      <c r="E6" s="25">
        <f>IFERROR((VLOOKUP($B6,'Tabela de alimentos'!$A$3:$K$1041,3,FALSE))*$C6/100,0)</f>
        <v>566.07985476160002</v>
      </c>
      <c r="F6" s="23">
        <f>IFERROR((VLOOKUP($B6,'Tabela de alimentos'!$A$3:$K$1041,4,FALSE))*$C6/100,0)</f>
        <v>0.79449999999999998</v>
      </c>
      <c r="G6" s="23">
        <f>IFERROR((VLOOKUP($B6,'Tabela de alimentos'!$A$3:$K$1041,5,FALSE))*$C6/100,0)</f>
        <v>0.46799999999999997</v>
      </c>
      <c r="H6" s="23">
        <f>IFERROR((VLOOKUP($B6,'Tabela de alimentos'!$A$3:$K$1041,6,FALSE))*$C6/100,0)</f>
        <v>34.997833333333332</v>
      </c>
      <c r="I6" s="25">
        <f>IFERROR((VLOOKUP($B6,'Tabela de alimentos'!$A$3:$K$1041,7,FALSE))*$C6/100,0)</f>
        <v>15.000666666666664</v>
      </c>
      <c r="J6" s="21">
        <f>IFERROR((VLOOKUP($B6,'Tabela de alimentos'!$A$3:$K$1041,8,FALSE))*$C6/100,0)</f>
        <v>0.19500000000000001</v>
      </c>
      <c r="K6" s="21">
        <f>IFERROR((VLOOKUP($B6,'Tabela de alimentos'!$A$3:$K$1041,9,FALSE))*$C6/100,0)</f>
        <v>0</v>
      </c>
      <c r="L6" s="21">
        <f>IFERROR((VLOOKUP($B6,'Tabela de alimentos'!$A$3:$K$1041,10,FALSE))*$C6/100,0)</f>
        <v>49.804666666666662</v>
      </c>
      <c r="M6" s="21">
        <f>IFERROR((VLOOKUP($B6,'Tabela de alimentos'!$A$3:$K$1041,11,FALSE))*$C6/100,0)</f>
        <v>13.466666666666667</v>
      </c>
    </row>
    <row r="7" spans="1:13" ht="14.25" x14ac:dyDescent="0.2">
      <c r="A7" s="19"/>
      <c r="B7" s="116" t="s">
        <v>720</v>
      </c>
      <c r="C7" s="11">
        <v>100</v>
      </c>
      <c r="D7" s="23">
        <f>IFERROR((VLOOKUP($B7,'Tabela de alimentos'!$A$3:$K$1041,2,FALSE))*$C7/100,0)</f>
        <v>0</v>
      </c>
      <c r="E7" s="25">
        <f>IFERROR((VLOOKUP($B7,'Tabela de alimentos'!$A$3:$K$1041,3,FALSE))*$C7/100,0)</f>
        <v>0</v>
      </c>
      <c r="F7" s="23">
        <f>IFERROR((VLOOKUP($B7,'Tabela de alimentos'!$A$3:$K$1041,4,FALSE))*$C7/100,0)</f>
        <v>0</v>
      </c>
      <c r="G7" s="23">
        <f>IFERROR((VLOOKUP($B7,'Tabela de alimentos'!$A$3:$K$1041,5,FALSE))*$C7/100,0)</f>
        <v>0</v>
      </c>
      <c r="H7" s="23">
        <f>IFERROR((VLOOKUP($B7,'Tabela de alimentos'!$A$3:$K$1041,6,FALSE))*$C7/100,0)</f>
        <v>0</v>
      </c>
      <c r="I7" s="25">
        <f>IFERROR((VLOOKUP($B7,'Tabela de alimentos'!$A$3:$K$1041,7,FALSE))*$C7/100,0)</f>
        <v>0</v>
      </c>
      <c r="J7" s="21">
        <f>IFERROR((VLOOKUP($B7,'Tabela de alimentos'!$A$3:$K$1041,8,FALSE))*$C7/100,0)</f>
        <v>0</v>
      </c>
      <c r="K7" s="21">
        <f>IFERROR((VLOOKUP($B7,'Tabela de alimentos'!$A$3:$K$1041,9,FALSE))*$C7/100,0)</f>
        <v>0</v>
      </c>
      <c r="L7" s="21">
        <f>IFERROR((VLOOKUP($B7,'Tabela de alimentos'!$A$3:$K$1041,10,FALSE))*$C7/100,0)</f>
        <v>0</v>
      </c>
      <c r="M7" s="21">
        <f>IFERROR((VLOOKUP($B7,'Tabela de alimentos'!$A$3:$K$1041,11,FALSE))*$C7/100,0)</f>
        <v>0</v>
      </c>
    </row>
    <row r="8" spans="1:13" ht="14.25" x14ac:dyDescent="0.2">
      <c r="A8" s="19"/>
      <c r="B8" s="116" t="s">
        <v>686</v>
      </c>
      <c r="C8" s="11">
        <v>100</v>
      </c>
      <c r="D8" s="23">
        <f>IFERROR((VLOOKUP($B8,'Tabela de alimentos'!$A$3:$K$1041,2,FALSE))*$C8/100,0)</f>
        <v>26.521474608695648</v>
      </c>
      <c r="E8" s="25">
        <f>IFERROR((VLOOKUP($B8,'Tabela de alimentos'!$A$3:$K$1041,3,FALSE))*$C8/100,0)</f>
        <v>110.96584976278257</v>
      </c>
      <c r="F8" s="23">
        <f>IFERROR((VLOOKUP($B8,'Tabela de alimentos'!$A$3:$K$1041,4,FALSE))*$C8/100,0)</f>
        <v>0.26331521739130431</v>
      </c>
      <c r="G8" s="23">
        <f>IFERROR((VLOOKUP($B8,'Tabela de alimentos'!$A$3:$K$1041,5,FALSE))*$C8/100,0)</f>
        <v>2.5291000000000001</v>
      </c>
      <c r="H8" s="23">
        <f>IFERROR((VLOOKUP($B8,'Tabela de alimentos'!$A$3:$K$1041,6,FALSE))*$C8/100,0)</f>
        <v>0.9779347826086936</v>
      </c>
      <c r="I8" s="25">
        <f>IFERROR((VLOOKUP($B8,'Tabela de alimentos'!$A$3:$K$1041,7,FALSE))*$C8/100,0)</f>
        <v>3.0931333333333333</v>
      </c>
      <c r="J8" s="21">
        <f>IFERROR((VLOOKUP($B8,'Tabela de alimentos'!$A$3:$K$1041,8,FALSE))*$C8/100,0)</f>
        <v>5.2666666666666667E-2</v>
      </c>
      <c r="K8" s="21">
        <f>IFERROR((VLOOKUP($B8,'Tabela de alimentos'!$A$3:$K$1041,9,FALSE))*$C8/100,0)</f>
        <v>8.1999999999999993</v>
      </c>
      <c r="L8" s="21">
        <f>IFERROR((VLOOKUP($B8,'Tabela de alimentos'!$A$3:$K$1041,10,FALSE))*$C8/100,0)</f>
        <v>1.3746666666666665</v>
      </c>
      <c r="M8" s="21">
        <f>IFERROR((VLOOKUP($B8,'Tabela de alimentos'!$A$3:$K$1041,11,FALSE))*$C8/100,0)</f>
        <v>79.912800000000004</v>
      </c>
    </row>
    <row r="9" spans="1:13" ht="14.25" x14ac:dyDescent="0.2">
      <c r="A9" s="19"/>
      <c r="B9" s="116" t="s">
        <v>733</v>
      </c>
      <c r="C9" s="11">
        <v>100</v>
      </c>
      <c r="D9" s="23">
        <f>IFERROR((VLOOKUP($B9,'Tabela de alimentos'!$A$3:$K$1041,2,FALSE))*$C9/100,0)</f>
        <v>0</v>
      </c>
      <c r="E9" s="25">
        <f>IFERROR((VLOOKUP($B9,'Tabela de alimentos'!$A$3:$K$1041,3,FALSE))*$C9/100,0)</f>
        <v>0</v>
      </c>
      <c r="F9" s="23">
        <f>IFERROR((VLOOKUP($B9,'Tabela de alimentos'!$A$3:$K$1041,4,FALSE))*$C9/100,0)</f>
        <v>0</v>
      </c>
      <c r="G9" s="23">
        <f>IFERROR((VLOOKUP($B9,'Tabela de alimentos'!$A$3:$K$1041,5,FALSE))*$C9/100,0)</f>
        <v>0</v>
      </c>
      <c r="H9" s="23">
        <f>IFERROR((VLOOKUP($B9,'Tabela de alimentos'!$A$3:$K$1041,6,FALSE))*$C9/100,0)</f>
        <v>0</v>
      </c>
      <c r="I9" s="25">
        <f>IFERROR((VLOOKUP($B9,'Tabela de alimentos'!$A$3:$K$1041,7,FALSE))*$C9/100,0)</f>
        <v>0</v>
      </c>
      <c r="J9" s="21">
        <f>IFERROR((VLOOKUP($B9,'Tabela de alimentos'!$A$3:$K$1041,8,FALSE))*$C9/100,0)</f>
        <v>0</v>
      </c>
      <c r="K9" s="21">
        <f>IFERROR((VLOOKUP($B9,'Tabela de alimentos'!$A$3:$K$1041,9,FALSE))*$C9/100,0)</f>
        <v>0</v>
      </c>
      <c r="L9" s="21">
        <f>IFERROR((VLOOKUP($B9,'Tabela de alimentos'!$A$3:$K$1041,10,FALSE))*$C9/100,0)</f>
        <v>0</v>
      </c>
      <c r="M9" s="21">
        <f>IFERROR((VLOOKUP($B9,'Tabela de alimentos'!$A$3:$K$1041,11,FALSE))*$C9/100,0)</f>
        <v>0</v>
      </c>
    </row>
    <row r="10" spans="1:13" ht="14.25" x14ac:dyDescent="0.2">
      <c r="A10" s="19"/>
      <c r="B10" s="116" t="s">
        <v>674</v>
      </c>
      <c r="C10" s="11">
        <v>100</v>
      </c>
      <c r="D10" s="23">
        <f>IFERROR((VLOOKUP($B10,'Tabela de alimentos'!$A$3:$K$1041,2,FALSE))*$C10/100,0)</f>
        <v>308.897067884058</v>
      </c>
      <c r="E10" s="25">
        <f>IFERROR((VLOOKUP($B10,'Tabela de alimentos'!$A$3:$K$1041,3,FALSE))*$C10/100,0)</f>
        <v>1292.4253320268986</v>
      </c>
      <c r="F10" s="23">
        <f>IFERROR((VLOOKUP($B10,'Tabela de alimentos'!$A$3:$K$1041,4,FALSE))*$C10/100,0)</f>
        <v>5.7618862318840574</v>
      </c>
      <c r="G10" s="23">
        <f>IFERROR((VLOOKUP($B10,'Tabela de alimentos'!$A$3:$K$1041,5,FALSE))*$C10/100,0)</f>
        <v>2.7690999999999999</v>
      </c>
      <c r="H10" s="23">
        <f>IFERROR((VLOOKUP($B10,'Tabela de alimentos'!$A$3:$K$1041,6,FALSE))*$C10/100,0)</f>
        <v>63.127163768115935</v>
      </c>
      <c r="I10" s="25">
        <f>IFERROR((VLOOKUP($B10,'Tabela de alimentos'!$A$3:$K$1041,7,FALSE))*$C10/100,0)</f>
        <v>3.5992666666666664</v>
      </c>
      <c r="J10" s="21">
        <f>IFERROR((VLOOKUP($B10,'Tabela de alimentos'!$A$3:$K$1041,8,FALSE))*$C10/100,0)</f>
        <v>0.54619799999999996</v>
      </c>
      <c r="K10" s="21">
        <f>IFERROR((VLOOKUP($B10,'Tabela de alimentos'!$A$3:$K$1041,9,FALSE))*$C10/100,0)</f>
        <v>0</v>
      </c>
      <c r="L10" s="21">
        <f>IFERROR((VLOOKUP($B10,'Tabela de alimentos'!$A$3:$K$1041,10,FALSE))*$C10/100,0)</f>
        <v>0</v>
      </c>
      <c r="M10" s="21">
        <f>IFERROR((VLOOKUP($B10,'Tabela de alimentos'!$A$3:$K$1041,11,FALSE))*$C10/100,0)</f>
        <v>80.728133333333332</v>
      </c>
    </row>
    <row r="11" spans="1:13" ht="14.25" x14ac:dyDescent="0.2">
      <c r="A11" s="19"/>
      <c r="B11" s="116" t="s">
        <v>676</v>
      </c>
      <c r="C11" s="11">
        <v>100</v>
      </c>
      <c r="D11" s="23">
        <f>IFERROR((VLOOKUP($B11,'Tabela de alimentos'!$A$3:$K$1041,2,FALSE))*$C11/100,0)</f>
        <v>110.33464939130434</v>
      </c>
      <c r="E11" s="25">
        <f>IFERROR((VLOOKUP($B11,'Tabela de alimentos'!$A$3:$K$1041,3,FALSE))*$C11/100,0)</f>
        <v>461.64017305321738</v>
      </c>
      <c r="F11" s="23">
        <f>IFERROR((VLOOKUP($B11,'Tabela de alimentos'!$A$3:$K$1041,4,FALSE))*$C11/100,0)</f>
        <v>5.291054347826087</v>
      </c>
      <c r="G11" s="23">
        <f>IFERROR((VLOOKUP($B11,'Tabela de alimentos'!$A$3:$K$1041,5,FALSE))*$C11/100,0)</f>
        <v>4.1120999999999999</v>
      </c>
      <c r="H11" s="23">
        <f>IFERROR((VLOOKUP($B11,'Tabela de alimentos'!$A$3:$K$1041,6,FALSE))*$C11/100,0)</f>
        <v>13.664528985507244</v>
      </c>
      <c r="I11" s="25">
        <f>IFERROR((VLOOKUP($B11,'Tabela de alimentos'!$A$3:$K$1041,7,FALSE))*$C11/100,0)</f>
        <v>49.747799999999998</v>
      </c>
      <c r="J11" s="21">
        <f>IFERROR((VLOOKUP($B11,'Tabela de alimentos'!$A$3:$K$1041,8,FALSE))*$C11/100,0)</f>
        <v>2.0020000000000002</v>
      </c>
      <c r="K11" s="21">
        <f>IFERROR((VLOOKUP($B11,'Tabela de alimentos'!$A$3:$K$1041,9,FALSE))*$C11/100,0)</f>
        <v>0</v>
      </c>
      <c r="L11" s="21">
        <f>IFERROR((VLOOKUP($B11,'Tabela de alimentos'!$A$3:$K$1041,10,FALSE))*$C11/100,0)</f>
        <v>0</v>
      </c>
      <c r="M11" s="21">
        <f>IFERROR((VLOOKUP($B11,'Tabela de alimentos'!$A$3:$K$1041,11,FALSE))*$C11/100,0)</f>
        <v>84.592800000000011</v>
      </c>
    </row>
    <row r="12" spans="1:13" ht="14.25" x14ac:dyDescent="0.2">
      <c r="A12" s="19"/>
      <c r="B12" s="116" t="s">
        <v>1019</v>
      </c>
      <c r="C12" s="11">
        <v>100</v>
      </c>
      <c r="D12" s="23">
        <f>IFERROR((VLOOKUP($B12,'Tabela de alimentos'!$A$3:$K$1041,2,FALSE))*$C12/100,0)</f>
        <v>83.893955391304331</v>
      </c>
      <c r="E12" s="25">
        <f>IFERROR((VLOOKUP($B12,'Tabela de alimentos'!$A$3:$K$1041,3,FALSE))*$C12/100,0)</f>
        <v>351.01320535721737</v>
      </c>
      <c r="F12" s="23">
        <f>IFERROR((VLOOKUP($B12,'Tabela de alimentos'!$A$3:$K$1041,4,FALSE))*$C12/100,0)</f>
        <v>0.42307855072463768</v>
      </c>
      <c r="G12" s="23">
        <f>IFERROR((VLOOKUP($B12,'Tabela de alimentos'!$A$3:$K$1041,5,FALSE))*$C12/100,0)</f>
        <v>3.0566200000000006</v>
      </c>
      <c r="H12" s="23">
        <f>IFERROR((VLOOKUP($B12,'Tabela de alimentos'!$A$3:$K$1041,6,FALSE))*$C12/100,0)</f>
        <v>13.870261449275361</v>
      </c>
      <c r="I12" s="25">
        <f>IFERROR((VLOOKUP($B12,'Tabela de alimentos'!$A$3:$K$1041,7,FALSE))*$C12/100,0)</f>
        <v>13.023486666666667</v>
      </c>
      <c r="J12" s="21">
        <f>IFERROR((VLOOKUP($B12,'Tabela de alimentos'!$A$3:$K$1041,8,FALSE))*$C12/100,0)</f>
        <v>0.21878000000000003</v>
      </c>
      <c r="K12" s="21">
        <f>IFERROR((VLOOKUP($B12,'Tabela de alimentos'!$A$3:$K$1041,9,FALSE))*$C12/100,0)</f>
        <v>20.22</v>
      </c>
      <c r="L12" s="21">
        <f>IFERROR((VLOOKUP($B12,'Tabela de alimentos'!$A$3:$K$1041,10,FALSE))*$C12/100,0)</f>
        <v>1.02142</v>
      </c>
      <c r="M12" s="21">
        <f>IFERROR((VLOOKUP($B12,'Tabela de alimentos'!$A$3:$K$1041,11,FALSE))*$C12/100,0)</f>
        <v>80.156240000000011</v>
      </c>
    </row>
    <row r="13" spans="1:13" ht="14.25" x14ac:dyDescent="0.2">
      <c r="A13" s="19"/>
      <c r="B13" s="116" t="s">
        <v>740</v>
      </c>
      <c r="C13" s="11">
        <v>100</v>
      </c>
      <c r="D13" s="23">
        <f>IFERROR((VLOOKUP($B13,'Tabela de alimentos'!$A$3:$K$1041,2,FALSE))*$C13/100,0)</f>
        <v>147.02000000000001</v>
      </c>
      <c r="E13" s="25">
        <f>IFERROR((VLOOKUP($B13,'Tabela de alimentos'!$A$3:$K$1041,3,FALSE))*$C13/100,0)</f>
        <v>467.86296516159973</v>
      </c>
      <c r="F13" s="23">
        <f>IFERROR((VLOOKUP($B13,'Tabela de alimentos'!$A$3:$K$1041,4,FALSE))*$C13/100,0)</f>
        <v>0.99450000000000005</v>
      </c>
      <c r="G13" s="23">
        <f>IFERROR((VLOOKUP($B13,'Tabela de alimentos'!$A$3:$K$1041,5,FALSE))*$C13/100,0)</f>
        <v>0.308</v>
      </c>
      <c r="H13" s="23">
        <f>IFERROR((VLOOKUP($B13,'Tabela de alimentos'!$A$3:$K$1041,6,FALSE))*$C13/100,0)</f>
        <v>28.662499999999987</v>
      </c>
      <c r="I13" s="25">
        <f>IFERROR((VLOOKUP($B13,'Tabela de alimentos'!$A$3:$K$1041,7,FALSE))*$C13/100,0)</f>
        <v>2.4373333333333336</v>
      </c>
      <c r="J13" s="21">
        <f>IFERROR((VLOOKUP($B13,'Tabela de alimentos'!$A$3:$K$1041,8,FALSE))*$C13/100,0)</f>
        <v>0.30966666666666659</v>
      </c>
      <c r="K13" s="21">
        <f>IFERROR((VLOOKUP($B13,'Tabela de alimentos'!$A$3:$K$1041,9,FALSE))*$C13/100,0)</f>
        <v>42</v>
      </c>
      <c r="L13" s="21">
        <f>IFERROR((VLOOKUP($B13,'Tabela de alimentos'!$A$3:$K$1041,10,FALSE))*$C13/100,0)</f>
        <v>239.43866666666668</v>
      </c>
      <c r="M13" s="21">
        <f>IFERROR((VLOOKUP($B13,'Tabela de alimentos'!$A$3:$K$1041,11,FALSE))*$C13/100,0)</f>
        <v>8.3233333333333324</v>
      </c>
    </row>
    <row r="14" spans="1:13" ht="14.25" x14ac:dyDescent="0.2">
      <c r="A14" s="19"/>
      <c r="B14" s="116" t="s">
        <v>729</v>
      </c>
      <c r="C14" s="11">
        <v>100</v>
      </c>
      <c r="D14" s="23">
        <f>IFERROR((VLOOKUP($B14,'Tabela de alimentos'!$A$3:$K$1041,2,FALSE))*$C14/100,0)</f>
        <v>396</v>
      </c>
      <c r="E14" s="25">
        <f>IFERROR((VLOOKUP($B14,'Tabela de alimentos'!$A$3:$K$1041,3,FALSE))*$C14/100,0)</f>
        <v>1656.864</v>
      </c>
      <c r="F14" s="23">
        <f>IFERROR((VLOOKUP($B14,'Tabela de alimentos'!$A$3:$K$1041,4,FALSE))*$C14/100,0)</f>
        <v>11.5</v>
      </c>
      <c r="G14" s="23">
        <f>IFERROR((VLOOKUP($B14,'Tabela de alimentos'!$A$3:$K$1041,5,FALSE))*$C14/100,0)</f>
        <v>6.4</v>
      </c>
      <c r="H14" s="23">
        <f>IFERROR((VLOOKUP($B14,'Tabela de alimentos'!$A$3:$K$1041,6,FALSE))*$C14/100,0)</f>
        <v>73.599999999999994</v>
      </c>
      <c r="I14" s="25">
        <f>IFERROR((VLOOKUP($B14,'Tabela de alimentos'!$A$3:$K$1041,7,FALSE))*$C14/100,0)</f>
        <v>19.399999999999999</v>
      </c>
      <c r="J14" s="21">
        <f>IFERROR((VLOOKUP($B14,'Tabela de alimentos'!$A$3:$K$1041,8,FALSE))*$C14/100,0)</f>
        <v>5.76</v>
      </c>
      <c r="K14" s="21">
        <f>IFERROR((VLOOKUP($B14,'Tabela de alimentos'!$A$3:$K$1041,9,FALSE))*$C14/100,0)</f>
        <v>0</v>
      </c>
      <c r="L14" s="21">
        <f>IFERROR((VLOOKUP($B14,'Tabela de alimentos'!$A$3:$K$1041,10,FALSE))*$C14/100,0)</f>
        <v>0</v>
      </c>
      <c r="M14" s="21">
        <f>IFERROR((VLOOKUP($B14,'Tabela de alimentos'!$A$3:$K$1041,11,FALSE))*$C14/100,0)</f>
        <v>490.02343333333329</v>
      </c>
    </row>
    <row r="15" spans="1:13" ht="14.25" x14ac:dyDescent="0.2">
      <c r="A15" s="19"/>
      <c r="B15" s="116" t="s">
        <v>742</v>
      </c>
      <c r="C15" s="11">
        <v>100</v>
      </c>
      <c r="D15" s="23">
        <f>IFERROR((VLOOKUP($B15,'Tabela de alimentos'!$A$3:$K$1041,2,FALSE))*$C15/100,0)</f>
        <v>82.46</v>
      </c>
      <c r="E15" s="25">
        <f>IFERROR((VLOOKUP($B15,'Tabela de alimentos'!$A$3:$K$1041,3,FALSE))*$C15/100,0)</f>
        <v>345.4233933215998</v>
      </c>
      <c r="F15" s="23">
        <f>IFERROR((VLOOKUP($B15,'Tabela de alimentos'!$A$3:$K$1041,4,FALSE))*$C15/100,0)</f>
        <v>1.2153333333333336</v>
      </c>
      <c r="G15" s="23">
        <f>IFERROR((VLOOKUP($B15,'Tabela de alimentos'!$A$3:$K$1041,5,FALSE))*$C15/100,0)</f>
        <v>0</v>
      </c>
      <c r="H15" s="23">
        <f>IFERROR((VLOOKUP($B15,'Tabela de alimentos'!$A$3:$K$1041,6,FALSE))*$C15/100,0)</f>
        <v>21.04366666666666</v>
      </c>
      <c r="I15" s="25">
        <f>IFERROR((VLOOKUP($B15,'Tabela de alimentos'!$A$3:$K$1041,7,FALSE))*$C15/100,0)</f>
        <v>15.945333333333332</v>
      </c>
      <c r="J15" s="21">
        <f>IFERROR((VLOOKUP($B15,'Tabela de alimentos'!$A$3:$K$1041,8,FALSE))*$C15/100,0)</f>
        <v>0.35099999999999992</v>
      </c>
      <c r="K15" s="21">
        <f>IFERROR((VLOOKUP($B15,'Tabela de alimentos'!$A$3:$K$1041,9,FALSE))*$C15/100,0)</f>
        <v>346</v>
      </c>
      <c r="L15" s="21">
        <f>IFERROR((VLOOKUP($B15,'Tabela de alimentos'!$A$3:$K$1041,10,FALSE))*$C15/100,0)</f>
        <v>1246.4786666666666</v>
      </c>
      <c r="M15" s="21">
        <f>IFERROR((VLOOKUP($B15,'Tabela de alimentos'!$A$3:$K$1041,11,FALSE))*$C15/100,0)</f>
        <v>2.56</v>
      </c>
    </row>
    <row r="16" spans="1:13" ht="14.25" x14ac:dyDescent="0.2">
      <c r="A16" s="19"/>
      <c r="B16" s="116"/>
      <c r="C16" s="11"/>
      <c r="D16" s="23">
        <f>IFERROR((VLOOKUP($B16,'Tabela de alimentos'!$A$3:$K$1041,2,FALSE))*$C16/100,0)</f>
        <v>0</v>
      </c>
      <c r="E16" s="25">
        <f>IFERROR((VLOOKUP($B16,'Tabela de alimentos'!$A$3:$K$1041,3,FALSE))*$C16/100,0)</f>
        <v>0</v>
      </c>
      <c r="F16" s="23">
        <f>IFERROR((VLOOKUP($B16,'Tabela de alimentos'!$A$3:$K$1041,4,FALSE))*$C16/100,0)</f>
        <v>0</v>
      </c>
      <c r="G16" s="23">
        <f>IFERROR((VLOOKUP($B16,'Tabela de alimentos'!$A$3:$K$1041,5,FALSE))*$C16/100,0)</f>
        <v>0</v>
      </c>
      <c r="H16" s="23">
        <f>IFERROR((VLOOKUP($B16,'Tabela de alimentos'!$A$3:$K$1041,6,FALSE))*$C16/100,0)</f>
        <v>0</v>
      </c>
      <c r="I16" s="25">
        <f>IFERROR((VLOOKUP($B16,'Tabela de alimentos'!$A$3:$K$1041,7,FALSE))*$C16/100,0)</f>
        <v>0</v>
      </c>
      <c r="J16" s="21">
        <f>IFERROR((VLOOKUP($B16,'Tabela de alimentos'!$A$3:$K$1041,8,FALSE))*$C16/100,0)</f>
        <v>0</v>
      </c>
      <c r="K16" s="21">
        <f>IFERROR((VLOOKUP($B16,'Tabela de alimentos'!$A$3:$K$1041,9,FALSE))*$C16/100,0)</f>
        <v>0</v>
      </c>
      <c r="L16" s="21">
        <f>IFERROR((VLOOKUP($B16,'Tabela de alimentos'!$A$3:$K$1041,10,FALSE))*$C16/100,0)</f>
        <v>0</v>
      </c>
      <c r="M16" s="21">
        <f>IFERROR((VLOOKUP($B16,'Tabela de alimentos'!$A$3:$K$1041,11,FALSE))*$C16/100,0)</f>
        <v>0</v>
      </c>
    </row>
    <row r="17" spans="1:13" ht="14.25" hidden="1" x14ac:dyDescent="0.2">
      <c r="A17" s="19"/>
      <c r="B17" s="116"/>
      <c r="C17" s="11"/>
      <c r="D17" s="23">
        <f>IFERROR((VLOOKUP($B17,'Tabela de alimentos'!$A$3:$K$1041,2,FALSE))*$C17/100,0)</f>
        <v>0</v>
      </c>
      <c r="E17" s="25">
        <f>IFERROR((VLOOKUP($B17,'Tabela de alimentos'!$A$3:$K$1041,3,FALSE))*$C17/100,0)</f>
        <v>0</v>
      </c>
      <c r="F17" s="23">
        <f>IFERROR((VLOOKUP($B17,'Tabela de alimentos'!$A$3:$K$1041,4,FALSE))*$C17/100,0)</f>
        <v>0</v>
      </c>
      <c r="G17" s="23">
        <f>IFERROR((VLOOKUP($B17,'Tabela de alimentos'!$A$3:$K$1041,5,FALSE))*$C17/100,0)</f>
        <v>0</v>
      </c>
      <c r="H17" s="23">
        <f>IFERROR((VLOOKUP($B17,'Tabela de alimentos'!$A$3:$K$1041,6,FALSE))*$C17/100,0)</f>
        <v>0</v>
      </c>
      <c r="I17" s="25">
        <f>IFERROR((VLOOKUP($B17,'Tabela de alimentos'!$A$3:$K$1041,7,FALSE))*$C17/100,0)</f>
        <v>0</v>
      </c>
      <c r="J17" s="21">
        <f>IFERROR((VLOOKUP($B17,'Tabela de alimentos'!$A$3:$K$1041,8,FALSE))*$C17/100,0)</f>
        <v>0</v>
      </c>
      <c r="K17" s="21">
        <f>IFERROR((VLOOKUP($B17,'Tabela de alimentos'!$A$3:$K$1041,9,FALSE))*$C17/100,0)</f>
        <v>0</v>
      </c>
      <c r="L17" s="21">
        <f>IFERROR((VLOOKUP($B17,'Tabela de alimentos'!$A$3:$K$1041,10,FALSE))*$C17/100,0)</f>
        <v>0</v>
      </c>
      <c r="M17" s="21">
        <f>IFERROR((VLOOKUP($B17,'Tabela de alimentos'!$A$3:$K$1041,11,FALSE))*$C17/100,0)</f>
        <v>0</v>
      </c>
    </row>
    <row r="18" spans="1:13" ht="14.25" hidden="1" x14ac:dyDescent="0.2">
      <c r="A18" s="19"/>
      <c r="B18" s="116"/>
      <c r="C18" s="11"/>
      <c r="D18" s="23">
        <f>IFERROR((VLOOKUP($B18,'Tabela de alimentos'!$A$3:$K$1041,2,FALSE))*$C18/100,0)</f>
        <v>0</v>
      </c>
      <c r="E18" s="25">
        <f>IFERROR((VLOOKUP($B18,'Tabela de alimentos'!$A$3:$K$1041,3,FALSE))*$C18/100,0)</f>
        <v>0</v>
      </c>
      <c r="F18" s="23">
        <f>IFERROR((VLOOKUP($B18,'Tabela de alimentos'!$A$3:$K$1041,4,FALSE))*$C18/100,0)</f>
        <v>0</v>
      </c>
      <c r="G18" s="23">
        <f>IFERROR((VLOOKUP($B18,'Tabela de alimentos'!$A$3:$K$1041,5,FALSE))*$C18/100,0)</f>
        <v>0</v>
      </c>
      <c r="H18" s="23">
        <f>IFERROR((VLOOKUP($B18,'Tabela de alimentos'!$A$3:$K$1041,6,FALSE))*$C18/100,0)</f>
        <v>0</v>
      </c>
      <c r="I18" s="25">
        <f>IFERROR((VLOOKUP($B18,'Tabela de alimentos'!$A$3:$K$1041,7,FALSE))*$C18/100,0)</f>
        <v>0</v>
      </c>
      <c r="J18" s="21">
        <f>IFERROR((VLOOKUP($B18,'Tabela de alimentos'!$A$3:$K$1041,8,FALSE))*$C18/100,0)</f>
        <v>0</v>
      </c>
      <c r="K18" s="21">
        <f>IFERROR((VLOOKUP($B18,'Tabela de alimentos'!$A$3:$K$1041,9,FALSE))*$C18/100,0)</f>
        <v>0</v>
      </c>
      <c r="L18" s="21">
        <f>IFERROR((VLOOKUP($B18,'Tabela de alimentos'!$A$3:$K$1041,10,FALSE))*$C18/100,0)</f>
        <v>0</v>
      </c>
      <c r="M18" s="21">
        <f>IFERROR((VLOOKUP($B18,'Tabela de alimentos'!$A$3:$K$1041,11,FALSE))*$C18/100,0)</f>
        <v>0</v>
      </c>
    </row>
    <row r="19" spans="1:13" ht="14.25" hidden="1" x14ac:dyDescent="0.2">
      <c r="A19" s="19"/>
      <c r="B19" s="116"/>
      <c r="C19" s="11"/>
      <c r="D19" s="23">
        <f>IFERROR((VLOOKUP($B19,'Tabela de alimentos'!$A$3:$K$1041,2,FALSE))*$C19/100,0)</f>
        <v>0</v>
      </c>
      <c r="E19" s="25">
        <f>IFERROR((VLOOKUP($B19,'Tabela de alimentos'!$A$3:$K$1041,3,FALSE))*$C19/100,0)</f>
        <v>0</v>
      </c>
      <c r="F19" s="23">
        <f>IFERROR((VLOOKUP($B19,'Tabela de alimentos'!$A$3:$K$1041,4,FALSE))*$C19/100,0)</f>
        <v>0</v>
      </c>
      <c r="G19" s="23">
        <f>IFERROR((VLOOKUP($B19,'Tabela de alimentos'!$A$3:$K$1041,5,FALSE))*$C19/100,0)</f>
        <v>0</v>
      </c>
      <c r="H19" s="23">
        <f>IFERROR((VLOOKUP($B19,'Tabela de alimentos'!$A$3:$K$1041,6,FALSE))*$C19/100,0)</f>
        <v>0</v>
      </c>
      <c r="I19" s="25">
        <f>IFERROR((VLOOKUP($B19,'Tabela de alimentos'!$A$3:$K$1041,7,FALSE))*$C19/100,0)</f>
        <v>0</v>
      </c>
      <c r="J19" s="21">
        <f>IFERROR((VLOOKUP($B19,'Tabela de alimentos'!$A$3:$K$1041,8,FALSE))*$C19/100,0)</f>
        <v>0</v>
      </c>
      <c r="K19" s="21">
        <f>IFERROR((VLOOKUP($B19,'Tabela de alimentos'!$A$3:$K$1041,9,FALSE))*$C19/100,0)</f>
        <v>0</v>
      </c>
      <c r="L19" s="21">
        <f>IFERROR((VLOOKUP($B19,'Tabela de alimentos'!$A$3:$K$1041,10,FALSE))*$C19/100,0)</f>
        <v>0</v>
      </c>
      <c r="M19" s="21">
        <f>IFERROR((VLOOKUP($B19,'Tabela de alimentos'!$A$3:$K$1041,11,FALSE))*$C19/100,0)</f>
        <v>0</v>
      </c>
    </row>
    <row r="20" spans="1:13" ht="14.25" hidden="1" x14ac:dyDescent="0.2">
      <c r="A20" s="19"/>
      <c r="B20" s="116"/>
      <c r="C20" s="11"/>
      <c r="D20" s="23">
        <f>IFERROR((VLOOKUP($B20,'Tabela de alimentos'!$A$3:$K$1041,2,FALSE))*$C20/100,0)</f>
        <v>0</v>
      </c>
      <c r="E20" s="25">
        <f>IFERROR((VLOOKUP($B20,'Tabela de alimentos'!$A$3:$K$1041,3,FALSE))*$C20/100,0)</f>
        <v>0</v>
      </c>
      <c r="F20" s="23">
        <f>IFERROR((VLOOKUP($B20,'Tabela de alimentos'!$A$3:$K$1041,4,FALSE))*$C20/100,0)</f>
        <v>0</v>
      </c>
      <c r="G20" s="23">
        <f>IFERROR((VLOOKUP($B20,'Tabela de alimentos'!$A$3:$K$1041,5,FALSE))*$C20/100,0)</f>
        <v>0</v>
      </c>
      <c r="H20" s="23">
        <f>IFERROR((VLOOKUP($B20,'Tabela de alimentos'!$A$3:$K$1041,6,FALSE))*$C20/100,0)</f>
        <v>0</v>
      </c>
      <c r="I20" s="25">
        <f>IFERROR((VLOOKUP($B20,'Tabela de alimentos'!$A$3:$K$1041,7,FALSE))*$C20/100,0)</f>
        <v>0</v>
      </c>
      <c r="J20" s="21">
        <f>IFERROR((VLOOKUP($B20,'Tabela de alimentos'!$A$3:$K$1041,8,FALSE))*$C20/100,0)</f>
        <v>0</v>
      </c>
      <c r="K20" s="21">
        <f>IFERROR((VLOOKUP($B20,'Tabela de alimentos'!$A$3:$K$1041,9,FALSE))*$C20/100,0)</f>
        <v>0</v>
      </c>
      <c r="L20" s="21">
        <f>IFERROR((VLOOKUP($B20,'Tabela de alimentos'!$A$3:$K$1041,10,FALSE))*$C20/100,0)</f>
        <v>0</v>
      </c>
      <c r="M20" s="21">
        <f>IFERROR((VLOOKUP($B20,'Tabela de alimentos'!$A$3:$K$1041,11,FALSE))*$C20/100,0)</f>
        <v>0</v>
      </c>
    </row>
    <row r="21" spans="1:13" ht="14.25" hidden="1" x14ac:dyDescent="0.2">
      <c r="A21" s="19"/>
      <c r="B21" s="116"/>
      <c r="C21" s="11"/>
      <c r="D21" s="23">
        <f>IFERROR((VLOOKUP($B21,'Tabela de alimentos'!$A$3:$K$1041,2,FALSE))*$C21/100,0)</f>
        <v>0</v>
      </c>
      <c r="E21" s="25">
        <f>IFERROR((VLOOKUP($B21,'Tabela de alimentos'!$A$3:$K$1041,3,FALSE))*$C21/100,0)</f>
        <v>0</v>
      </c>
      <c r="F21" s="23">
        <f>IFERROR((VLOOKUP($B21,'Tabela de alimentos'!$A$3:$K$1041,4,FALSE))*$C21/100,0)</f>
        <v>0</v>
      </c>
      <c r="G21" s="23">
        <f>IFERROR((VLOOKUP($B21,'Tabela de alimentos'!$A$3:$K$1041,5,FALSE))*$C21/100,0)</f>
        <v>0</v>
      </c>
      <c r="H21" s="23">
        <f>IFERROR((VLOOKUP($B21,'Tabela de alimentos'!$A$3:$K$1041,6,FALSE))*$C21/100,0)</f>
        <v>0</v>
      </c>
      <c r="I21" s="25">
        <f>IFERROR((VLOOKUP($B21,'Tabela de alimentos'!$A$3:$K$1041,7,FALSE))*$C21/100,0)</f>
        <v>0</v>
      </c>
      <c r="J21" s="21">
        <f>IFERROR((VLOOKUP($B21,'Tabela de alimentos'!$A$3:$K$1041,8,FALSE))*$C21/100,0)</f>
        <v>0</v>
      </c>
      <c r="K21" s="21">
        <f>IFERROR((VLOOKUP($B21,'Tabela de alimentos'!$A$3:$K$1041,9,FALSE))*$C21/100,0)</f>
        <v>0</v>
      </c>
      <c r="L21" s="21">
        <f>IFERROR((VLOOKUP($B21,'Tabela de alimentos'!$A$3:$K$1041,10,FALSE))*$C21/100,0)</f>
        <v>0</v>
      </c>
      <c r="M21" s="21">
        <f>IFERROR((VLOOKUP($B21,'Tabela de alimentos'!$A$3:$K$1041,11,FALSE))*$C21/100,0)</f>
        <v>0</v>
      </c>
    </row>
    <row r="22" spans="1:13" ht="14.25" hidden="1" x14ac:dyDescent="0.2">
      <c r="A22" s="19"/>
      <c r="B22" s="116"/>
      <c r="C22" s="11"/>
      <c r="D22" s="23">
        <f>IFERROR((VLOOKUP($B22,'Tabela de alimentos'!$A$3:$K$1041,2,FALSE))*$C22/100,0)</f>
        <v>0</v>
      </c>
      <c r="E22" s="25">
        <f>IFERROR((VLOOKUP($B22,'Tabela de alimentos'!$A$3:$K$1041,3,FALSE))*$C22/100,0)</f>
        <v>0</v>
      </c>
      <c r="F22" s="23">
        <f>IFERROR((VLOOKUP($B22,'Tabela de alimentos'!$A$3:$K$1041,4,FALSE))*$C22/100,0)</f>
        <v>0</v>
      </c>
      <c r="G22" s="23">
        <f>IFERROR((VLOOKUP($B22,'Tabela de alimentos'!$A$3:$K$1041,5,FALSE))*$C22/100,0)</f>
        <v>0</v>
      </c>
      <c r="H22" s="23">
        <f>IFERROR((VLOOKUP($B22,'Tabela de alimentos'!$A$3:$K$1041,6,FALSE))*$C22/100,0)</f>
        <v>0</v>
      </c>
      <c r="I22" s="25">
        <f>IFERROR((VLOOKUP($B22,'Tabela de alimentos'!$A$3:$K$1041,7,FALSE))*$C22/100,0)</f>
        <v>0</v>
      </c>
      <c r="J22" s="21">
        <f>IFERROR((VLOOKUP($B22,'Tabela de alimentos'!$A$3:$K$1041,8,FALSE))*$C22/100,0)</f>
        <v>0</v>
      </c>
      <c r="K22" s="21">
        <f>IFERROR((VLOOKUP($B22,'Tabela de alimentos'!$A$3:$K$1041,9,FALSE))*$C22/100,0)</f>
        <v>0</v>
      </c>
      <c r="L22" s="21">
        <f>IFERROR((VLOOKUP($B22,'Tabela de alimentos'!$A$3:$K$1041,10,FALSE))*$C22/100,0)</f>
        <v>0</v>
      </c>
      <c r="M22" s="21">
        <f>IFERROR((VLOOKUP($B22,'Tabela de alimentos'!$A$3:$K$1041,11,FALSE))*$C22/100,0)</f>
        <v>0</v>
      </c>
    </row>
    <row r="23" spans="1:13" ht="14.25" hidden="1" x14ac:dyDescent="0.2">
      <c r="A23" s="19"/>
      <c r="B23" s="116"/>
      <c r="C23" s="11"/>
      <c r="D23" s="23">
        <f>IFERROR((VLOOKUP($B23,'Tabela de alimentos'!$A$3:$K$1041,2,FALSE))*$C23/100,0)</f>
        <v>0</v>
      </c>
      <c r="E23" s="25">
        <f>IFERROR((VLOOKUP($B23,'Tabela de alimentos'!$A$3:$K$1041,3,FALSE))*$C23/100,0)</f>
        <v>0</v>
      </c>
      <c r="F23" s="23">
        <f>IFERROR((VLOOKUP($B23,'Tabela de alimentos'!$A$3:$K$1041,4,FALSE))*$C23/100,0)</f>
        <v>0</v>
      </c>
      <c r="G23" s="23">
        <f>IFERROR((VLOOKUP($B23,'Tabela de alimentos'!$A$3:$K$1041,5,FALSE))*$C23/100,0)</f>
        <v>0</v>
      </c>
      <c r="H23" s="23">
        <f>IFERROR((VLOOKUP($B23,'Tabela de alimentos'!$A$3:$K$1041,6,FALSE))*$C23/100,0)</f>
        <v>0</v>
      </c>
      <c r="I23" s="25">
        <f>IFERROR((VLOOKUP($B23,'Tabela de alimentos'!$A$3:$K$1041,7,FALSE))*$C23/100,0)</f>
        <v>0</v>
      </c>
      <c r="J23" s="21">
        <f>IFERROR((VLOOKUP($B23,'Tabela de alimentos'!$A$3:$K$1041,8,FALSE))*$C23/100,0)</f>
        <v>0</v>
      </c>
      <c r="K23" s="21">
        <f>IFERROR((VLOOKUP($B23,'Tabela de alimentos'!$A$3:$K$1041,9,FALSE))*$C23/100,0)</f>
        <v>0</v>
      </c>
      <c r="L23" s="21">
        <f>IFERROR((VLOOKUP($B23,'Tabela de alimentos'!$A$3:$K$1041,10,FALSE))*$C23/100,0)</f>
        <v>0</v>
      </c>
      <c r="M23" s="21">
        <f>IFERROR((VLOOKUP($B23,'Tabela de alimentos'!$A$3:$K$1041,11,FALSE))*$C23/100,0)</f>
        <v>0</v>
      </c>
    </row>
    <row r="24" spans="1:13" ht="14.25" hidden="1" x14ac:dyDescent="0.2">
      <c r="A24" s="19"/>
      <c r="B24" s="116"/>
      <c r="C24" s="11"/>
      <c r="D24" s="23">
        <f>IFERROR((VLOOKUP($B24,'Tabela de alimentos'!$A$3:$K$1041,2,FALSE))*$C24/100,0)</f>
        <v>0</v>
      </c>
      <c r="E24" s="25">
        <f>IFERROR((VLOOKUP($B24,'Tabela de alimentos'!$A$3:$K$1041,3,FALSE))*$C24/100,0)</f>
        <v>0</v>
      </c>
      <c r="F24" s="23">
        <f>IFERROR((VLOOKUP($B24,'Tabela de alimentos'!$A$3:$K$1041,4,FALSE))*$C24/100,0)</f>
        <v>0</v>
      </c>
      <c r="G24" s="23">
        <f>IFERROR((VLOOKUP($B24,'Tabela de alimentos'!$A$3:$K$1041,5,FALSE))*$C24/100,0)</f>
        <v>0</v>
      </c>
      <c r="H24" s="23">
        <f>IFERROR((VLOOKUP($B24,'Tabela de alimentos'!$A$3:$K$1041,6,FALSE))*$C24/100,0)</f>
        <v>0</v>
      </c>
      <c r="I24" s="25">
        <f>IFERROR((VLOOKUP($B24,'Tabela de alimentos'!$A$3:$K$1041,7,FALSE))*$C24/100,0)</f>
        <v>0</v>
      </c>
      <c r="J24" s="21">
        <f>IFERROR((VLOOKUP($B24,'Tabela de alimentos'!$A$3:$K$1041,8,FALSE))*$C24/100,0)</f>
        <v>0</v>
      </c>
      <c r="K24" s="21">
        <f>IFERROR((VLOOKUP($B24,'Tabela de alimentos'!$A$3:$K$1041,9,FALSE))*$C24/100,0)</f>
        <v>0</v>
      </c>
      <c r="L24" s="21">
        <f>IFERROR((VLOOKUP($B24,'Tabela de alimentos'!$A$3:$K$1041,10,FALSE))*$C24/100,0)</f>
        <v>0</v>
      </c>
      <c r="M24" s="21">
        <f>IFERROR((VLOOKUP($B24,'Tabela de alimentos'!$A$3:$K$1041,11,FALSE))*$C24/100,0)</f>
        <v>0</v>
      </c>
    </row>
    <row r="25" spans="1:13" ht="14.25" hidden="1" x14ac:dyDescent="0.2">
      <c r="A25" s="19"/>
      <c r="B25" s="116"/>
      <c r="C25" s="11"/>
      <c r="D25" s="23">
        <f>IFERROR((VLOOKUP($B25,'Tabela de alimentos'!$A$3:$K$1041,2,FALSE))*$C25/100,0)</f>
        <v>0</v>
      </c>
      <c r="E25" s="25">
        <f>IFERROR((VLOOKUP($B25,'Tabela de alimentos'!$A$3:$K$1041,3,FALSE))*$C25/100,0)</f>
        <v>0</v>
      </c>
      <c r="F25" s="23">
        <f>IFERROR((VLOOKUP($B25,'Tabela de alimentos'!$A$3:$K$1041,4,FALSE))*$C25/100,0)</f>
        <v>0</v>
      </c>
      <c r="G25" s="23">
        <f>IFERROR((VLOOKUP($B25,'Tabela de alimentos'!$A$3:$K$1041,5,FALSE))*$C25/100,0)</f>
        <v>0</v>
      </c>
      <c r="H25" s="23">
        <f>IFERROR((VLOOKUP($B25,'Tabela de alimentos'!$A$3:$K$1041,6,FALSE))*$C25/100,0)</f>
        <v>0</v>
      </c>
      <c r="I25" s="25">
        <f>IFERROR((VLOOKUP($B25,'Tabela de alimentos'!$A$3:$K$1041,7,FALSE))*$C25/100,0)</f>
        <v>0</v>
      </c>
      <c r="J25" s="21">
        <f>IFERROR((VLOOKUP($B25,'Tabela de alimentos'!$A$3:$K$1041,8,FALSE))*$C25/100,0)</f>
        <v>0</v>
      </c>
      <c r="K25" s="21">
        <f>IFERROR((VLOOKUP($B25,'Tabela de alimentos'!$A$3:$K$1041,9,FALSE))*$C25/100,0)</f>
        <v>0</v>
      </c>
      <c r="L25" s="21">
        <f>IFERROR((VLOOKUP($B25,'Tabela de alimentos'!$A$3:$K$1041,10,FALSE))*$C25/100,0)</f>
        <v>0</v>
      </c>
      <c r="M25" s="21">
        <f>IFERROR((VLOOKUP($B25,'Tabela de alimentos'!$A$3:$K$1041,11,FALSE))*$C25/100,0)</f>
        <v>0</v>
      </c>
    </row>
    <row r="26" spans="1:13" ht="14.25" hidden="1" x14ac:dyDescent="0.2">
      <c r="A26" s="19"/>
      <c r="B26" s="116"/>
      <c r="C26" s="11"/>
      <c r="D26" s="23">
        <f>IFERROR((VLOOKUP($B26,'Tabela de alimentos'!$A$3:$K$1041,2,FALSE))*$C26/100,0)</f>
        <v>0</v>
      </c>
      <c r="E26" s="25">
        <f>IFERROR((VLOOKUP($B26,'Tabela de alimentos'!$A$3:$K$1041,3,FALSE))*$C26/100,0)</f>
        <v>0</v>
      </c>
      <c r="F26" s="23">
        <f>IFERROR((VLOOKUP($B26,'Tabela de alimentos'!$A$3:$K$1041,4,FALSE))*$C26/100,0)</f>
        <v>0</v>
      </c>
      <c r="G26" s="23">
        <f>IFERROR((VLOOKUP($B26,'Tabela de alimentos'!$A$3:$K$1041,5,FALSE))*$C26/100,0)</f>
        <v>0</v>
      </c>
      <c r="H26" s="23">
        <f>IFERROR((VLOOKUP($B26,'Tabela de alimentos'!$A$3:$K$1041,6,FALSE))*$C26/100,0)</f>
        <v>0</v>
      </c>
      <c r="I26" s="25">
        <f>IFERROR((VLOOKUP($B26,'Tabela de alimentos'!$A$3:$K$1041,7,FALSE))*$C26/100,0)</f>
        <v>0</v>
      </c>
      <c r="J26" s="21">
        <f>IFERROR((VLOOKUP($B26,'Tabela de alimentos'!$A$3:$K$1041,8,FALSE))*$C26/100,0)</f>
        <v>0</v>
      </c>
      <c r="K26" s="21">
        <f>IFERROR((VLOOKUP($B26,'Tabela de alimentos'!$A$3:$K$1041,9,FALSE))*$C26/100,0)</f>
        <v>0</v>
      </c>
      <c r="L26" s="21">
        <f>IFERROR((VLOOKUP($B26,'Tabela de alimentos'!$A$3:$K$1041,10,FALSE))*$C26/100,0)</f>
        <v>0</v>
      </c>
      <c r="M26" s="21">
        <f>IFERROR((VLOOKUP($B26,'Tabela de alimentos'!$A$3:$K$1041,11,FALSE))*$C26/100,0)</f>
        <v>0</v>
      </c>
    </row>
    <row r="27" spans="1:13" ht="14.25" hidden="1" x14ac:dyDescent="0.2">
      <c r="A27" s="19"/>
      <c r="B27" s="116"/>
      <c r="C27" s="11"/>
      <c r="D27" s="23">
        <f>IFERROR((VLOOKUP($B27,'Tabela de alimentos'!$A$3:$K$1041,2,FALSE))*$C27/100,0)</f>
        <v>0</v>
      </c>
      <c r="E27" s="25">
        <f>IFERROR((VLOOKUP($B27,'Tabela de alimentos'!$A$3:$K$1041,3,FALSE))*$C27/100,0)</f>
        <v>0</v>
      </c>
      <c r="F27" s="23">
        <f>IFERROR((VLOOKUP($B27,'Tabela de alimentos'!$A$3:$K$1041,4,FALSE))*$C27/100,0)</f>
        <v>0</v>
      </c>
      <c r="G27" s="23">
        <f>IFERROR((VLOOKUP($B27,'Tabela de alimentos'!$A$3:$K$1041,5,FALSE))*$C27/100,0)</f>
        <v>0</v>
      </c>
      <c r="H27" s="23">
        <f>IFERROR((VLOOKUP($B27,'Tabela de alimentos'!$A$3:$K$1041,6,FALSE))*$C27/100,0)</f>
        <v>0</v>
      </c>
      <c r="I27" s="25">
        <f>IFERROR((VLOOKUP($B27,'Tabela de alimentos'!$A$3:$K$1041,7,FALSE))*$C27/100,0)</f>
        <v>0</v>
      </c>
      <c r="J27" s="21">
        <f>IFERROR((VLOOKUP($B27,'Tabela de alimentos'!$A$3:$K$1041,8,FALSE))*$C27/100,0)</f>
        <v>0</v>
      </c>
      <c r="K27" s="21">
        <f>IFERROR((VLOOKUP($B27,'Tabela de alimentos'!$A$3:$K$1041,9,FALSE))*$C27/100,0)</f>
        <v>0</v>
      </c>
      <c r="L27" s="21">
        <f>IFERROR((VLOOKUP($B27,'Tabela de alimentos'!$A$3:$K$1041,10,FALSE))*$C27/100,0)</f>
        <v>0</v>
      </c>
      <c r="M27" s="21">
        <f>IFERROR((VLOOKUP($B27,'Tabela de alimentos'!$A$3:$K$1041,11,FALSE))*$C27/100,0)</f>
        <v>0</v>
      </c>
    </row>
    <row r="28" spans="1:13" ht="14.25" hidden="1" x14ac:dyDescent="0.2">
      <c r="A28" s="19"/>
      <c r="B28" s="116"/>
      <c r="C28" s="11"/>
      <c r="D28" s="23">
        <f>IFERROR((VLOOKUP($B28,'Tabela de alimentos'!$A$3:$K$1041,2,FALSE))*$C28/100,0)</f>
        <v>0</v>
      </c>
      <c r="E28" s="25">
        <f>IFERROR((VLOOKUP($B28,'Tabela de alimentos'!$A$3:$K$1041,3,FALSE))*$C28/100,0)</f>
        <v>0</v>
      </c>
      <c r="F28" s="23">
        <f>IFERROR((VLOOKUP($B28,'Tabela de alimentos'!$A$3:$K$1041,4,FALSE))*$C28/100,0)</f>
        <v>0</v>
      </c>
      <c r="G28" s="23">
        <f>IFERROR((VLOOKUP($B28,'Tabela de alimentos'!$A$3:$K$1041,5,FALSE))*$C28/100,0)</f>
        <v>0</v>
      </c>
      <c r="H28" s="23">
        <f>IFERROR((VLOOKUP($B28,'Tabela de alimentos'!$A$3:$K$1041,6,FALSE))*$C28/100,0)</f>
        <v>0</v>
      </c>
      <c r="I28" s="25">
        <f>IFERROR((VLOOKUP($B28,'Tabela de alimentos'!$A$3:$K$1041,7,FALSE))*$C28/100,0)</f>
        <v>0</v>
      </c>
      <c r="J28" s="21">
        <f>IFERROR((VLOOKUP($B28,'Tabela de alimentos'!$A$3:$K$1041,8,FALSE))*$C28/100,0)</f>
        <v>0</v>
      </c>
      <c r="K28" s="21">
        <f>IFERROR((VLOOKUP($B28,'Tabela de alimentos'!$A$3:$K$1041,9,FALSE))*$C28/100,0)</f>
        <v>0</v>
      </c>
      <c r="L28" s="21">
        <f>IFERROR((VLOOKUP($B28,'Tabela de alimentos'!$A$3:$K$1041,10,FALSE))*$C28/100,0)</f>
        <v>0</v>
      </c>
      <c r="M28" s="21">
        <f>IFERROR((VLOOKUP($B28,'Tabela de alimentos'!$A$3:$K$1041,11,FALSE))*$C28/100,0)</f>
        <v>0</v>
      </c>
    </row>
    <row r="29" spans="1:13" ht="14.25" hidden="1" x14ac:dyDescent="0.2">
      <c r="A29" s="19"/>
      <c r="B29" s="116"/>
      <c r="C29" s="11"/>
      <c r="D29" s="23">
        <f>IFERROR((VLOOKUP($B29,'Tabela de alimentos'!$A$3:$K$1041,2,FALSE))*$C29/100,0)</f>
        <v>0</v>
      </c>
      <c r="E29" s="25">
        <f>IFERROR((VLOOKUP($B29,'Tabela de alimentos'!$A$3:$K$1041,3,FALSE))*$C29/100,0)</f>
        <v>0</v>
      </c>
      <c r="F29" s="23">
        <f>IFERROR((VLOOKUP($B29,'Tabela de alimentos'!$A$3:$K$1041,4,FALSE))*$C29/100,0)</f>
        <v>0</v>
      </c>
      <c r="G29" s="23">
        <f>IFERROR((VLOOKUP($B29,'Tabela de alimentos'!$A$3:$K$1041,5,FALSE))*$C29/100,0)</f>
        <v>0</v>
      </c>
      <c r="H29" s="23">
        <f>IFERROR((VLOOKUP($B29,'Tabela de alimentos'!$A$3:$K$1041,6,FALSE))*$C29/100,0)</f>
        <v>0</v>
      </c>
      <c r="I29" s="25">
        <f>IFERROR((VLOOKUP($B29,'Tabela de alimentos'!$A$3:$K$1041,7,FALSE))*$C29/100,0)</f>
        <v>0</v>
      </c>
      <c r="J29" s="21">
        <f>IFERROR((VLOOKUP($B29,'Tabela de alimentos'!$A$3:$K$1041,8,FALSE))*$C29/100,0)</f>
        <v>0</v>
      </c>
      <c r="K29" s="21">
        <f>IFERROR((VLOOKUP($B29,'Tabela de alimentos'!$A$3:$K$1041,9,FALSE))*$C29/100,0)</f>
        <v>0</v>
      </c>
      <c r="L29" s="21">
        <f>IFERROR((VLOOKUP($B29,'Tabela de alimentos'!$A$3:$K$1041,10,FALSE))*$C29/100,0)</f>
        <v>0</v>
      </c>
      <c r="M29" s="21">
        <f>IFERROR((VLOOKUP($B29,'Tabela de alimentos'!$A$3:$K$1041,11,FALSE))*$C29/100,0)</f>
        <v>0</v>
      </c>
    </row>
    <row r="30" spans="1:13" ht="14.25" hidden="1" x14ac:dyDescent="0.2">
      <c r="A30" s="19"/>
      <c r="B30" s="116"/>
      <c r="C30" s="11"/>
      <c r="D30" s="23">
        <f>IFERROR((VLOOKUP($B30,'Tabela de alimentos'!$A$3:$K$1041,2,FALSE))*$C30/100,0)</f>
        <v>0</v>
      </c>
      <c r="E30" s="25">
        <f>IFERROR((VLOOKUP($B30,'Tabela de alimentos'!$A$3:$K$1041,3,FALSE))*$C30/100,0)</f>
        <v>0</v>
      </c>
      <c r="F30" s="23">
        <f>IFERROR((VLOOKUP($B30,'Tabela de alimentos'!$A$3:$K$1041,4,FALSE))*$C30/100,0)</f>
        <v>0</v>
      </c>
      <c r="G30" s="23">
        <f>IFERROR((VLOOKUP($B30,'Tabela de alimentos'!$A$3:$K$1041,5,FALSE))*$C30/100,0)</f>
        <v>0</v>
      </c>
      <c r="H30" s="23">
        <f>IFERROR((VLOOKUP($B30,'Tabela de alimentos'!$A$3:$K$1041,6,FALSE))*$C30/100,0)</f>
        <v>0</v>
      </c>
      <c r="I30" s="25">
        <f>IFERROR((VLOOKUP($B30,'Tabela de alimentos'!$A$3:$K$1041,7,FALSE))*$C30/100,0)</f>
        <v>0</v>
      </c>
      <c r="J30" s="21">
        <f>IFERROR((VLOOKUP($B30,'Tabela de alimentos'!$A$3:$K$1041,8,FALSE))*$C30/100,0)</f>
        <v>0</v>
      </c>
      <c r="K30" s="21">
        <f>IFERROR((VLOOKUP($B30,'Tabela de alimentos'!$A$3:$K$1041,9,FALSE))*$C30/100,0)</f>
        <v>0</v>
      </c>
      <c r="L30" s="21">
        <f>IFERROR((VLOOKUP($B30,'Tabela de alimentos'!$A$3:$K$1041,10,FALSE))*$C30/100,0)</f>
        <v>0</v>
      </c>
      <c r="M30" s="21">
        <f>IFERROR((VLOOKUP($B30,'Tabela de alimentos'!$A$3:$K$1041,11,FALSE))*$C30/100,0)</f>
        <v>0</v>
      </c>
    </row>
    <row r="31" spans="1:13" ht="14.25" hidden="1" x14ac:dyDescent="0.2">
      <c r="A31" s="19"/>
      <c r="B31" s="116"/>
      <c r="C31" s="11"/>
      <c r="D31" s="23">
        <f>IFERROR((VLOOKUP($B31,'Tabela de alimentos'!$A$3:$K$1041,2,FALSE))*$C31/100,0)</f>
        <v>0</v>
      </c>
      <c r="E31" s="25">
        <f>IFERROR((VLOOKUP($B31,'Tabela de alimentos'!$A$3:$K$1041,3,FALSE))*$C31/100,0)</f>
        <v>0</v>
      </c>
      <c r="F31" s="23">
        <f>IFERROR((VLOOKUP($B31,'Tabela de alimentos'!$A$3:$K$1041,4,FALSE))*$C31/100,0)</f>
        <v>0</v>
      </c>
      <c r="G31" s="23">
        <f>IFERROR((VLOOKUP($B31,'Tabela de alimentos'!$A$3:$K$1041,5,FALSE))*$C31/100,0)</f>
        <v>0</v>
      </c>
      <c r="H31" s="23">
        <f>IFERROR((VLOOKUP($B31,'Tabela de alimentos'!$A$3:$K$1041,6,FALSE))*$C31/100,0)</f>
        <v>0</v>
      </c>
      <c r="I31" s="25">
        <f>IFERROR((VLOOKUP($B31,'Tabela de alimentos'!$A$3:$K$1041,7,FALSE))*$C31/100,0)</f>
        <v>0</v>
      </c>
      <c r="J31" s="21">
        <f>IFERROR((VLOOKUP($B31,'Tabela de alimentos'!$A$3:$K$1041,8,FALSE))*$C31/100,0)</f>
        <v>0</v>
      </c>
      <c r="K31" s="21">
        <f>IFERROR((VLOOKUP($B31,'Tabela de alimentos'!$A$3:$K$1041,9,FALSE))*$C31/100,0)</f>
        <v>0</v>
      </c>
      <c r="L31" s="21">
        <f>IFERROR((VLOOKUP($B31,'Tabela de alimentos'!$A$3:$K$1041,10,FALSE))*$C31/100,0)</f>
        <v>0</v>
      </c>
      <c r="M31" s="21">
        <f>IFERROR((VLOOKUP($B31,'Tabela de alimentos'!$A$3:$K$1041,11,FALSE))*$C31/100,0)</f>
        <v>0</v>
      </c>
    </row>
    <row r="32" spans="1:13" ht="14.25" hidden="1" x14ac:dyDescent="0.2">
      <c r="A32" s="19"/>
      <c r="B32" s="116"/>
      <c r="C32" s="11"/>
      <c r="D32" s="23">
        <f>IFERROR((VLOOKUP($B32,'Tabela de alimentos'!$A$3:$K$1041,2,FALSE))*$C32/100,0)</f>
        <v>0</v>
      </c>
      <c r="E32" s="25">
        <f>IFERROR((VLOOKUP($B32,'Tabela de alimentos'!$A$3:$K$1041,3,FALSE))*$C32/100,0)</f>
        <v>0</v>
      </c>
      <c r="F32" s="23">
        <f>IFERROR((VLOOKUP($B32,'Tabela de alimentos'!$A$3:$K$1041,4,FALSE))*$C32/100,0)</f>
        <v>0</v>
      </c>
      <c r="G32" s="23">
        <f>IFERROR((VLOOKUP($B32,'Tabela de alimentos'!$A$3:$K$1041,5,FALSE))*$C32/100,0)</f>
        <v>0</v>
      </c>
      <c r="H32" s="23">
        <f>IFERROR((VLOOKUP($B32,'Tabela de alimentos'!$A$3:$K$1041,6,FALSE))*$C32/100,0)</f>
        <v>0</v>
      </c>
      <c r="I32" s="25">
        <f>IFERROR((VLOOKUP($B32,'Tabela de alimentos'!$A$3:$K$1041,7,FALSE))*$C32/100,0)</f>
        <v>0</v>
      </c>
      <c r="J32" s="21">
        <f>IFERROR((VLOOKUP($B32,'Tabela de alimentos'!$A$3:$K$1041,8,FALSE))*$C32/100,0)</f>
        <v>0</v>
      </c>
      <c r="K32" s="21">
        <f>IFERROR((VLOOKUP($B32,'Tabela de alimentos'!$A$3:$K$1041,9,FALSE))*$C32/100,0)</f>
        <v>0</v>
      </c>
      <c r="L32" s="21">
        <f>IFERROR((VLOOKUP($B32,'Tabela de alimentos'!$A$3:$K$1041,10,FALSE))*$C32/100,0)</f>
        <v>0</v>
      </c>
      <c r="M32" s="21">
        <f>IFERROR((VLOOKUP($B32,'Tabela de alimentos'!$A$3:$K$1041,11,FALSE))*$C32/100,0)</f>
        <v>0</v>
      </c>
    </row>
    <row r="33" spans="1:15" ht="14.25" hidden="1" x14ac:dyDescent="0.2">
      <c r="A33" s="19"/>
      <c r="B33" s="116"/>
      <c r="C33" s="11"/>
      <c r="D33" s="23">
        <f>IFERROR((VLOOKUP($B33,'Tabela de alimentos'!$A$3:$K$1041,2,FALSE))*$C33/100,0)</f>
        <v>0</v>
      </c>
      <c r="E33" s="25">
        <f>IFERROR((VLOOKUP($B33,'Tabela de alimentos'!$A$3:$K$1041,3,FALSE))*$C33/100,0)</f>
        <v>0</v>
      </c>
      <c r="F33" s="23">
        <f>IFERROR((VLOOKUP($B33,'Tabela de alimentos'!$A$3:$K$1041,4,FALSE))*$C33/100,0)</f>
        <v>0</v>
      </c>
      <c r="G33" s="23">
        <f>IFERROR((VLOOKUP($B33,'Tabela de alimentos'!$A$3:$K$1041,5,FALSE))*$C33/100,0)</f>
        <v>0</v>
      </c>
      <c r="H33" s="23">
        <f>IFERROR((VLOOKUP($B33,'Tabela de alimentos'!$A$3:$K$1041,6,FALSE))*$C33/100,0)</f>
        <v>0</v>
      </c>
      <c r="I33" s="25">
        <f>IFERROR((VLOOKUP($B33,'Tabela de alimentos'!$A$3:$K$1041,7,FALSE))*$C33/100,0)</f>
        <v>0</v>
      </c>
      <c r="J33" s="21">
        <f>IFERROR((VLOOKUP($B33,'Tabela de alimentos'!$A$3:$K$1041,8,FALSE))*$C33/100,0)</f>
        <v>0</v>
      </c>
      <c r="K33" s="21">
        <f>IFERROR((VLOOKUP($B33,'Tabela de alimentos'!$A$3:$K$1041,9,FALSE))*$C33/100,0)</f>
        <v>0</v>
      </c>
      <c r="L33" s="21">
        <f>IFERROR((VLOOKUP($B33,'Tabela de alimentos'!$A$3:$K$1041,10,FALSE))*$C33/100,0)</f>
        <v>0</v>
      </c>
      <c r="M33" s="21">
        <f>IFERROR((VLOOKUP($B33,'Tabela de alimentos'!$A$3:$K$1041,11,FALSE))*$C33/100,0)</f>
        <v>0</v>
      </c>
    </row>
    <row r="34" spans="1:15" ht="14.25" hidden="1" x14ac:dyDescent="0.2">
      <c r="A34" s="19"/>
      <c r="B34" s="116"/>
      <c r="C34" s="11"/>
      <c r="D34" s="23">
        <f>IFERROR((VLOOKUP($B34,'Tabela de alimentos'!$A$3:$K$1041,2,FALSE))*$C34/100,0)</f>
        <v>0</v>
      </c>
      <c r="E34" s="25">
        <f>IFERROR((VLOOKUP($B34,'Tabela de alimentos'!$A$3:$K$1041,3,FALSE))*$C34/100,0)</f>
        <v>0</v>
      </c>
      <c r="F34" s="23">
        <f>IFERROR((VLOOKUP($B34,'Tabela de alimentos'!$A$3:$K$1041,4,FALSE))*$C34/100,0)</f>
        <v>0</v>
      </c>
      <c r="G34" s="23">
        <f>IFERROR((VLOOKUP($B34,'Tabela de alimentos'!$A$3:$K$1041,5,FALSE))*$C34/100,0)</f>
        <v>0</v>
      </c>
      <c r="H34" s="23">
        <f>IFERROR((VLOOKUP($B34,'Tabela de alimentos'!$A$3:$K$1041,6,FALSE))*$C34/100,0)</f>
        <v>0</v>
      </c>
      <c r="I34" s="25">
        <f>IFERROR((VLOOKUP($B34,'Tabela de alimentos'!$A$3:$K$1041,7,FALSE))*$C34/100,0)</f>
        <v>0</v>
      </c>
      <c r="J34" s="21">
        <f>IFERROR((VLOOKUP($B34,'Tabela de alimentos'!$A$3:$K$1041,8,FALSE))*$C34/100,0)</f>
        <v>0</v>
      </c>
      <c r="K34" s="21">
        <f>IFERROR((VLOOKUP($B34,'Tabela de alimentos'!$A$3:$K$1041,9,FALSE))*$C34/100,0)</f>
        <v>0</v>
      </c>
      <c r="L34" s="21">
        <f>IFERROR((VLOOKUP($B34,'Tabela de alimentos'!$A$3:$K$1041,10,FALSE))*$C34/100,0)</f>
        <v>0</v>
      </c>
      <c r="M34" s="21">
        <f>IFERROR((VLOOKUP($B34,'Tabela de alimentos'!$A$3:$K$1041,11,FALSE))*$C34/100,0)</f>
        <v>0</v>
      </c>
    </row>
    <row r="35" spans="1:15" ht="14.25" hidden="1" x14ac:dyDescent="0.2">
      <c r="A35" s="19"/>
      <c r="B35" s="116"/>
      <c r="C35" s="11"/>
      <c r="D35" s="23">
        <f>IFERROR((VLOOKUP($B35,'Tabela de alimentos'!$A$3:$K$1041,2,FALSE))*$C35/100,0)</f>
        <v>0</v>
      </c>
      <c r="E35" s="25">
        <f>IFERROR((VLOOKUP($B35,'Tabela de alimentos'!$A$3:$K$1041,3,FALSE))*$C35/100,0)</f>
        <v>0</v>
      </c>
      <c r="F35" s="23">
        <f>IFERROR((VLOOKUP($B35,'Tabela de alimentos'!$A$3:$K$1041,4,FALSE))*$C35/100,0)</f>
        <v>0</v>
      </c>
      <c r="G35" s="23">
        <f>IFERROR((VLOOKUP($B35,'Tabela de alimentos'!$A$3:$K$1041,5,FALSE))*$C35/100,0)</f>
        <v>0</v>
      </c>
      <c r="H35" s="23">
        <f>IFERROR((VLOOKUP($B35,'Tabela de alimentos'!$A$3:$K$1041,6,FALSE))*$C35/100,0)</f>
        <v>0</v>
      </c>
      <c r="I35" s="25">
        <f>IFERROR((VLOOKUP($B35,'Tabela de alimentos'!$A$3:$K$1041,7,FALSE))*$C35/100,0)</f>
        <v>0</v>
      </c>
      <c r="J35" s="21">
        <f>IFERROR((VLOOKUP($B35,'Tabela de alimentos'!$A$3:$K$1041,8,FALSE))*$C35/100,0)</f>
        <v>0</v>
      </c>
      <c r="K35" s="21">
        <f>IFERROR((VLOOKUP($B35,'Tabela de alimentos'!$A$3:$K$1041,9,FALSE))*$C35/100,0)</f>
        <v>0</v>
      </c>
      <c r="L35" s="21">
        <f>IFERROR((VLOOKUP($B35,'Tabela de alimentos'!$A$3:$K$1041,10,FALSE))*$C35/100,0)</f>
        <v>0</v>
      </c>
      <c r="M35" s="21">
        <f>IFERROR((VLOOKUP($B35,'Tabela de alimentos'!$A$3:$K$1041,11,FALSE))*$C35/100,0)</f>
        <v>0</v>
      </c>
    </row>
    <row r="36" spans="1:15" ht="14.25" hidden="1" x14ac:dyDescent="0.2">
      <c r="A36" s="19"/>
      <c r="B36" s="116"/>
      <c r="C36" s="11"/>
      <c r="D36" s="23">
        <f>IFERROR((VLOOKUP($B36,'Tabela de alimentos'!$A$3:$K$1041,2,FALSE))*$C36/100,0)</f>
        <v>0</v>
      </c>
      <c r="E36" s="25">
        <f>IFERROR((VLOOKUP($B36,'Tabela de alimentos'!$A$3:$K$1041,3,FALSE))*$C36/100,0)</f>
        <v>0</v>
      </c>
      <c r="F36" s="23">
        <f>IFERROR((VLOOKUP($B36,'Tabela de alimentos'!$A$3:$K$1041,4,FALSE))*$C36/100,0)</f>
        <v>0</v>
      </c>
      <c r="G36" s="23">
        <f>IFERROR((VLOOKUP($B36,'Tabela de alimentos'!$A$3:$K$1041,5,FALSE))*$C36/100,0)</f>
        <v>0</v>
      </c>
      <c r="H36" s="23">
        <f>IFERROR((VLOOKUP($B36,'Tabela de alimentos'!$A$3:$K$1041,6,FALSE))*$C36/100,0)</f>
        <v>0</v>
      </c>
      <c r="I36" s="25">
        <f>IFERROR((VLOOKUP($B36,'Tabela de alimentos'!$A$3:$K$1041,7,FALSE))*$C36/100,0)</f>
        <v>0</v>
      </c>
      <c r="J36" s="21">
        <f>IFERROR((VLOOKUP($B36,'Tabela de alimentos'!$A$3:$K$1041,8,FALSE))*$C36/100,0)</f>
        <v>0</v>
      </c>
      <c r="K36" s="21">
        <f>IFERROR((VLOOKUP($B36,'Tabela de alimentos'!$A$3:$K$1041,9,FALSE))*$C36/100,0)</f>
        <v>0</v>
      </c>
      <c r="L36" s="21">
        <f>IFERROR((VLOOKUP($B36,'Tabela de alimentos'!$A$3:$K$1041,10,FALSE))*$C36/100,0)</f>
        <v>0</v>
      </c>
      <c r="M36" s="21">
        <f>IFERROR((VLOOKUP($B36,'Tabela de alimentos'!$A$3:$K$1041,11,FALSE))*$C36/100,0)</f>
        <v>0</v>
      </c>
    </row>
    <row r="37" spans="1:15" ht="14.25" hidden="1" x14ac:dyDescent="0.2">
      <c r="A37" s="19"/>
      <c r="B37" s="116"/>
      <c r="C37" s="11"/>
      <c r="D37" s="23">
        <f>IFERROR((VLOOKUP($B37,'Tabela de alimentos'!$A$3:$K$1041,2,FALSE))*$C37/100,0)</f>
        <v>0</v>
      </c>
      <c r="E37" s="25">
        <f>IFERROR((VLOOKUP($B37,'Tabela de alimentos'!$A$3:$K$1041,3,FALSE))*$C37/100,0)</f>
        <v>0</v>
      </c>
      <c r="F37" s="23">
        <f>IFERROR((VLOOKUP($B37,'Tabela de alimentos'!$A$3:$K$1041,4,FALSE))*$C37/100,0)</f>
        <v>0</v>
      </c>
      <c r="G37" s="23">
        <f>IFERROR((VLOOKUP($B37,'Tabela de alimentos'!$A$3:$K$1041,5,FALSE))*$C37/100,0)</f>
        <v>0</v>
      </c>
      <c r="H37" s="23">
        <f>IFERROR((VLOOKUP($B37,'Tabela de alimentos'!$A$3:$K$1041,6,FALSE))*$C37/100,0)</f>
        <v>0</v>
      </c>
      <c r="I37" s="25">
        <f>IFERROR((VLOOKUP($B37,'Tabela de alimentos'!$A$3:$K$1041,7,FALSE))*$C37/100,0)</f>
        <v>0</v>
      </c>
      <c r="J37" s="21">
        <f>IFERROR((VLOOKUP($B37,'Tabela de alimentos'!$A$3:$K$1041,8,FALSE))*$C37/100,0)</f>
        <v>0</v>
      </c>
      <c r="K37" s="21">
        <f>IFERROR((VLOOKUP($B37,'Tabela de alimentos'!$A$3:$K$1041,9,FALSE))*$C37/100,0)</f>
        <v>0</v>
      </c>
      <c r="L37" s="21">
        <f>IFERROR((VLOOKUP($B37,'Tabela de alimentos'!$A$3:$K$1041,10,FALSE))*$C37/100,0)</f>
        <v>0</v>
      </c>
      <c r="M37" s="21">
        <f>IFERROR((VLOOKUP($B37,'Tabela de alimentos'!$A$3:$K$1041,11,FALSE))*$C37/100,0)</f>
        <v>0</v>
      </c>
    </row>
    <row r="38" spans="1:15" ht="14.25" hidden="1" x14ac:dyDescent="0.2">
      <c r="A38" s="19"/>
      <c r="B38" s="116"/>
      <c r="C38" s="11"/>
      <c r="D38" s="23">
        <f>IFERROR((VLOOKUP($B38,'Tabela de alimentos'!$A$3:$K$1041,2,FALSE))*$C38/100,0)</f>
        <v>0</v>
      </c>
      <c r="E38" s="25">
        <f>IFERROR((VLOOKUP($B38,'Tabela de alimentos'!$A$3:$K$1041,3,FALSE))*$C38/100,0)</f>
        <v>0</v>
      </c>
      <c r="F38" s="23">
        <f>IFERROR((VLOOKUP($B38,'Tabela de alimentos'!$A$3:$K$1041,4,FALSE))*$C38/100,0)</f>
        <v>0</v>
      </c>
      <c r="G38" s="23">
        <f>IFERROR((VLOOKUP($B38,'Tabela de alimentos'!$A$3:$K$1041,5,FALSE))*$C38/100,0)</f>
        <v>0</v>
      </c>
      <c r="H38" s="23">
        <f>IFERROR((VLOOKUP($B38,'Tabela de alimentos'!$A$3:$K$1041,6,FALSE))*$C38/100,0)</f>
        <v>0</v>
      </c>
      <c r="I38" s="25">
        <f>IFERROR((VLOOKUP($B38,'Tabela de alimentos'!$A$3:$K$1041,7,FALSE))*$C38/100,0)</f>
        <v>0</v>
      </c>
      <c r="J38" s="21">
        <f>IFERROR((VLOOKUP($B38,'Tabela de alimentos'!$A$3:$K$1041,8,FALSE))*$C38/100,0)</f>
        <v>0</v>
      </c>
      <c r="K38" s="21">
        <f>IFERROR((VLOOKUP($B38,'Tabela de alimentos'!$A$3:$K$1041,9,FALSE))*$C38/100,0)</f>
        <v>0</v>
      </c>
      <c r="L38" s="21">
        <f>IFERROR((VLOOKUP($B38,'Tabela de alimentos'!$A$3:$K$1041,10,FALSE))*$C38/100,0)</f>
        <v>0</v>
      </c>
      <c r="M38" s="21">
        <f>IFERROR((VLOOKUP($B38,'Tabela de alimentos'!$A$3:$K$1041,11,FALSE))*$C38/100,0)</f>
        <v>0</v>
      </c>
    </row>
    <row r="39" spans="1:15" ht="14.25" hidden="1" x14ac:dyDescent="0.2">
      <c r="A39" s="19"/>
      <c r="B39" s="116"/>
      <c r="C39" s="11"/>
      <c r="D39" s="23">
        <f>IFERROR((VLOOKUP($B39,'Tabela de alimentos'!$A$3:$K$1041,2,FALSE))*$C39/100,0)</f>
        <v>0</v>
      </c>
      <c r="E39" s="25">
        <f>IFERROR((VLOOKUP($B39,'Tabela de alimentos'!$A$3:$K$1041,3,FALSE))*$C39/100,0)</f>
        <v>0</v>
      </c>
      <c r="F39" s="23">
        <f>IFERROR((VLOOKUP($B39,'Tabela de alimentos'!$A$3:$K$1041,4,FALSE))*$C39/100,0)</f>
        <v>0</v>
      </c>
      <c r="G39" s="23">
        <f>IFERROR((VLOOKUP($B39,'Tabela de alimentos'!$A$3:$K$1041,5,FALSE))*$C39/100,0)</f>
        <v>0</v>
      </c>
      <c r="H39" s="23">
        <f>IFERROR((VLOOKUP($B39,'Tabela de alimentos'!$A$3:$K$1041,6,FALSE))*$C39/100,0)</f>
        <v>0</v>
      </c>
      <c r="I39" s="25">
        <f>IFERROR((VLOOKUP($B39,'Tabela de alimentos'!$A$3:$K$1041,7,FALSE))*$C39/100,0)</f>
        <v>0</v>
      </c>
      <c r="J39" s="21">
        <f>IFERROR((VLOOKUP($B39,'Tabela de alimentos'!$A$3:$K$1041,8,FALSE))*$C39/100,0)</f>
        <v>0</v>
      </c>
      <c r="K39" s="21">
        <f>IFERROR((VLOOKUP($B39,'Tabela de alimentos'!$A$3:$K$1041,9,FALSE))*$C39/100,0)</f>
        <v>0</v>
      </c>
      <c r="L39" s="21">
        <f>IFERROR((VLOOKUP($B39,'Tabela de alimentos'!$A$3:$K$1041,10,FALSE))*$C39/100,0)</f>
        <v>0</v>
      </c>
      <c r="M39" s="21">
        <f>IFERROR((VLOOKUP($B39,'Tabela de alimentos'!$A$3:$K$1041,11,FALSE))*$C39/100,0)</f>
        <v>0</v>
      </c>
    </row>
    <row r="40" spans="1:15" ht="14.25" hidden="1" x14ac:dyDescent="0.2">
      <c r="A40" s="19"/>
      <c r="B40" s="116"/>
      <c r="C40" s="11"/>
      <c r="D40" s="23">
        <f>IFERROR((VLOOKUP($B40,'Tabela de alimentos'!$A$3:$K$1041,2,FALSE))*$C40/100,0)</f>
        <v>0</v>
      </c>
      <c r="E40" s="25">
        <f>IFERROR((VLOOKUP($B40,'Tabela de alimentos'!$A$3:$K$1041,3,FALSE))*$C40/100,0)</f>
        <v>0</v>
      </c>
      <c r="F40" s="23">
        <f>IFERROR((VLOOKUP($B40,'Tabela de alimentos'!$A$3:$K$1041,4,FALSE))*$C40/100,0)</f>
        <v>0</v>
      </c>
      <c r="G40" s="23">
        <f>IFERROR((VLOOKUP($B40,'Tabela de alimentos'!$A$3:$K$1041,5,FALSE))*$C40/100,0)</f>
        <v>0</v>
      </c>
      <c r="H40" s="23">
        <f>IFERROR((VLOOKUP($B40,'Tabela de alimentos'!$A$3:$K$1041,6,FALSE))*$C40/100,0)</f>
        <v>0</v>
      </c>
      <c r="I40" s="25">
        <f>IFERROR((VLOOKUP($B40,'Tabela de alimentos'!$A$3:$K$1041,7,FALSE))*$C40/100,0)</f>
        <v>0</v>
      </c>
      <c r="J40" s="21">
        <f>IFERROR((VLOOKUP($B40,'Tabela de alimentos'!$A$3:$K$1041,8,FALSE))*$C40/100,0)</f>
        <v>0</v>
      </c>
      <c r="K40" s="21">
        <f>IFERROR((VLOOKUP($B40,'Tabela de alimentos'!$A$3:$K$1041,9,FALSE))*$C40/100,0)</f>
        <v>0</v>
      </c>
      <c r="L40" s="21">
        <f>IFERROR((VLOOKUP($B40,'Tabela de alimentos'!$A$3:$K$1041,10,FALSE))*$C40/100,0)</f>
        <v>0</v>
      </c>
      <c r="M40" s="21">
        <f>IFERROR((VLOOKUP($B40,'Tabela de alimentos'!$A$3:$K$1041,11,FALSE))*$C40/100,0)</f>
        <v>0</v>
      </c>
    </row>
    <row r="41" spans="1:15" ht="14.25" hidden="1" x14ac:dyDescent="0.2">
      <c r="A41" s="19"/>
      <c r="B41" s="116"/>
      <c r="C41" s="11"/>
      <c r="D41" s="23">
        <f>IFERROR((VLOOKUP($B41,'Tabela de alimentos'!$A$3:$K$1041,2,FALSE))*$C41/100,0)</f>
        <v>0</v>
      </c>
      <c r="E41" s="25">
        <f>IFERROR((VLOOKUP($B41,'Tabela de alimentos'!$A$3:$K$1041,3,FALSE))*$C41/100,0)</f>
        <v>0</v>
      </c>
      <c r="F41" s="23">
        <f>IFERROR((VLOOKUP($B41,'Tabela de alimentos'!$A$3:$K$1041,4,FALSE))*$C41/100,0)</f>
        <v>0</v>
      </c>
      <c r="G41" s="23">
        <f>IFERROR((VLOOKUP($B41,'Tabela de alimentos'!$A$3:$K$1041,5,FALSE))*$C41/100,0)</f>
        <v>0</v>
      </c>
      <c r="H41" s="23">
        <f>IFERROR((VLOOKUP($B41,'Tabela de alimentos'!$A$3:$K$1041,6,FALSE))*$C41/100,0)</f>
        <v>0</v>
      </c>
      <c r="I41" s="25">
        <f>IFERROR((VLOOKUP($B41,'Tabela de alimentos'!$A$3:$K$1041,7,FALSE))*$C41/100,0)</f>
        <v>0</v>
      </c>
      <c r="J41" s="21">
        <f>IFERROR((VLOOKUP($B41,'Tabela de alimentos'!$A$3:$K$1041,8,FALSE))*$C41/100,0)</f>
        <v>0</v>
      </c>
      <c r="K41" s="21">
        <f>IFERROR((VLOOKUP($B41,'Tabela de alimentos'!$A$3:$K$1041,9,FALSE))*$C41/100,0)</f>
        <v>0</v>
      </c>
      <c r="L41" s="21">
        <f>IFERROR((VLOOKUP($B41,'Tabela de alimentos'!$A$3:$K$1041,10,FALSE))*$C41/100,0)</f>
        <v>0</v>
      </c>
      <c r="M41" s="21">
        <f>IFERROR((VLOOKUP($B41,'Tabela de alimentos'!$A$3:$K$1041,11,FALSE))*$C41/100,0)</f>
        <v>0</v>
      </c>
    </row>
    <row r="42" spans="1:15" ht="14.25" hidden="1" x14ac:dyDescent="0.2">
      <c r="A42" s="19"/>
      <c r="B42" s="193"/>
      <c r="C42" s="11"/>
      <c r="D42" s="23">
        <f>IFERROR((VLOOKUP($B42,'Tabela de alimentos'!$A$3:$K$1041,2,FALSE))*$C42/100,0)</f>
        <v>0</v>
      </c>
      <c r="E42" s="25">
        <f>IFERROR((VLOOKUP($B42,'Tabela de alimentos'!$A$3:$K$1041,3,FALSE))*$C42/100,0)</f>
        <v>0</v>
      </c>
      <c r="F42" s="23">
        <f>IFERROR((VLOOKUP($B42,'Tabela de alimentos'!$A$3:$K$1041,4,FALSE))*$C42/100,0)</f>
        <v>0</v>
      </c>
      <c r="G42" s="23">
        <f>IFERROR((VLOOKUP($B42,'Tabela de alimentos'!$A$3:$K$1041,5,FALSE))*$C42/100,0)</f>
        <v>0</v>
      </c>
      <c r="H42" s="23">
        <f>IFERROR((VLOOKUP($B42,'Tabela de alimentos'!$A$3:$K$1041,6,FALSE))*$C42/100,0)</f>
        <v>0</v>
      </c>
      <c r="I42" s="25">
        <f>IFERROR((VLOOKUP($B42,'Tabela de alimentos'!$A$3:$K$1041,7,FALSE))*$C42/100,0)</f>
        <v>0</v>
      </c>
      <c r="J42" s="21">
        <f>IFERROR((VLOOKUP($B42,'Tabela de alimentos'!$A$3:$K$1041,8,FALSE))*$C42/100,0)</f>
        <v>0</v>
      </c>
      <c r="K42" s="21">
        <f>IFERROR((VLOOKUP($B42,'Tabela de alimentos'!$A$3:$K$1041,9,FALSE))*$C42/100,0)</f>
        <v>0</v>
      </c>
      <c r="L42" s="21">
        <f>IFERROR((VLOOKUP($B42,'Tabela de alimentos'!$A$3:$K$1041,10,FALSE))*$C42/100,0)</f>
        <v>0</v>
      </c>
      <c r="M42" s="21">
        <f>IFERROR((VLOOKUP($B42,'Tabela de alimentos'!$A$3:$K$1041,11,FALSE))*$C42/100,0)</f>
        <v>0</v>
      </c>
    </row>
    <row r="43" spans="1:15" s="13" customFormat="1" ht="19.899999999999999" customHeight="1" thickBot="1" x14ac:dyDescent="0.25">
      <c r="A43" s="62"/>
      <c r="B43" s="133"/>
      <c r="C43" s="28" t="s">
        <v>398</v>
      </c>
      <c r="D43" s="34">
        <f>SUM(D5:D42)</f>
        <v>1549.2175615196534</v>
      </c>
      <c r="E43" s="35">
        <f t="shared" ref="E43:M43" si="0">SUM(E5:E42)</f>
        <v>6335.0957066430292</v>
      </c>
      <c r="F43" s="34">
        <f t="shared" si="0"/>
        <v>30.282655290970869</v>
      </c>
      <c r="G43" s="34">
        <f t="shared" si="0"/>
        <v>33.548736666666663</v>
      </c>
      <c r="H43" s="34">
        <f t="shared" si="0"/>
        <v>279.27660137569575</v>
      </c>
      <c r="I43" s="35">
        <f t="shared" si="0"/>
        <v>131.53713666666667</v>
      </c>
      <c r="J43" s="36">
        <f t="shared" si="0"/>
        <v>9.9584113333333324</v>
      </c>
      <c r="K43" s="36">
        <f t="shared" si="0"/>
        <v>531.01333333333332</v>
      </c>
      <c r="L43" s="36">
        <f t="shared" si="0"/>
        <v>1538.1180866666666</v>
      </c>
      <c r="M43" s="36">
        <f t="shared" si="0"/>
        <v>1250.4042733333335</v>
      </c>
    </row>
    <row r="44" spans="1:15" s="2" customFormat="1" ht="30" customHeight="1" x14ac:dyDescent="0.25">
      <c r="A44" s="603" t="s">
        <v>638</v>
      </c>
      <c r="B44" s="603"/>
      <c r="C44" s="603"/>
      <c r="D44" s="603"/>
      <c r="E44" s="603"/>
      <c r="F44" s="603"/>
      <c r="G44" s="603"/>
      <c r="H44" s="603"/>
      <c r="I44" s="603"/>
      <c r="J44" s="603"/>
      <c r="K44" s="603"/>
      <c r="L44" s="603"/>
      <c r="M44" s="603"/>
      <c r="N44" s="18"/>
      <c r="O44" s="18"/>
    </row>
    <row r="45" spans="1:15" s="2" customFormat="1" x14ac:dyDescent="0.2">
      <c r="C45" s="9"/>
      <c r="D45" s="9"/>
      <c r="E45" s="9"/>
      <c r="F45" s="9"/>
      <c r="G45" s="9"/>
      <c r="H45" s="9"/>
      <c r="I45" s="9"/>
      <c r="J45" s="9"/>
      <c r="K45" s="9"/>
      <c r="L45" s="9"/>
      <c r="M45" s="9"/>
    </row>
    <row r="46" spans="1:15" x14ac:dyDescent="0.2">
      <c r="B46" s="2"/>
      <c r="D46" s="4"/>
      <c r="E46" s="4"/>
      <c r="F46" s="4"/>
      <c r="G46" s="4"/>
      <c r="H46" s="4"/>
      <c r="I46" s="4"/>
      <c r="J46" s="4"/>
      <c r="K46" s="4"/>
      <c r="L46" s="4"/>
      <c r="M46" s="5"/>
    </row>
    <row r="47" spans="1:15" x14ac:dyDescent="0.2">
      <c r="B47" s="3"/>
      <c r="D47" s="6"/>
      <c r="E47" s="7"/>
      <c r="F47" s="6"/>
      <c r="G47" s="6"/>
      <c r="H47" s="6"/>
      <c r="I47" s="6"/>
      <c r="J47" s="6"/>
      <c r="K47" s="6"/>
      <c r="L47" s="6"/>
      <c r="M47" s="8"/>
    </row>
    <row r="48" spans="1:15" x14ac:dyDescent="0.2">
      <c r="B48" s="3"/>
      <c r="D48" s="6"/>
      <c r="E48" s="7"/>
      <c r="F48" s="6"/>
      <c r="G48" s="6"/>
      <c r="H48" s="6"/>
      <c r="I48" s="6"/>
      <c r="J48" s="6"/>
      <c r="K48" s="6"/>
      <c r="L48" s="6"/>
      <c r="M48" s="8"/>
    </row>
    <row r="49" spans="2:13" x14ac:dyDescent="0.2">
      <c r="B49" s="3"/>
      <c r="D49" s="6"/>
      <c r="E49" s="7"/>
      <c r="F49" s="6"/>
      <c r="G49" s="6"/>
      <c r="H49" s="6"/>
      <c r="I49" s="6"/>
      <c r="J49" s="6"/>
      <c r="K49" s="6"/>
      <c r="L49" s="6"/>
      <c r="M49" s="8"/>
    </row>
  </sheetData>
  <mergeCells count="5">
    <mergeCell ref="A1:M1"/>
    <mergeCell ref="A2:M2"/>
    <mergeCell ref="A3:B3"/>
    <mergeCell ref="D3:E3"/>
    <mergeCell ref="A44:M44"/>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1407BD0E-198F-4775-88A6-1074C265E412}">
          <x14:formula1>
            <xm:f>'Tabela de alimentos'!$A$3:$A$691</xm:f>
          </x14:formula1>
          <xm:sqref>B5:B42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0B9C-9F7B-429C-B0CC-E0B189A08308}">
  <sheetPr>
    <tabColor rgb="FFFFFF00"/>
    <pageSetUpPr fitToPage="1"/>
  </sheetPr>
  <dimension ref="A1:M47"/>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x14ac:dyDescent="0.2">
      <c r="A3" s="609" t="s">
        <v>646</v>
      </c>
      <c r="B3" s="609"/>
      <c r="C3" s="97"/>
      <c r="D3" s="604" t="s">
        <v>31</v>
      </c>
      <c r="E3" s="604"/>
      <c r="F3" s="86" t="s">
        <v>7</v>
      </c>
      <c r="G3" s="86" t="s">
        <v>32</v>
      </c>
      <c r="H3" s="86" t="s">
        <v>640</v>
      </c>
      <c r="I3" s="87" t="s">
        <v>8</v>
      </c>
      <c r="J3" s="89" t="s">
        <v>9</v>
      </c>
      <c r="K3" s="88" t="s">
        <v>10</v>
      </c>
      <c r="L3" s="89" t="s">
        <v>396</v>
      </c>
      <c r="M3" s="90" t="s">
        <v>623</v>
      </c>
    </row>
    <row r="4" spans="1:13" ht="46.5" customHeight="1" x14ac:dyDescent="0.2">
      <c r="A4" s="98" t="s">
        <v>636</v>
      </c>
      <c r="B4" s="135"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708</v>
      </c>
      <c r="C5" s="11">
        <v>100</v>
      </c>
      <c r="D5" s="23">
        <f>IFERROR((VLOOKUP($B5,'Tabela de alimentos'!$A$3:$K$1041,2,FALSE))*$C5/100,0)</f>
        <v>377.83997060869564</v>
      </c>
      <c r="E5" s="25">
        <f>IFERROR((VLOOKUP($B5,'Tabela de alimentos'!$A$3:$K$1041,3,FALSE))*$C5/100,0)</f>
        <v>1580.8824370267828</v>
      </c>
      <c r="F5" s="23">
        <f>IFERROR((VLOOKUP($B5,'Tabela de alimentos'!$A$3:$K$1041,4,FALSE))*$C5/100,0)</f>
        <v>28.346746376811595</v>
      </c>
      <c r="G5" s="23">
        <f>IFERROR((VLOOKUP($B5,'Tabela de alimentos'!$A$3:$K$1041,5,FALSE))*$C5/100,0)</f>
        <v>14.425000000000001</v>
      </c>
      <c r="H5" s="23">
        <f>IFERROR((VLOOKUP($B5,'Tabela de alimentos'!$A$3:$K$1041,6,FALSE))*$C5/100,0)</f>
        <v>31.409953623188404</v>
      </c>
      <c r="I5" s="25">
        <f>IFERROR((VLOOKUP($B5,'Tabela de alimentos'!$A$3:$K$1041,7,FALSE))*$C5/100,0)</f>
        <v>40.797266666666665</v>
      </c>
      <c r="J5" s="21">
        <f>IFERROR((VLOOKUP($B5,'Tabela de alimentos'!$A$3:$K$1041,8,FALSE))*$C5/100,0)</f>
        <v>3.7897333333333334</v>
      </c>
      <c r="K5" s="21">
        <f>IFERROR((VLOOKUP($B5,'Tabela de alimentos'!$A$3:$K$1041,9,FALSE))*$C5/100,0)</f>
        <v>20.22</v>
      </c>
      <c r="L5" s="21">
        <f>IFERROR((VLOOKUP($B5,'Tabela de alimentos'!$A$3:$K$1041,10,FALSE))*$C5/100,0)</f>
        <v>1.0214000000000001</v>
      </c>
      <c r="M5" s="21">
        <f>IFERROR((VLOOKUP($B5,'Tabela de alimentos'!$A$3:$K$1041,11,FALSE))*$C5/100,0)</f>
        <v>350.29849999999999</v>
      </c>
    </row>
    <row r="6" spans="1:13" ht="14.25" x14ac:dyDescent="0.2">
      <c r="A6" s="19"/>
      <c r="B6" s="116" t="s">
        <v>742</v>
      </c>
      <c r="C6" s="11">
        <v>100</v>
      </c>
      <c r="D6" s="23">
        <f>IFERROR((VLOOKUP($B6,'Tabela de alimentos'!$A$3:$K$1041,2,FALSE))*$C6/100,0)</f>
        <v>82.46</v>
      </c>
      <c r="E6" s="25">
        <f>IFERROR((VLOOKUP($B6,'Tabela de alimentos'!$A$3:$K$1041,3,FALSE))*$C6/100,0)</f>
        <v>345.4233933215998</v>
      </c>
      <c r="F6" s="23">
        <f>IFERROR((VLOOKUP($B6,'Tabela de alimentos'!$A$3:$K$1041,4,FALSE))*$C6/100,0)</f>
        <v>1.2153333333333336</v>
      </c>
      <c r="G6" s="23">
        <f>IFERROR((VLOOKUP($B6,'Tabela de alimentos'!$A$3:$K$1041,5,FALSE))*$C6/100,0)</f>
        <v>0</v>
      </c>
      <c r="H6" s="23">
        <f>IFERROR((VLOOKUP($B6,'Tabela de alimentos'!$A$3:$K$1041,6,FALSE))*$C6/100,0)</f>
        <v>21.04366666666666</v>
      </c>
      <c r="I6" s="25">
        <f>IFERROR((VLOOKUP($B6,'Tabela de alimentos'!$A$3:$K$1041,7,FALSE))*$C6/100,0)</f>
        <v>15.945333333333332</v>
      </c>
      <c r="J6" s="21">
        <f>IFERROR((VLOOKUP($B6,'Tabela de alimentos'!$A$3:$K$1041,8,FALSE))*$C6/100,0)</f>
        <v>0.35099999999999992</v>
      </c>
      <c r="K6" s="21">
        <f>IFERROR((VLOOKUP($B6,'Tabela de alimentos'!$A$3:$K$1041,9,FALSE))*$C6/100,0)</f>
        <v>346</v>
      </c>
      <c r="L6" s="21">
        <f>IFERROR((VLOOKUP($B6,'Tabela de alimentos'!$A$3:$K$1041,10,FALSE))*$C6/100,0)</f>
        <v>1246.4786666666666</v>
      </c>
      <c r="M6" s="21">
        <f>IFERROR((VLOOKUP($B6,'Tabela de alimentos'!$A$3:$K$1041,11,FALSE))*$C6/100,0)</f>
        <v>2.56</v>
      </c>
    </row>
    <row r="7" spans="1:13" ht="14.25" x14ac:dyDescent="0.2">
      <c r="A7" s="19"/>
      <c r="B7" s="116"/>
      <c r="C7" s="11"/>
      <c r="D7" s="23">
        <f>IFERROR((VLOOKUP($B7,'Tabela de alimentos'!$A$3:$K$1041,2,FALSE))*$C7/100,0)</f>
        <v>0</v>
      </c>
      <c r="E7" s="25">
        <f>IFERROR((VLOOKUP($B7,'Tabela de alimentos'!$A$3:$K$1041,3,FALSE))*$C7/100,0)</f>
        <v>0</v>
      </c>
      <c r="F7" s="23">
        <f>IFERROR((VLOOKUP($B7,'Tabela de alimentos'!$A$3:$K$1041,4,FALSE))*$C7/100,0)</f>
        <v>0</v>
      </c>
      <c r="G7" s="23">
        <f>IFERROR((VLOOKUP($B7,'Tabela de alimentos'!$A$3:$K$1041,5,FALSE))*$C7/100,0)</f>
        <v>0</v>
      </c>
      <c r="H7" s="23">
        <f>IFERROR((VLOOKUP($B7,'Tabela de alimentos'!$A$3:$K$1041,6,FALSE))*$C7/100,0)</f>
        <v>0</v>
      </c>
      <c r="I7" s="25">
        <f>IFERROR((VLOOKUP($B7,'Tabela de alimentos'!$A$3:$K$1041,7,FALSE))*$C7/100,0)</f>
        <v>0</v>
      </c>
      <c r="J7" s="21">
        <f>IFERROR((VLOOKUP($B7,'Tabela de alimentos'!$A$3:$K$1041,8,FALSE))*$C7/100,0)</f>
        <v>0</v>
      </c>
      <c r="K7" s="21">
        <f>IFERROR((VLOOKUP($B7,'Tabela de alimentos'!$A$3:$K$1041,9,FALSE))*$C7/100,0)</f>
        <v>0</v>
      </c>
      <c r="L7" s="21">
        <f>IFERROR((VLOOKUP($B7,'Tabela de alimentos'!$A$3:$K$1041,10,FALSE))*$C7/100,0)</f>
        <v>0</v>
      </c>
      <c r="M7" s="21">
        <f>IFERROR((VLOOKUP($B7,'Tabela de alimentos'!$A$3:$K$1041,11,FALSE))*$C7/100,0)</f>
        <v>0</v>
      </c>
    </row>
    <row r="8" spans="1:13" ht="14.25" x14ac:dyDescent="0.2">
      <c r="A8" s="19"/>
      <c r="B8" s="116" t="s">
        <v>694</v>
      </c>
      <c r="C8" s="11">
        <v>100</v>
      </c>
      <c r="D8" s="23">
        <f>IFERROR((VLOOKUP($B8,'Tabela de alimentos'!$A$3:$K$1041,2,FALSE))*$C8/100,0)</f>
        <v>135.28460055072463</v>
      </c>
      <c r="E8" s="25">
        <f>IFERROR((VLOOKUP($B8,'Tabela de alimentos'!$A$3:$K$1041,3,FALSE))*$C8/100,0)</f>
        <v>566.03076870423195</v>
      </c>
      <c r="F8" s="23">
        <f>IFERROR((VLOOKUP($B8,'Tabela de alimentos'!$A$3:$K$1041,4,FALSE))*$C8/100,0)</f>
        <v>12.152807971014489</v>
      </c>
      <c r="G8" s="23">
        <f>IFERROR((VLOOKUP($B8,'Tabela de alimentos'!$A$3:$K$1041,5,FALSE))*$C8/100,0)</f>
        <v>9.1631000000000018</v>
      </c>
      <c r="H8" s="23">
        <f>IFERROR((VLOOKUP($B8,'Tabela de alimentos'!$A$3:$K$1041,6,FALSE))*$C8/100,0)</f>
        <v>0.34085869565217386</v>
      </c>
      <c r="I8" s="25">
        <f>IFERROR((VLOOKUP($B8,'Tabela de alimentos'!$A$3:$K$1041,7,FALSE))*$C8/100,0)</f>
        <v>8.1792000000000016</v>
      </c>
      <c r="J8" s="21">
        <f>IFERROR((VLOOKUP($B8,'Tabela de alimentos'!$A$3:$K$1041,8,FALSE))*$C8/100,0)</f>
        <v>0.54148333333333332</v>
      </c>
      <c r="K8" s="21">
        <f>IFERROR((VLOOKUP($B8,'Tabela de alimentos'!$A$3:$K$1041,9,FALSE))*$C8/100,0)</f>
        <v>0</v>
      </c>
      <c r="L8" s="21">
        <f>IFERROR((VLOOKUP($B8,'Tabela de alimentos'!$A$3:$K$1041,10,FALSE))*$C8/100,0)</f>
        <v>0.11666666666666668</v>
      </c>
      <c r="M8" s="21">
        <f>IFERROR((VLOOKUP($B8,'Tabela de alimentos'!$A$3:$K$1041,11,FALSE))*$C8/100,0)</f>
        <v>141.12771666666669</v>
      </c>
    </row>
    <row r="9" spans="1:13" ht="14.25" x14ac:dyDescent="0.2">
      <c r="A9" s="19"/>
      <c r="B9" s="116" t="s">
        <v>703</v>
      </c>
      <c r="C9" s="11">
        <v>100</v>
      </c>
      <c r="D9" s="23">
        <f>IFERROR((VLOOKUP($B9,'Tabela de alimentos'!$A$3:$K$1041,2,FALSE))*$C9/100,0)</f>
        <v>354.61356689855069</v>
      </c>
      <c r="E9" s="25">
        <f>IFERROR((VLOOKUP($B9,'Tabela de alimentos'!$A$3:$K$1041,3,FALSE))*$C9/100,0)</f>
        <v>1483.7031639035363</v>
      </c>
      <c r="F9" s="23">
        <f>IFERROR((VLOOKUP($B9,'Tabela de alimentos'!$A$3:$K$1041,4,FALSE))*$C9/100,0)</f>
        <v>7.283876811594201</v>
      </c>
      <c r="G9" s="23">
        <f>IFERROR((VLOOKUP($B9,'Tabela de alimentos'!$A$3:$K$1041,5,FALSE))*$C9/100,0)</f>
        <v>1.9055333333333335</v>
      </c>
      <c r="H9" s="23">
        <f>IFERROR((VLOOKUP($B9,'Tabela de alimentos'!$A$3:$K$1041,6,FALSE))*$C9/100,0)</f>
        <v>79.111956521739117</v>
      </c>
      <c r="I9" s="25">
        <f>IFERROR((VLOOKUP($B9,'Tabela de alimentos'!$A$3:$K$1041,7,FALSE))*$C9/100,0)</f>
        <v>2.8022666666666662</v>
      </c>
      <c r="J9" s="21">
        <f>IFERROR((VLOOKUP($B9,'Tabela de alimentos'!$A$3:$K$1041,8,FALSE))*$C9/100,0)</f>
        <v>0.85799999999999998</v>
      </c>
      <c r="K9" s="21">
        <f>IFERROR((VLOOKUP($B9,'Tabela de alimentos'!$A$3:$K$1041,9,FALSE))*$C9/100,0)</f>
        <v>0</v>
      </c>
      <c r="L9" s="21">
        <f>IFERROR((VLOOKUP($B9,'Tabela de alimentos'!$A$3:$K$1041,10,FALSE))*$C9/100,0)</f>
        <v>0</v>
      </c>
      <c r="M9" s="21">
        <f>IFERROR((VLOOKUP($B9,'Tabela de alimentos'!$A$3:$K$1041,11,FALSE))*$C9/100,0)</f>
        <v>79.939600000000013</v>
      </c>
    </row>
    <row r="10" spans="1:13" ht="14.25" x14ac:dyDescent="0.2">
      <c r="A10" s="19"/>
      <c r="B10" s="116" t="s">
        <v>674</v>
      </c>
      <c r="C10" s="11">
        <v>100</v>
      </c>
      <c r="D10" s="23">
        <f>IFERROR((VLOOKUP($B10,'Tabela de alimentos'!$A$3:$K$1041,2,FALSE))*$C10/100,0)</f>
        <v>308.897067884058</v>
      </c>
      <c r="E10" s="25">
        <f>IFERROR((VLOOKUP($B10,'Tabela de alimentos'!$A$3:$K$1041,3,FALSE))*$C10/100,0)</f>
        <v>1292.4253320268986</v>
      </c>
      <c r="F10" s="23">
        <f>IFERROR((VLOOKUP($B10,'Tabela de alimentos'!$A$3:$K$1041,4,FALSE))*$C10/100,0)</f>
        <v>5.7618862318840574</v>
      </c>
      <c r="G10" s="23">
        <f>IFERROR((VLOOKUP($B10,'Tabela de alimentos'!$A$3:$K$1041,5,FALSE))*$C10/100,0)</f>
        <v>2.7690999999999999</v>
      </c>
      <c r="H10" s="23">
        <f>IFERROR((VLOOKUP($B10,'Tabela de alimentos'!$A$3:$K$1041,6,FALSE))*$C10/100,0)</f>
        <v>63.127163768115935</v>
      </c>
      <c r="I10" s="25">
        <f>IFERROR((VLOOKUP($B10,'Tabela de alimentos'!$A$3:$K$1041,7,FALSE))*$C10/100,0)</f>
        <v>3.5992666666666664</v>
      </c>
      <c r="J10" s="21">
        <f>IFERROR((VLOOKUP($B10,'Tabela de alimentos'!$A$3:$K$1041,8,FALSE))*$C10/100,0)</f>
        <v>0.54619799999999996</v>
      </c>
      <c r="K10" s="21">
        <f>IFERROR((VLOOKUP($B10,'Tabela de alimentos'!$A$3:$K$1041,9,FALSE))*$C10/100,0)</f>
        <v>0</v>
      </c>
      <c r="L10" s="21">
        <f>IFERROR((VLOOKUP($B10,'Tabela de alimentos'!$A$3:$K$1041,10,FALSE))*$C10/100,0)</f>
        <v>0</v>
      </c>
      <c r="M10" s="21">
        <f>IFERROR((VLOOKUP($B10,'Tabela de alimentos'!$A$3:$K$1041,11,FALSE))*$C10/100,0)</f>
        <v>80.728133333333332</v>
      </c>
    </row>
    <row r="11" spans="1:13" ht="14.25" x14ac:dyDescent="0.2">
      <c r="A11" s="19"/>
      <c r="B11" s="116" t="s">
        <v>676</v>
      </c>
      <c r="C11" s="11">
        <v>100</v>
      </c>
      <c r="D11" s="23">
        <f>IFERROR((VLOOKUP($B11,'Tabela de alimentos'!$A$3:$K$1041,2,FALSE))*$C11/100,0)</f>
        <v>110.33464939130434</v>
      </c>
      <c r="E11" s="25">
        <f>IFERROR((VLOOKUP($B11,'Tabela de alimentos'!$A$3:$K$1041,3,FALSE))*$C11/100,0)</f>
        <v>461.64017305321738</v>
      </c>
      <c r="F11" s="23">
        <f>IFERROR((VLOOKUP($B11,'Tabela de alimentos'!$A$3:$K$1041,4,FALSE))*$C11/100,0)</f>
        <v>5.291054347826087</v>
      </c>
      <c r="G11" s="23">
        <f>IFERROR((VLOOKUP($B11,'Tabela de alimentos'!$A$3:$K$1041,5,FALSE))*$C11/100,0)</f>
        <v>4.1120999999999999</v>
      </c>
      <c r="H11" s="23">
        <f>IFERROR((VLOOKUP($B11,'Tabela de alimentos'!$A$3:$K$1041,6,FALSE))*$C11/100,0)</f>
        <v>13.664528985507244</v>
      </c>
      <c r="I11" s="25">
        <f>IFERROR((VLOOKUP($B11,'Tabela de alimentos'!$A$3:$K$1041,7,FALSE))*$C11/100,0)</f>
        <v>49.747799999999998</v>
      </c>
      <c r="J11" s="21">
        <f>IFERROR((VLOOKUP($B11,'Tabela de alimentos'!$A$3:$K$1041,8,FALSE))*$C11/100,0)</f>
        <v>2.0020000000000002</v>
      </c>
      <c r="K11" s="21">
        <f>IFERROR((VLOOKUP($B11,'Tabela de alimentos'!$A$3:$K$1041,9,FALSE))*$C11/100,0)</f>
        <v>0</v>
      </c>
      <c r="L11" s="21">
        <f>IFERROR((VLOOKUP($B11,'Tabela de alimentos'!$A$3:$K$1041,10,FALSE))*$C11/100,0)</f>
        <v>0</v>
      </c>
      <c r="M11" s="21">
        <f>IFERROR((VLOOKUP($B11,'Tabela de alimentos'!$A$3:$K$1041,11,FALSE))*$C11/100,0)</f>
        <v>84.592800000000011</v>
      </c>
    </row>
    <row r="12" spans="1:13" ht="14.25" x14ac:dyDescent="0.2">
      <c r="A12" s="19"/>
      <c r="B12" s="116" t="s">
        <v>156</v>
      </c>
      <c r="C12" s="11">
        <v>70</v>
      </c>
      <c r="D12" s="23">
        <f>IFERROR((VLOOKUP($B12,'Tabela de alimentos'!$A$3:$K$1041,2,FALSE))*$C12/100,0)</f>
        <v>68.774791521739147</v>
      </c>
      <c r="E12" s="25">
        <f>IFERROR((VLOOKUP($B12,'Tabela de alimentos'!$A$3:$K$1041,3,FALSE))*$C12/100,0)</f>
        <v>287.75372772695658</v>
      </c>
      <c r="F12" s="23">
        <f>IFERROR((VLOOKUP($B12,'Tabela de alimentos'!$A$3:$K$1041,4,FALSE))*$C12/100,0)</f>
        <v>0.8876811594202898</v>
      </c>
      <c r="G12" s="23">
        <f>IFERROR((VLOOKUP($B12,'Tabela de alimentos'!$A$3:$K$1041,5,FALSE))*$C12/100,0)</f>
        <v>4.5499999999999999E-2</v>
      </c>
      <c r="H12" s="23">
        <f>IFERROR((VLOOKUP($B12,'Tabela de alimentos'!$A$3:$K$1041,6,FALSE))*$C12/100,0)</f>
        <v>18.169818840579712</v>
      </c>
      <c r="I12" s="25">
        <f>IFERROR((VLOOKUP($B12,'Tabela de alimentos'!$A$3:$K$1041,7,FALSE))*$C12/100,0)</f>
        <v>5.2943333333333342</v>
      </c>
      <c r="J12" s="21">
        <f>IFERROR((VLOOKUP($B12,'Tabela de alimentos'!$A$3:$K$1041,8,FALSE))*$C12/100,0)</f>
        <v>0.26600000000000001</v>
      </c>
      <c r="K12" s="21">
        <f>IFERROR((VLOOKUP($B12,'Tabela de alimentos'!$A$3:$K$1041,9,FALSE))*$C12/100,0)</f>
        <v>22.4</v>
      </c>
      <c r="L12" s="21">
        <f>IFERROR((VLOOKUP($B12,'Tabela de alimentos'!$A$3:$K$1041,10,FALSE))*$C12/100,0)</f>
        <v>15.113</v>
      </c>
      <c r="M12" s="21">
        <f>IFERROR((VLOOKUP($B12,'Tabela de alimentos'!$A$3:$K$1041,11,FALSE))*$C12/100,0)</f>
        <v>0</v>
      </c>
    </row>
    <row r="13" spans="1:13" ht="14.25" x14ac:dyDescent="0.2">
      <c r="A13" s="19"/>
      <c r="B13" s="116"/>
      <c r="C13" s="11"/>
      <c r="D13" s="23">
        <f>IFERROR((VLOOKUP($B13,'Tabela de alimentos'!$A$3:$K$1041,2,FALSE))*$C13/100,0)</f>
        <v>0</v>
      </c>
      <c r="E13" s="25">
        <f>IFERROR((VLOOKUP($B13,'Tabela de alimentos'!$A$3:$K$1041,3,FALSE))*$C13/100,0)</f>
        <v>0</v>
      </c>
      <c r="F13" s="23">
        <f>IFERROR((VLOOKUP($B13,'Tabela de alimentos'!$A$3:$K$1041,4,FALSE))*$C13/100,0)</f>
        <v>0</v>
      </c>
      <c r="G13" s="23">
        <f>IFERROR((VLOOKUP($B13,'Tabela de alimentos'!$A$3:$K$1041,5,FALSE))*$C13/100,0)</f>
        <v>0</v>
      </c>
      <c r="H13" s="23">
        <f>IFERROR((VLOOKUP($B13,'Tabela de alimentos'!$A$3:$K$1041,6,FALSE))*$C13/100,0)</f>
        <v>0</v>
      </c>
      <c r="I13" s="25">
        <f>IFERROR((VLOOKUP($B13,'Tabela de alimentos'!$A$3:$K$1041,7,FALSE))*$C13/100,0)</f>
        <v>0</v>
      </c>
      <c r="J13" s="21">
        <f>IFERROR((VLOOKUP($B13,'Tabela de alimentos'!$A$3:$K$1041,8,FALSE))*$C13/100,0)</f>
        <v>0</v>
      </c>
      <c r="K13" s="21">
        <f>IFERROR((VLOOKUP($B13,'Tabela de alimentos'!$A$3:$K$1041,9,FALSE))*$C13/100,0)</f>
        <v>0</v>
      </c>
      <c r="L13" s="21">
        <f>IFERROR((VLOOKUP($B13,'Tabela de alimentos'!$A$3:$K$1041,10,FALSE))*$C13/100,0)</f>
        <v>0</v>
      </c>
      <c r="M13" s="21">
        <f>IFERROR((VLOOKUP($B13,'Tabela de alimentos'!$A$3:$K$1041,11,FALSE))*$C13/100,0)</f>
        <v>0</v>
      </c>
    </row>
    <row r="14" spans="1:13" ht="14.25" x14ac:dyDescent="0.2">
      <c r="A14" s="19"/>
      <c r="B14" s="116" t="s">
        <v>751</v>
      </c>
      <c r="C14" s="11">
        <v>100</v>
      </c>
      <c r="D14" s="23">
        <f>IFERROR((VLOOKUP($B14,'Tabela de alimentos'!$A$3:$K$1041,2,FALSE))*$C14/100,0)</f>
        <v>256.8276544288301</v>
      </c>
      <c r="E14" s="25">
        <f>IFERROR((VLOOKUP($B14,'Tabela de alimentos'!$A$3:$K$1041,3,FALSE))*$C14/100,0)</f>
        <v>1074.5669061302249</v>
      </c>
      <c r="F14" s="23">
        <f>IFERROR((VLOOKUP($B14,'Tabela de alimentos'!$A$3:$K$1041,4,FALSE))*$C14/100,0)</f>
        <v>6.2348446375349287</v>
      </c>
      <c r="G14" s="23">
        <f>IFERROR((VLOOKUP($B14,'Tabela de alimentos'!$A$3:$K$1041,5,FALSE))*$C14/100,0)</f>
        <v>8.5462199999999982</v>
      </c>
      <c r="H14" s="23">
        <f>IFERROR((VLOOKUP($B14,'Tabela de alimentos'!$A$3:$K$1041,6,FALSE))*$C14/100,0)</f>
        <v>39.779355362465083</v>
      </c>
      <c r="I14" s="25">
        <f>IFERROR((VLOOKUP($B14,'Tabela de alimentos'!$A$3:$K$1041,7,FALSE))*$C14/100,0)</f>
        <v>39.448966666666664</v>
      </c>
      <c r="J14" s="21">
        <f>IFERROR((VLOOKUP($B14,'Tabela de alimentos'!$A$3:$K$1041,8,FALSE))*$C14/100,0)</f>
        <v>0.73533333333333328</v>
      </c>
      <c r="K14" s="21">
        <f>IFERROR((VLOOKUP($B14,'Tabela de alimentos'!$A$3:$K$1041,9,FALSE))*$C14/100,0)</f>
        <v>70.07759999999999</v>
      </c>
      <c r="L14" s="21">
        <f>IFERROR((VLOOKUP($B14,'Tabela de alimentos'!$A$3:$K$1041,10,FALSE))*$C14/100,0)</f>
        <v>6.4770000000000003</v>
      </c>
      <c r="M14" s="21">
        <f>IFERROR((VLOOKUP($B14,'Tabela de alimentos'!$A$3:$K$1041,11,FALSE))*$C14/100,0)</f>
        <v>200.29114666666669</v>
      </c>
    </row>
    <row r="15" spans="1:13" ht="14.25" x14ac:dyDescent="0.2">
      <c r="A15" s="19"/>
      <c r="B15" s="116" t="s">
        <v>739</v>
      </c>
      <c r="C15" s="11">
        <v>100</v>
      </c>
      <c r="D15" s="23">
        <f>IFERROR((VLOOKUP($B15,'Tabela de alimentos'!$A$3:$K$1041,2,FALSE))*$C15/100,0)</f>
        <v>111.82</v>
      </c>
      <c r="E15" s="25">
        <f>IFERROR((VLOOKUP($B15,'Tabela de alimentos'!$A$3:$K$1041,3,FALSE))*$C15/100,0)</f>
        <v>467.86296516159973</v>
      </c>
      <c r="F15" s="23">
        <f>IFERROR((VLOOKUP($B15,'Tabela de alimentos'!$A$3:$K$1041,4,FALSE))*$C15/100,0)</f>
        <v>0.99450000000000005</v>
      </c>
      <c r="G15" s="23">
        <f>IFERROR((VLOOKUP($B15,'Tabela de alimentos'!$A$3:$K$1041,5,FALSE))*$C15/100,0)</f>
        <v>0.308</v>
      </c>
      <c r="H15" s="23">
        <f>IFERROR((VLOOKUP($B15,'Tabela de alimentos'!$A$3:$K$1041,6,FALSE))*$C15/100,0)</f>
        <v>28.662499999999987</v>
      </c>
      <c r="I15" s="25">
        <f>IFERROR((VLOOKUP($B15,'Tabela de alimentos'!$A$3:$K$1041,7,FALSE))*$C15/100,0)</f>
        <v>2.4373333333333336</v>
      </c>
      <c r="J15" s="21">
        <f>IFERROR((VLOOKUP($B15,'Tabela de alimentos'!$A$3:$K$1041,8,FALSE))*$C15/100,0)</f>
        <v>0.30966666666666659</v>
      </c>
      <c r="K15" s="21">
        <f>IFERROR((VLOOKUP($B15,'Tabela de alimentos'!$A$3:$K$1041,9,FALSE))*$C15/100,0)</f>
        <v>42</v>
      </c>
      <c r="L15" s="21">
        <f>IFERROR((VLOOKUP($B15,'Tabela de alimentos'!$A$3:$K$1041,10,FALSE))*$C15/100,0)</f>
        <v>239.43866666666668</v>
      </c>
      <c r="M15" s="21">
        <f>IFERROR((VLOOKUP($B15,'Tabela de alimentos'!$A$3:$K$1041,11,FALSE))*$C15/100,0)</f>
        <v>8.3233333333333324</v>
      </c>
    </row>
    <row r="16" spans="1:13" ht="14.25" x14ac:dyDescent="0.2">
      <c r="A16" s="19"/>
      <c r="B16" s="116"/>
      <c r="C16" s="11"/>
      <c r="D16" s="23">
        <f>IFERROR((VLOOKUP($B16,'Tabela de alimentos'!$A$3:$K$1041,2,FALSE))*$C16/100,0)</f>
        <v>0</v>
      </c>
      <c r="E16" s="25">
        <f>IFERROR((VLOOKUP($B16,'Tabela de alimentos'!$A$3:$K$1041,3,FALSE))*$C16/100,0)</f>
        <v>0</v>
      </c>
      <c r="F16" s="23">
        <f>IFERROR((VLOOKUP($B16,'Tabela de alimentos'!$A$3:$K$1041,4,FALSE))*$C16/100,0)</f>
        <v>0</v>
      </c>
      <c r="G16" s="23">
        <f>IFERROR((VLOOKUP($B16,'Tabela de alimentos'!$A$3:$K$1041,5,FALSE))*$C16/100,0)</f>
        <v>0</v>
      </c>
      <c r="H16" s="23">
        <f>IFERROR((VLOOKUP($B16,'Tabela de alimentos'!$A$3:$K$1041,6,FALSE))*$C16/100,0)</f>
        <v>0</v>
      </c>
      <c r="I16" s="25">
        <f>IFERROR((VLOOKUP($B16,'Tabela de alimentos'!$A$3:$K$1041,7,FALSE))*$C16/100,0)</f>
        <v>0</v>
      </c>
      <c r="J16" s="21">
        <f>IFERROR((VLOOKUP($B16,'Tabela de alimentos'!$A$3:$K$1041,8,FALSE))*$C16/100,0)</f>
        <v>0</v>
      </c>
      <c r="K16" s="21">
        <f>IFERROR((VLOOKUP($B16,'Tabela de alimentos'!$A$3:$K$1041,9,FALSE))*$C16/100,0)</f>
        <v>0</v>
      </c>
      <c r="L16" s="21">
        <f>IFERROR((VLOOKUP($B16,'Tabela de alimentos'!$A$3:$K$1041,10,FALSE))*$C16/100,0)</f>
        <v>0</v>
      </c>
      <c r="M16" s="21">
        <f>IFERROR((VLOOKUP($B16,'Tabela de alimentos'!$A$3:$K$1041,11,FALSE))*$C16/100,0)</f>
        <v>0</v>
      </c>
    </row>
    <row r="17" spans="1:13" ht="14.25" x14ac:dyDescent="0.2">
      <c r="A17" s="19"/>
      <c r="B17" s="116"/>
      <c r="C17" s="11"/>
      <c r="D17" s="23">
        <f>IFERROR((VLOOKUP($B17,'Tabela de alimentos'!$A$3:$K$1041,2,FALSE))*$C17/100,0)</f>
        <v>0</v>
      </c>
      <c r="E17" s="25">
        <f>IFERROR((VLOOKUP($B17,'Tabela de alimentos'!$A$3:$K$1041,3,FALSE))*$C17/100,0)</f>
        <v>0</v>
      </c>
      <c r="F17" s="23">
        <f>IFERROR((VLOOKUP($B17,'Tabela de alimentos'!$A$3:$K$1041,4,FALSE))*$C17/100,0)</f>
        <v>0</v>
      </c>
      <c r="G17" s="23">
        <f>IFERROR((VLOOKUP($B17,'Tabela de alimentos'!$A$3:$K$1041,5,FALSE))*$C17/100,0)</f>
        <v>0</v>
      </c>
      <c r="H17" s="23">
        <f>IFERROR((VLOOKUP($B17,'Tabela de alimentos'!$A$3:$K$1041,6,FALSE))*$C17/100,0)</f>
        <v>0</v>
      </c>
      <c r="I17" s="25">
        <f>IFERROR((VLOOKUP($B17,'Tabela de alimentos'!$A$3:$K$1041,7,FALSE))*$C17/100,0)</f>
        <v>0</v>
      </c>
      <c r="J17" s="21">
        <f>IFERROR((VLOOKUP($B17,'Tabela de alimentos'!$A$3:$K$1041,8,FALSE))*$C17/100,0)</f>
        <v>0</v>
      </c>
      <c r="K17" s="21">
        <f>IFERROR((VLOOKUP($B17,'Tabela de alimentos'!$A$3:$K$1041,9,FALSE))*$C17/100,0)</f>
        <v>0</v>
      </c>
      <c r="L17" s="21">
        <f>IFERROR((VLOOKUP($B17,'Tabela de alimentos'!$A$3:$K$1041,10,FALSE))*$C17/100,0)</f>
        <v>0</v>
      </c>
      <c r="M17" s="21">
        <f>IFERROR((VLOOKUP($B17,'Tabela de alimentos'!$A$3:$K$1041,11,FALSE))*$C17/100,0)</f>
        <v>0</v>
      </c>
    </row>
    <row r="18" spans="1:13" ht="14.25" hidden="1" x14ac:dyDescent="0.2">
      <c r="A18" s="19"/>
      <c r="B18" s="116"/>
      <c r="C18" s="11"/>
      <c r="D18" s="23">
        <f>IFERROR((VLOOKUP($B18,'Tabela de alimentos'!$A$3:$K$1041,2,FALSE))*$C18/100,0)</f>
        <v>0</v>
      </c>
      <c r="E18" s="25">
        <f>IFERROR((VLOOKUP($B18,'Tabela de alimentos'!$A$3:$K$1041,3,FALSE))*$C18/100,0)</f>
        <v>0</v>
      </c>
      <c r="F18" s="23">
        <f>IFERROR((VLOOKUP($B18,'Tabela de alimentos'!$A$3:$K$1041,4,FALSE))*$C18/100,0)</f>
        <v>0</v>
      </c>
      <c r="G18" s="23">
        <f>IFERROR((VLOOKUP($B18,'Tabela de alimentos'!$A$3:$K$1041,5,FALSE))*$C18/100,0)</f>
        <v>0</v>
      </c>
      <c r="H18" s="23">
        <f>IFERROR((VLOOKUP($B18,'Tabela de alimentos'!$A$3:$K$1041,6,FALSE))*$C18/100,0)</f>
        <v>0</v>
      </c>
      <c r="I18" s="25">
        <f>IFERROR((VLOOKUP($B18,'Tabela de alimentos'!$A$3:$K$1041,7,FALSE))*$C18/100,0)</f>
        <v>0</v>
      </c>
      <c r="J18" s="21">
        <f>IFERROR((VLOOKUP($B18,'Tabela de alimentos'!$A$3:$K$1041,8,FALSE))*$C18/100,0)</f>
        <v>0</v>
      </c>
      <c r="K18" s="21">
        <f>IFERROR((VLOOKUP($B18,'Tabela de alimentos'!$A$3:$K$1041,9,FALSE))*$C18/100,0)</f>
        <v>0</v>
      </c>
      <c r="L18" s="21">
        <f>IFERROR((VLOOKUP($B18,'Tabela de alimentos'!$A$3:$K$1041,10,FALSE))*$C18/100,0)</f>
        <v>0</v>
      </c>
      <c r="M18" s="21">
        <f>IFERROR((VLOOKUP($B18,'Tabela de alimentos'!$A$3:$K$1041,11,FALSE))*$C18/100,0)</f>
        <v>0</v>
      </c>
    </row>
    <row r="19" spans="1:13" ht="14.25" hidden="1" x14ac:dyDescent="0.2">
      <c r="A19" s="19"/>
      <c r="B19" s="116"/>
      <c r="C19" s="11"/>
      <c r="D19" s="23">
        <f>IFERROR((VLOOKUP($B19,'Tabela de alimentos'!$A$3:$K$1041,2,FALSE))*$C19/100,0)</f>
        <v>0</v>
      </c>
      <c r="E19" s="25">
        <f>IFERROR((VLOOKUP($B19,'Tabela de alimentos'!$A$3:$K$1041,3,FALSE))*$C19/100,0)</f>
        <v>0</v>
      </c>
      <c r="F19" s="23">
        <f>IFERROR((VLOOKUP($B19,'Tabela de alimentos'!$A$3:$K$1041,4,FALSE))*$C19/100,0)</f>
        <v>0</v>
      </c>
      <c r="G19" s="23">
        <f>IFERROR((VLOOKUP($B19,'Tabela de alimentos'!$A$3:$K$1041,5,FALSE))*$C19/100,0)</f>
        <v>0</v>
      </c>
      <c r="H19" s="23">
        <f>IFERROR((VLOOKUP($B19,'Tabela de alimentos'!$A$3:$K$1041,6,FALSE))*$C19/100,0)</f>
        <v>0</v>
      </c>
      <c r="I19" s="25">
        <f>IFERROR((VLOOKUP($B19,'Tabela de alimentos'!$A$3:$K$1041,7,FALSE))*$C19/100,0)</f>
        <v>0</v>
      </c>
      <c r="J19" s="21">
        <f>IFERROR((VLOOKUP($B19,'Tabela de alimentos'!$A$3:$K$1041,8,FALSE))*$C19/100,0)</f>
        <v>0</v>
      </c>
      <c r="K19" s="21">
        <f>IFERROR((VLOOKUP($B19,'Tabela de alimentos'!$A$3:$K$1041,9,FALSE))*$C19/100,0)</f>
        <v>0</v>
      </c>
      <c r="L19" s="21">
        <f>IFERROR((VLOOKUP($B19,'Tabela de alimentos'!$A$3:$K$1041,10,FALSE))*$C19/100,0)</f>
        <v>0</v>
      </c>
      <c r="M19" s="21">
        <f>IFERROR((VLOOKUP($B19,'Tabela de alimentos'!$A$3:$K$1041,11,FALSE))*$C19/100,0)</f>
        <v>0</v>
      </c>
    </row>
    <row r="20" spans="1:13" ht="14.25" hidden="1" x14ac:dyDescent="0.2">
      <c r="A20" s="19"/>
      <c r="B20" s="116"/>
      <c r="C20" s="11"/>
      <c r="D20" s="23">
        <f>IFERROR((VLOOKUP($B20,'Tabela de alimentos'!$A$3:$K$1041,2,FALSE))*$C20/100,0)</f>
        <v>0</v>
      </c>
      <c r="E20" s="25">
        <f>IFERROR((VLOOKUP($B20,'Tabela de alimentos'!$A$3:$K$1041,3,FALSE))*$C20/100,0)</f>
        <v>0</v>
      </c>
      <c r="F20" s="23">
        <f>IFERROR((VLOOKUP($B20,'Tabela de alimentos'!$A$3:$K$1041,4,FALSE))*$C20/100,0)</f>
        <v>0</v>
      </c>
      <c r="G20" s="23">
        <f>IFERROR((VLOOKUP($B20,'Tabela de alimentos'!$A$3:$K$1041,5,FALSE))*$C20/100,0)</f>
        <v>0</v>
      </c>
      <c r="H20" s="23">
        <f>IFERROR((VLOOKUP($B20,'Tabela de alimentos'!$A$3:$K$1041,6,FALSE))*$C20/100,0)</f>
        <v>0</v>
      </c>
      <c r="I20" s="25">
        <f>IFERROR((VLOOKUP($B20,'Tabela de alimentos'!$A$3:$K$1041,7,FALSE))*$C20/100,0)</f>
        <v>0</v>
      </c>
      <c r="J20" s="21">
        <f>IFERROR((VLOOKUP($B20,'Tabela de alimentos'!$A$3:$K$1041,8,FALSE))*$C20/100,0)</f>
        <v>0</v>
      </c>
      <c r="K20" s="21">
        <f>IFERROR((VLOOKUP($B20,'Tabela de alimentos'!$A$3:$K$1041,9,FALSE))*$C20/100,0)</f>
        <v>0</v>
      </c>
      <c r="L20" s="21">
        <f>IFERROR((VLOOKUP($B20,'Tabela de alimentos'!$A$3:$K$1041,10,FALSE))*$C20/100,0)</f>
        <v>0</v>
      </c>
      <c r="M20" s="21">
        <f>IFERROR((VLOOKUP($B20,'Tabela de alimentos'!$A$3:$K$1041,11,FALSE))*$C20/100,0)</f>
        <v>0</v>
      </c>
    </row>
    <row r="21" spans="1:13" ht="14.25" hidden="1" x14ac:dyDescent="0.2">
      <c r="A21" s="19"/>
      <c r="B21" s="116"/>
      <c r="C21" s="11"/>
      <c r="D21" s="23">
        <f>IFERROR((VLOOKUP($B21,'Tabela de alimentos'!$A$3:$K$1041,2,FALSE))*$C21/100,0)</f>
        <v>0</v>
      </c>
      <c r="E21" s="25">
        <f>IFERROR((VLOOKUP($B21,'Tabela de alimentos'!$A$3:$K$1041,3,FALSE))*$C21/100,0)</f>
        <v>0</v>
      </c>
      <c r="F21" s="23">
        <f>IFERROR((VLOOKUP($B21,'Tabela de alimentos'!$A$3:$K$1041,4,FALSE))*$C21/100,0)</f>
        <v>0</v>
      </c>
      <c r="G21" s="23">
        <f>IFERROR((VLOOKUP($B21,'Tabela de alimentos'!$A$3:$K$1041,5,FALSE))*$C21/100,0)</f>
        <v>0</v>
      </c>
      <c r="H21" s="23">
        <f>IFERROR((VLOOKUP($B21,'Tabela de alimentos'!$A$3:$K$1041,6,FALSE))*$C21/100,0)</f>
        <v>0</v>
      </c>
      <c r="I21" s="25">
        <f>IFERROR((VLOOKUP($B21,'Tabela de alimentos'!$A$3:$K$1041,7,FALSE))*$C21/100,0)</f>
        <v>0</v>
      </c>
      <c r="J21" s="21">
        <f>IFERROR((VLOOKUP($B21,'Tabela de alimentos'!$A$3:$K$1041,8,FALSE))*$C21/100,0)</f>
        <v>0</v>
      </c>
      <c r="K21" s="21">
        <f>IFERROR((VLOOKUP($B21,'Tabela de alimentos'!$A$3:$K$1041,9,FALSE))*$C21/100,0)</f>
        <v>0</v>
      </c>
      <c r="L21" s="21">
        <f>IFERROR((VLOOKUP($B21,'Tabela de alimentos'!$A$3:$K$1041,10,FALSE))*$C21/100,0)</f>
        <v>0</v>
      </c>
      <c r="M21" s="21">
        <f>IFERROR((VLOOKUP($B21,'Tabela de alimentos'!$A$3:$K$1041,11,FALSE))*$C21/100,0)</f>
        <v>0</v>
      </c>
    </row>
    <row r="22" spans="1:13" ht="14.25" hidden="1" x14ac:dyDescent="0.2">
      <c r="A22" s="19"/>
      <c r="B22" s="116"/>
      <c r="C22" s="11"/>
      <c r="D22" s="23">
        <f>IFERROR((VLOOKUP($B22,'Tabela de alimentos'!$A$3:$K$1041,2,FALSE))*$C22/100,0)</f>
        <v>0</v>
      </c>
      <c r="E22" s="25">
        <f>IFERROR((VLOOKUP($B22,'Tabela de alimentos'!$A$3:$K$1041,3,FALSE))*$C22/100,0)</f>
        <v>0</v>
      </c>
      <c r="F22" s="23">
        <f>IFERROR((VLOOKUP($B22,'Tabela de alimentos'!$A$3:$K$1041,4,FALSE))*$C22/100,0)</f>
        <v>0</v>
      </c>
      <c r="G22" s="23">
        <f>IFERROR((VLOOKUP($B22,'Tabela de alimentos'!$A$3:$K$1041,5,FALSE))*$C22/100,0)</f>
        <v>0</v>
      </c>
      <c r="H22" s="23">
        <f>IFERROR((VLOOKUP($B22,'Tabela de alimentos'!$A$3:$K$1041,6,FALSE))*$C22/100,0)</f>
        <v>0</v>
      </c>
      <c r="I22" s="25">
        <f>IFERROR((VLOOKUP($B22,'Tabela de alimentos'!$A$3:$K$1041,7,FALSE))*$C22/100,0)</f>
        <v>0</v>
      </c>
      <c r="J22" s="21">
        <f>IFERROR((VLOOKUP($B22,'Tabela de alimentos'!$A$3:$K$1041,8,FALSE))*$C22/100,0)</f>
        <v>0</v>
      </c>
      <c r="K22" s="21">
        <f>IFERROR((VLOOKUP($B22,'Tabela de alimentos'!$A$3:$K$1041,9,FALSE))*$C22/100,0)</f>
        <v>0</v>
      </c>
      <c r="L22" s="21">
        <f>IFERROR((VLOOKUP($B22,'Tabela de alimentos'!$A$3:$K$1041,10,FALSE))*$C22/100,0)</f>
        <v>0</v>
      </c>
      <c r="M22" s="21">
        <f>IFERROR((VLOOKUP($B22,'Tabela de alimentos'!$A$3:$K$1041,11,FALSE))*$C22/100,0)</f>
        <v>0</v>
      </c>
    </row>
    <row r="23" spans="1:13" ht="14.25" hidden="1" x14ac:dyDescent="0.2">
      <c r="A23" s="19"/>
      <c r="B23" s="116"/>
      <c r="C23" s="11"/>
      <c r="D23" s="23">
        <f>IFERROR((VLOOKUP($B23,'Tabela de alimentos'!$A$3:$K$1041,2,FALSE))*$C23/100,0)</f>
        <v>0</v>
      </c>
      <c r="E23" s="25">
        <f>IFERROR((VLOOKUP($B23,'Tabela de alimentos'!$A$3:$K$1041,3,FALSE))*$C23/100,0)</f>
        <v>0</v>
      </c>
      <c r="F23" s="23">
        <f>IFERROR((VLOOKUP($B23,'Tabela de alimentos'!$A$3:$K$1041,4,FALSE))*$C23/100,0)</f>
        <v>0</v>
      </c>
      <c r="G23" s="23">
        <f>IFERROR((VLOOKUP($B23,'Tabela de alimentos'!$A$3:$K$1041,5,FALSE))*$C23/100,0)</f>
        <v>0</v>
      </c>
      <c r="H23" s="23">
        <f>IFERROR((VLOOKUP($B23,'Tabela de alimentos'!$A$3:$K$1041,6,FALSE))*$C23/100,0)</f>
        <v>0</v>
      </c>
      <c r="I23" s="25">
        <f>IFERROR((VLOOKUP($B23,'Tabela de alimentos'!$A$3:$K$1041,7,FALSE))*$C23/100,0)</f>
        <v>0</v>
      </c>
      <c r="J23" s="21">
        <f>IFERROR((VLOOKUP($B23,'Tabela de alimentos'!$A$3:$K$1041,8,FALSE))*$C23/100,0)</f>
        <v>0</v>
      </c>
      <c r="K23" s="21">
        <f>IFERROR((VLOOKUP($B23,'Tabela de alimentos'!$A$3:$K$1041,9,FALSE))*$C23/100,0)</f>
        <v>0</v>
      </c>
      <c r="L23" s="21">
        <f>IFERROR((VLOOKUP($B23,'Tabela de alimentos'!$A$3:$K$1041,10,FALSE))*$C23/100,0)</f>
        <v>0</v>
      </c>
      <c r="M23" s="21">
        <f>IFERROR((VLOOKUP($B23,'Tabela de alimentos'!$A$3:$K$1041,11,FALSE))*$C23/100,0)</f>
        <v>0</v>
      </c>
    </row>
    <row r="24" spans="1:13" ht="14.25" hidden="1" x14ac:dyDescent="0.2">
      <c r="A24" s="19"/>
      <c r="B24" s="116"/>
      <c r="C24" s="11"/>
      <c r="D24" s="23">
        <f>IFERROR((VLOOKUP($B24,'Tabela de alimentos'!$A$3:$K$1041,2,FALSE))*$C24/100,0)</f>
        <v>0</v>
      </c>
      <c r="E24" s="25">
        <f>IFERROR((VLOOKUP($B24,'Tabela de alimentos'!$A$3:$K$1041,3,FALSE))*$C24/100,0)</f>
        <v>0</v>
      </c>
      <c r="F24" s="23">
        <f>IFERROR((VLOOKUP($B24,'Tabela de alimentos'!$A$3:$K$1041,4,FALSE))*$C24/100,0)</f>
        <v>0</v>
      </c>
      <c r="G24" s="23">
        <f>IFERROR((VLOOKUP($B24,'Tabela de alimentos'!$A$3:$K$1041,5,FALSE))*$C24/100,0)</f>
        <v>0</v>
      </c>
      <c r="H24" s="23">
        <f>IFERROR((VLOOKUP($B24,'Tabela de alimentos'!$A$3:$K$1041,6,FALSE))*$C24/100,0)</f>
        <v>0</v>
      </c>
      <c r="I24" s="25">
        <f>IFERROR((VLOOKUP($B24,'Tabela de alimentos'!$A$3:$K$1041,7,FALSE))*$C24/100,0)</f>
        <v>0</v>
      </c>
      <c r="J24" s="21">
        <f>IFERROR((VLOOKUP($B24,'Tabela de alimentos'!$A$3:$K$1041,8,FALSE))*$C24/100,0)</f>
        <v>0</v>
      </c>
      <c r="K24" s="21">
        <f>IFERROR((VLOOKUP($B24,'Tabela de alimentos'!$A$3:$K$1041,9,FALSE))*$C24/100,0)</f>
        <v>0</v>
      </c>
      <c r="L24" s="21">
        <f>IFERROR((VLOOKUP($B24,'Tabela de alimentos'!$A$3:$K$1041,10,FALSE))*$C24/100,0)</f>
        <v>0</v>
      </c>
      <c r="M24" s="21">
        <f>IFERROR((VLOOKUP($B24,'Tabela de alimentos'!$A$3:$K$1041,11,FALSE))*$C24/100,0)</f>
        <v>0</v>
      </c>
    </row>
    <row r="25" spans="1:13" ht="14.25" hidden="1" x14ac:dyDescent="0.2">
      <c r="A25" s="19"/>
      <c r="B25" s="116"/>
      <c r="C25" s="11"/>
      <c r="D25" s="23">
        <f>IFERROR((VLOOKUP($B25,'Tabela de alimentos'!$A$3:$K$1041,2,FALSE))*$C25/100,0)</f>
        <v>0</v>
      </c>
      <c r="E25" s="25">
        <f>IFERROR((VLOOKUP($B25,'Tabela de alimentos'!$A$3:$K$1041,3,FALSE))*$C25/100,0)</f>
        <v>0</v>
      </c>
      <c r="F25" s="23">
        <f>IFERROR((VLOOKUP($B25,'Tabela de alimentos'!$A$3:$K$1041,4,FALSE))*$C25/100,0)</f>
        <v>0</v>
      </c>
      <c r="G25" s="23">
        <f>IFERROR((VLOOKUP($B25,'Tabela de alimentos'!$A$3:$K$1041,5,FALSE))*$C25/100,0)</f>
        <v>0</v>
      </c>
      <c r="H25" s="23">
        <f>IFERROR((VLOOKUP($B25,'Tabela de alimentos'!$A$3:$K$1041,6,FALSE))*$C25/100,0)</f>
        <v>0</v>
      </c>
      <c r="I25" s="25">
        <f>IFERROR((VLOOKUP($B25,'Tabela de alimentos'!$A$3:$K$1041,7,FALSE))*$C25/100,0)</f>
        <v>0</v>
      </c>
      <c r="J25" s="21">
        <f>IFERROR((VLOOKUP($B25,'Tabela de alimentos'!$A$3:$K$1041,8,FALSE))*$C25/100,0)</f>
        <v>0</v>
      </c>
      <c r="K25" s="21">
        <f>IFERROR((VLOOKUP($B25,'Tabela de alimentos'!$A$3:$K$1041,9,FALSE))*$C25/100,0)</f>
        <v>0</v>
      </c>
      <c r="L25" s="21">
        <f>IFERROR((VLOOKUP($B25,'Tabela de alimentos'!$A$3:$K$1041,10,FALSE))*$C25/100,0)</f>
        <v>0</v>
      </c>
      <c r="M25" s="21">
        <f>IFERROR((VLOOKUP($B25,'Tabela de alimentos'!$A$3:$K$1041,11,FALSE))*$C25/100,0)</f>
        <v>0</v>
      </c>
    </row>
    <row r="26" spans="1:13" ht="14.25" hidden="1" x14ac:dyDescent="0.2">
      <c r="A26" s="19"/>
      <c r="B26" s="116"/>
      <c r="C26" s="11"/>
      <c r="D26" s="23">
        <f>IFERROR((VLOOKUP($B26,'Tabela de alimentos'!$A$3:$K$1041,2,FALSE))*$C26/100,0)</f>
        <v>0</v>
      </c>
      <c r="E26" s="25">
        <f>IFERROR((VLOOKUP($B26,'Tabela de alimentos'!$A$3:$K$1041,3,FALSE))*$C26/100,0)</f>
        <v>0</v>
      </c>
      <c r="F26" s="23">
        <f>IFERROR((VLOOKUP($B26,'Tabela de alimentos'!$A$3:$K$1041,4,FALSE))*$C26/100,0)</f>
        <v>0</v>
      </c>
      <c r="G26" s="23">
        <f>IFERROR((VLOOKUP($B26,'Tabela de alimentos'!$A$3:$K$1041,5,FALSE))*$C26/100,0)</f>
        <v>0</v>
      </c>
      <c r="H26" s="23">
        <f>IFERROR((VLOOKUP($B26,'Tabela de alimentos'!$A$3:$K$1041,6,FALSE))*$C26/100,0)</f>
        <v>0</v>
      </c>
      <c r="I26" s="25">
        <f>IFERROR((VLOOKUP($B26,'Tabela de alimentos'!$A$3:$K$1041,7,FALSE))*$C26/100,0)</f>
        <v>0</v>
      </c>
      <c r="J26" s="21">
        <f>IFERROR((VLOOKUP($B26,'Tabela de alimentos'!$A$3:$K$1041,8,FALSE))*$C26/100,0)</f>
        <v>0</v>
      </c>
      <c r="K26" s="21">
        <f>IFERROR((VLOOKUP($B26,'Tabela de alimentos'!$A$3:$K$1041,9,FALSE))*$C26/100,0)</f>
        <v>0</v>
      </c>
      <c r="L26" s="21">
        <f>IFERROR((VLOOKUP($B26,'Tabela de alimentos'!$A$3:$K$1041,10,FALSE))*$C26/100,0)</f>
        <v>0</v>
      </c>
      <c r="M26" s="21">
        <f>IFERROR((VLOOKUP($B26,'Tabela de alimentos'!$A$3:$K$1041,11,FALSE))*$C26/100,0)</f>
        <v>0</v>
      </c>
    </row>
    <row r="27" spans="1:13" ht="14.25" hidden="1" x14ac:dyDescent="0.2">
      <c r="A27" s="19"/>
      <c r="B27" s="116"/>
      <c r="C27" s="11"/>
      <c r="D27" s="23">
        <f>IFERROR((VLOOKUP($B27,'Tabela de alimentos'!$A$3:$K$1041,2,FALSE))*$C27/100,0)</f>
        <v>0</v>
      </c>
      <c r="E27" s="25">
        <f>IFERROR((VLOOKUP($B27,'Tabela de alimentos'!$A$3:$K$1041,3,FALSE))*$C27/100,0)</f>
        <v>0</v>
      </c>
      <c r="F27" s="23">
        <f>IFERROR((VLOOKUP($B27,'Tabela de alimentos'!$A$3:$K$1041,4,FALSE))*$C27/100,0)</f>
        <v>0</v>
      </c>
      <c r="G27" s="23">
        <f>IFERROR((VLOOKUP($B27,'Tabela de alimentos'!$A$3:$K$1041,5,FALSE))*$C27/100,0)</f>
        <v>0</v>
      </c>
      <c r="H27" s="23">
        <f>IFERROR((VLOOKUP($B27,'Tabela de alimentos'!$A$3:$K$1041,6,FALSE))*$C27/100,0)</f>
        <v>0</v>
      </c>
      <c r="I27" s="25">
        <f>IFERROR((VLOOKUP($B27,'Tabela de alimentos'!$A$3:$K$1041,7,FALSE))*$C27/100,0)</f>
        <v>0</v>
      </c>
      <c r="J27" s="21">
        <f>IFERROR((VLOOKUP($B27,'Tabela de alimentos'!$A$3:$K$1041,8,FALSE))*$C27/100,0)</f>
        <v>0</v>
      </c>
      <c r="K27" s="21">
        <f>IFERROR((VLOOKUP($B27,'Tabela de alimentos'!$A$3:$K$1041,9,FALSE))*$C27/100,0)</f>
        <v>0</v>
      </c>
      <c r="L27" s="21">
        <f>IFERROR((VLOOKUP($B27,'Tabela de alimentos'!$A$3:$K$1041,10,FALSE))*$C27/100,0)</f>
        <v>0</v>
      </c>
      <c r="M27" s="21">
        <f>IFERROR((VLOOKUP($B27,'Tabela de alimentos'!$A$3:$K$1041,11,FALSE))*$C27/100,0)</f>
        <v>0</v>
      </c>
    </row>
    <row r="28" spans="1:13" ht="14.25" hidden="1" x14ac:dyDescent="0.2">
      <c r="A28" s="19"/>
      <c r="B28" s="116"/>
      <c r="C28" s="11"/>
      <c r="D28" s="23">
        <f>IFERROR((VLOOKUP($B28,'Tabela de alimentos'!$A$3:$K$1041,2,FALSE))*$C28/100,0)</f>
        <v>0</v>
      </c>
      <c r="E28" s="25">
        <f>IFERROR((VLOOKUP($B28,'Tabela de alimentos'!$A$3:$K$1041,3,FALSE))*$C28/100,0)</f>
        <v>0</v>
      </c>
      <c r="F28" s="23">
        <f>IFERROR((VLOOKUP($B28,'Tabela de alimentos'!$A$3:$K$1041,4,FALSE))*$C28/100,0)</f>
        <v>0</v>
      </c>
      <c r="G28" s="23">
        <f>IFERROR((VLOOKUP($B28,'Tabela de alimentos'!$A$3:$K$1041,5,FALSE))*$C28/100,0)</f>
        <v>0</v>
      </c>
      <c r="H28" s="23">
        <f>IFERROR((VLOOKUP($B28,'Tabela de alimentos'!$A$3:$K$1041,6,FALSE))*$C28/100,0)</f>
        <v>0</v>
      </c>
      <c r="I28" s="25">
        <f>IFERROR((VLOOKUP($B28,'Tabela de alimentos'!$A$3:$K$1041,7,FALSE))*$C28/100,0)</f>
        <v>0</v>
      </c>
      <c r="J28" s="21">
        <f>IFERROR((VLOOKUP($B28,'Tabela de alimentos'!$A$3:$K$1041,8,FALSE))*$C28/100,0)</f>
        <v>0</v>
      </c>
      <c r="K28" s="21">
        <f>IFERROR((VLOOKUP($B28,'Tabela de alimentos'!$A$3:$K$1041,9,FALSE))*$C28/100,0)</f>
        <v>0</v>
      </c>
      <c r="L28" s="21">
        <f>IFERROR((VLOOKUP($B28,'Tabela de alimentos'!$A$3:$K$1041,10,FALSE))*$C28/100,0)</f>
        <v>0</v>
      </c>
      <c r="M28" s="21">
        <f>IFERROR((VLOOKUP($B28,'Tabela de alimentos'!$A$3:$K$1041,11,FALSE))*$C28/100,0)</f>
        <v>0</v>
      </c>
    </row>
    <row r="29" spans="1:13" ht="14.25" hidden="1" x14ac:dyDescent="0.2">
      <c r="A29" s="19"/>
      <c r="B29" s="116"/>
      <c r="C29" s="11"/>
      <c r="D29" s="23">
        <f>IFERROR((VLOOKUP($B29,'Tabela de alimentos'!$A$3:$K$1041,2,FALSE))*$C29/100,0)</f>
        <v>0</v>
      </c>
      <c r="E29" s="25">
        <f>IFERROR((VLOOKUP($B29,'Tabela de alimentos'!$A$3:$K$1041,3,FALSE))*$C29/100,0)</f>
        <v>0</v>
      </c>
      <c r="F29" s="23">
        <f>IFERROR((VLOOKUP($B29,'Tabela de alimentos'!$A$3:$K$1041,4,FALSE))*$C29/100,0)</f>
        <v>0</v>
      </c>
      <c r="G29" s="23">
        <f>IFERROR((VLOOKUP($B29,'Tabela de alimentos'!$A$3:$K$1041,5,FALSE))*$C29/100,0)</f>
        <v>0</v>
      </c>
      <c r="H29" s="23">
        <f>IFERROR((VLOOKUP($B29,'Tabela de alimentos'!$A$3:$K$1041,6,FALSE))*$C29/100,0)</f>
        <v>0</v>
      </c>
      <c r="I29" s="25">
        <f>IFERROR((VLOOKUP($B29,'Tabela de alimentos'!$A$3:$K$1041,7,FALSE))*$C29/100,0)</f>
        <v>0</v>
      </c>
      <c r="J29" s="21">
        <f>IFERROR((VLOOKUP($B29,'Tabela de alimentos'!$A$3:$K$1041,8,FALSE))*$C29/100,0)</f>
        <v>0</v>
      </c>
      <c r="K29" s="21">
        <f>IFERROR((VLOOKUP($B29,'Tabela de alimentos'!$A$3:$K$1041,9,FALSE))*$C29/100,0)</f>
        <v>0</v>
      </c>
      <c r="L29" s="21">
        <f>IFERROR((VLOOKUP($B29,'Tabela de alimentos'!$A$3:$K$1041,10,FALSE))*$C29/100,0)</f>
        <v>0</v>
      </c>
      <c r="M29" s="21">
        <f>IFERROR((VLOOKUP($B29,'Tabela de alimentos'!$A$3:$K$1041,11,FALSE))*$C29/100,0)</f>
        <v>0</v>
      </c>
    </row>
    <row r="30" spans="1:13" ht="14.25" hidden="1" x14ac:dyDescent="0.2">
      <c r="A30" s="19"/>
      <c r="B30" s="116"/>
      <c r="C30" s="11"/>
      <c r="D30" s="23">
        <f>IFERROR((VLOOKUP($B30,'Tabela de alimentos'!$A$3:$K$1041,2,FALSE))*$C30/100,0)</f>
        <v>0</v>
      </c>
      <c r="E30" s="25">
        <f>IFERROR((VLOOKUP($B30,'Tabela de alimentos'!$A$3:$K$1041,3,FALSE))*$C30/100,0)</f>
        <v>0</v>
      </c>
      <c r="F30" s="23">
        <f>IFERROR((VLOOKUP($B30,'Tabela de alimentos'!$A$3:$K$1041,4,FALSE))*$C30/100,0)</f>
        <v>0</v>
      </c>
      <c r="G30" s="23">
        <f>IFERROR((VLOOKUP($B30,'Tabela de alimentos'!$A$3:$K$1041,5,FALSE))*$C30/100,0)</f>
        <v>0</v>
      </c>
      <c r="H30" s="23">
        <f>IFERROR((VLOOKUP($B30,'Tabela de alimentos'!$A$3:$K$1041,6,FALSE))*$C30/100,0)</f>
        <v>0</v>
      </c>
      <c r="I30" s="25">
        <f>IFERROR((VLOOKUP($B30,'Tabela de alimentos'!$A$3:$K$1041,7,FALSE))*$C30/100,0)</f>
        <v>0</v>
      </c>
      <c r="J30" s="21">
        <f>IFERROR((VLOOKUP($B30,'Tabela de alimentos'!$A$3:$K$1041,8,FALSE))*$C30/100,0)</f>
        <v>0</v>
      </c>
      <c r="K30" s="21">
        <f>IFERROR((VLOOKUP($B30,'Tabela de alimentos'!$A$3:$K$1041,9,FALSE))*$C30/100,0)</f>
        <v>0</v>
      </c>
      <c r="L30" s="21">
        <f>IFERROR((VLOOKUP($B30,'Tabela de alimentos'!$A$3:$K$1041,10,FALSE))*$C30/100,0)</f>
        <v>0</v>
      </c>
      <c r="M30" s="21">
        <f>IFERROR((VLOOKUP($B30,'Tabela de alimentos'!$A$3:$K$1041,11,FALSE))*$C30/100,0)</f>
        <v>0</v>
      </c>
    </row>
    <row r="31" spans="1:13" ht="14.25" hidden="1" x14ac:dyDescent="0.2">
      <c r="A31" s="19"/>
      <c r="B31" s="116"/>
      <c r="C31" s="11"/>
      <c r="D31" s="23">
        <f>IFERROR((VLOOKUP($B31,'Tabela de alimentos'!$A$3:$K$1041,2,FALSE))*$C31/100,0)</f>
        <v>0</v>
      </c>
      <c r="E31" s="25">
        <f>IFERROR((VLOOKUP($B31,'Tabela de alimentos'!$A$3:$K$1041,3,FALSE))*$C31/100,0)</f>
        <v>0</v>
      </c>
      <c r="F31" s="23">
        <f>IFERROR((VLOOKUP($B31,'Tabela de alimentos'!$A$3:$K$1041,4,FALSE))*$C31/100,0)</f>
        <v>0</v>
      </c>
      <c r="G31" s="23">
        <f>IFERROR((VLOOKUP($B31,'Tabela de alimentos'!$A$3:$K$1041,5,FALSE))*$C31/100,0)</f>
        <v>0</v>
      </c>
      <c r="H31" s="23">
        <f>IFERROR((VLOOKUP($B31,'Tabela de alimentos'!$A$3:$K$1041,6,FALSE))*$C31/100,0)</f>
        <v>0</v>
      </c>
      <c r="I31" s="25">
        <f>IFERROR((VLOOKUP($B31,'Tabela de alimentos'!$A$3:$K$1041,7,FALSE))*$C31/100,0)</f>
        <v>0</v>
      </c>
      <c r="J31" s="21">
        <f>IFERROR((VLOOKUP($B31,'Tabela de alimentos'!$A$3:$K$1041,8,FALSE))*$C31/100,0)</f>
        <v>0</v>
      </c>
      <c r="K31" s="21">
        <f>IFERROR((VLOOKUP($B31,'Tabela de alimentos'!$A$3:$K$1041,9,FALSE))*$C31/100,0)</f>
        <v>0</v>
      </c>
      <c r="L31" s="21">
        <f>IFERROR((VLOOKUP($B31,'Tabela de alimentos'!$A$3:$K$1041,10,FALSE))*$C31/100,0)</f>
        <v>0</v>
      </c>
      <c r="M31" s="21">
        <f>IFERROR((VLOOKUP($B31,'Tabela de alimentos'!$A$3:$K$1041,11,FALSE))*$C31/100,0)</f>
        <v>0</v>
      </c>
    </row>
    <row r="32" spans="1:13" ht="14.25" hidden="1" x14ac:dyDescent="0.2">
      <c r="A32" s="19"/>
      <c r="B32" s="116"/>
      <c r="C32" s="11"/>
      <c r="D32" s="23">
        <f>IFERROR((VLOOKUP($B32,'Tabela de alimentos'!$A$3:$K$1041,2,FALSE))*$C32/100,0)</f>
        <v>0</v>
      </c>
      <c r="E32" s="25">
        <f>IFERROR((VLOOKUP($B32,'Tabela de alimentos'!$A$3:$K$1041,3,FALSE))*$C32/100,0)</f>
        <v>0</v>
      </c>
      <c r="F32" s="23">
        <f>IFERROR((VLOOKUP($B32,'Tabela de alimentos'!$A$3:$K$1041,4,FALSE))*$C32/100,0)</f>
        <v>0</v>
      </c>
      <c r="G32" s="23">
        <f>IFERROR((VLOOKUP($B32,'Tabela de alimentos'!$A$3:$K$1041,5,FALSE))*$C32/100,0)</f>
        <v>0</v>
      </c>
      <c r="H32" s="23">
        <f>IFERROR((VLOOKUP($B32,'Tabela de alimentos'!$A$3:$K$1041,6,FALSE))*$C32/100,0)</f>
        <v>0</v>
      </c>
      <c r="I32" s="25">
        <f>IFERROR((VLOOKUP($B32,'Tabela de alimentos'!$A$3:$K$1041,7,FALSE))*$C32/100,0)</f>
        <v>0</v>
      </c>
      <c r="J32" s="21">
        <f>IFERROR((VLOOKUP($B32,'Tabela de alimentos'!$A$3:$K$1041,8,FALSE))*$C32/100,0)</f>
        <v>0</v>
      </c>
      <c r="K32" s="21">
        <f>IFERROR((VLOOKUP($B32,'Tabela de alimentos'!$A$3:$K$1041,9,FALSE))*$C32/100,0)</f>
        <v>0</v>
      </c>
      <c r="L32" s="21">
        <f>IFERROR((VLOOKUP($B32,'Tabela de alimentos'!$A$3:$K$1041,10,FALSE))*$C32/100,0)</f>
        <v>0</v>
      </c>
      <c r="M32" s="21">
        <f>IFERROR((VLOOKUP($B32,'Tabela de alimentos'!$A$3:$K$1041,11,FALSE))*$C32/100,0)</f>
        <v>0</v>
      </c>
    </row>
    <row r="33" spans="1:13" ht="14.25" hidden="1" x14ac:dyDescent="0.2">
      <c r="A33" s="19"/>
      <c r="B33" s="116"/>
      <c r="C33" s="11"/>
      <c r="D33" s="23">
        <f>IFERROR((VLOOKUP($B33,'Tabela de alimentos'!$A$3:$K$1041,2,FALSE))*$C33/100,0)</f>
        <v>0</v>
      </c>
      <c r="E33" s="25">
        <f>IFERROR((VLOOKUP($B33,'Tabela de alimentos'!$A$3:$K$1041,3,FALSE))*$C33/100,0)</f>
        <v>0</v>
      </c>
      <c r="F33" s="23">
        <f>IFERROR((VLOOKUP($B33,'Tabela de alimentos'!$A$3:$K$1041,4,FALSE))*$C33/100,0)</f>
        <v>0</v>
      </c>
      <c r="G33" s="23">
        <f>IFERROR((VLOOKUP($B33,'Tabela de alimentos'!$A$3:$K$1041,5,FALSE))*$C33/100,0)</f>
        <v>0</v>
      </c>
      <c r="H33" s="23">
        <f>IFERROR((VLOOKUP($B33,'Tabela de alimentos'!$A$3:$K$1041,6,FALSE))*$C33/100,0)</f>
        <v>0</v>
      </c>
      <c r="I33" s="25">
        <f>IFERROR((VLOOKUP($B33,'Tabela de alimentos'!$A$3:$K$1041,7,FALSE))*$C33/100,0)</f>
        <v>0</v>
      </c>
      <c r="J33" s="21">
        <f>IFERROR((VLOOKUP($B33,'Tabela de alimentos'!$A$3:$K$1041,8,FALSE))*$C33/100,0)</f>
        <v>0</v>
      </c>
      <c r="K33" s="21">
        <f>IFERROR((VLOOKUP($B33,'Tabela de alimentos'!$A$3:$K$1041,9,FALSE))*$C33/100,0)</f>
        <v>0</v>
      </c>
      <c r="L33" s="21">
        <f>IFERROR((VLOOKUP($B33,'Tabela de alimentos'!$A$3:$K$1041,10,FALSE))*$C33/100,0)</f>
        <v>0</v>
      </c>
      <c r="M33" s="21">
        <f>IFERROR((VLOOKUP($B33,'Tabela de alimentos'!$A$3:$K$1041,11,FALSE))*$C33/100,0)</f>
        <v>0</v>
      </c>
    </row>
    <row r="34" spans="1:13" ht="14.25" hidden="1" x14ac:dyDescent="0.2">
      <c r="A34" s="19"/>
      <c r="B34" s="116"/>
      <c r="C34" s="11"/>
      <c r="D34" s="23">
        <f>IFERROR((VLOOKUP($B34,'Tabela de alimentos'!$A$3:$K$1041,2,FALSE))*$C34/100,0)</f>
        <v>0</v>
      </c>
      <c r="E34" s="25">
        <f>IFERROR((VLOOKUP($B34,'Tabela de alimentos'!$A$3:$K$1041,3,FALSE))*$C34/100,0)</f>
        <v>0</v>
      </c>
      <c r="F34" s="23">
        <f>IFERROR((VLOOKUP($B34,'Tabela de alimentos'!$A$3:$K$1041,4,FALSE))*$C34/100,0)</f>
        <v>0</v>
      </c>
      <c r="G34" s="23">
        <f>IFERROR((VLOOKUP($B34,'Tabela de alimentos'!$A$3:$K$1041,5,FALSE))*$C34/100,0)</f>
        <v>0</v>
      </c>
      <c r="H34" s="23">
        <f>IFERROR((VLOOKUP($B34,'Tabela de alimentos'!$A$3:$K$1041,6,FALSE))*$C34/100,0)</f>
        <v>0</v>
      </c>
      <c r="I34" s="25">
        <f>IFERROR((VLOOKUP($B34,'Tabela de alimentos'!$A$3:$K$1041,7,FALSE))*$C34/100,0)</f>
        <v>0</v>
      </c>
      <c r="J34" s="21">
        <f>IFERROR((VLOOKUP($B34,'Tabela de alimentos'!$A$3:$K$1041,8,FALSE))*$C34/100,0)</f>
        <v>0</v>
      </c>
      <c r="K34" s="21">
        <f>IFERROR((VLOOKUP($B34,'Tabela de alimentos'!$A$3:$K$1041,9,FALSE))*$C34/100,0)</f>
        <v>0</v>
      </c>
      <c r="L34" s="21">
        <f>IFERROR((VLOOKUP($B34,'Tabela de alimentos'!$A$3:$K$1041,10,FALSE))*$C34/100,0)</f>
        <v>0</v>
      </c>
      <c r="M34" s="21">
        <f>IFERROR((VLOOKUP($B34,'Tabela de alimentos'!$A$3:$K$1041,11,FALSE))*$C34/100,0)</f>
        <v>0</v>
      </c>
    </row>
    <row r="35" spans="1:13" ht="14.25" hidden="1" x14ac:dyDescent="0.2">
      <c r="A35" s="19"/>
      <c r="B35" s="116"/>
      <c r="C35" s="11"/>
      <c r="D35" s="23">
        <f>IFERROR((VLOOKUP($B35,'Tabela de alimentos'!$A$3:$K$1041,2,FALSE))*$C35/100,0)</f>
        <v>0</v>
      </c>
      <c r="E35" s="25">
        <f>IFERROR((VLOOKUP($B35,'Tabela de alimentos'!$A$3:$K$1041,3,FALSE))*$C35/100,0)</f>
        <v>0</v>
      </c>
      <c r="F35" s="23">
        <f>IFERROR((VLOOKUP($B35,'Tabela de alimentos'!$A$3:$K$1041,4,FALSE))*$C35/100,0)</f>
        <v>0</v>
      </c>
      <c r="G35" s="23">
        <f>IFERROR((VLOOKUP($B35,'Tabela de alimentos'!$A$3:$K$1041,5,FALSE))*$C35/100,0)</f>
        <v>0</v>
      </c>
      <c r="H35" s="23">
        <f>IFERROR((VLOOKUP($B35,'Tabela de alimentos'!$A$3:$K$1041,6,FALSE))*$C35/100,0)</f>
        <v>0</v>
      </c>
      <c r="I35" s="25">
        <f>IFERROR((VLOOKUP($B35,'Tabela de alimentos'!$A$3:$K$1041,7,FALSE))*$C35/100,0)</f>
        <v>0</v>
      </c>
      <c r="J35" s="21">
        <f>IFERROR((VLOOKUP($B35,'Tabela de alimentos'!$A$3:$K$1041,8,FALSE))*$C35/100,0)</f>
        <v>0</v>
      </c>
      <c r="K35" s="21">
        <f>IFERROR((VLOOKUP($B35,'Tabela de alimentos'!$A$3:$K$1041,9,FALSE))*$C35/100,0)</f>
        <v>0</v>
      </c>
      <c r="L35" s="21">
        <f>IFERROR((VLOOKUP($B35,'Tabela de alimentos'!$A$3:$K$1041,10,FALSE))*$C35/100,0)</f>
        <v>0</v>
      </c>
      <c r="M35" s="21">
        <f>IFERROR((VLOOKUP($B35,'Tabela de alimentos'!$A$3:$K$1041,11,FALSE))*$C35/100,0)</f>
        <v>0</v>
      </c>
    </row>
    <row r="36" spans="1:13" ht="14.25" hidden="1" x14ac:dyDescent="0.2">
      <c r="A36" s="19"/>
      <c r="B36" s="116"/>
      <c r="C36" s="11"/>
      <c r="D36" s="23">
        <f>IFERROR((VLOOKUP($B36,'Tabela de alimentos'!$A$3:$K$1041,2,FALSE))*$C36/100,0)</f>
        <v>0</v>
      </c>
      <c r="E36" s="25">
        <f>IFERROR((VLOOKUP($B36,'Tabela de alimentos'!$A$3:$K$1041,3,FALSE))*$C36/100,0)</f>
        <v>0</v>
      </c>
      <c r="F36" s="23">
        <f>IFERROR((VLOOKUP($B36,'Tabela de alimentos'!$A$3:$K$1041,4,FALSE))*$C36/100,0)</f>
        <v>0</v>
      </c>
      <c r="G36" s="23">
        <f>IFERROR((VLOOKUP($B36,'Tabela de alimentos'!$A$3:$K$1041,5,FALSE))*$C36/100,0)</f>
        <v>0</v>
      </c>
      <c r="H36" s="23">
        <f>IFERROR((VLOOKUP($B36,'Tabela de alimentos'!$A$3:$K$1041,6,FALSE))*$C36/100,0)</f>
        <v>0</v>
      </c>
      <c r="I36" s="25">
        <f>IFERROR((VLOOKUP($B36,'Tabela de alimentos'!$A$3:$K$1041,7,FALSE))*$C36/100,0)</f>
        <v>0</v>
      </c>
      <c r="J36" s="21">
        <f>IFERROR((VLOOKUP($B36,'Tabela de alimentos'!$A$3:$K$1041,8,FALSE))*$C36/100,0)</f>
        <v>0</v>
      </c>
      <c r="K36" s="21">
        <f>IFERROR((VLOOKUP($B36,'Tabela de alimentos'!$A$3:$K$1041,9,FALSE))*$C36/100,0)</f>
        <v>0</v>
      </c>
      <c r="L36" s="21">
        <f>IFERROR((VLOOKUP($B36,'Tabela de alimentos'!$A$3:$K$1041,10,FALSE))*$C36/100,0)</f>
        <v>0</v>
      </c>
      <c r="M36" s="21">
        <f>IFERROR((VLOOKUP($B36,'Tabela de alimentos'!$A$3:$K$1041,11,FALSE))*$C36/100,0)</f>
        <v>0</v>
      </c>
    </row>
    <row r="37" spans="1:13" ht="14.25" hidden="1" x14ac:dyDescent="0.2">
      <c r="A37" s="19"/>
      <c r="B37" s="116"/>
      <c r="C37" s="11"/>
      <c r="D37" s="23">
        <f>IFERROR((VLOOKUP($B37,'Tabela de alimentos'!$A$3:$K$1041,2,FALSE))*$C37/100,0)</f>
        <v>0</v>
      </c>
      <c r="E37" s="25">
        <f>IFERROR((VLOOKUP($B37,'Tabela de alimentos'!$A$3:$K$1041,3,FALSE))*$C37/100,0)</f>
        <v>0</v>
      </c>
      <c r="F37" s="23">
        <f>IFERROR((VLOOKUP($B37,'Tabela de alimentos'!$A$3:$K$1041,4,FALSE))*$C37/100,0)</f>
        <v>0</v>
      </c>
      <c r="G37" s="23">
        <f>IFERROR((VLOOKUP($B37,'Tabela de alimentos'!$A$3:$K$1041,5,FALSE))*$C37/100,0)</f>
        <v>0</v>
      </c>
      <c r="H37" s="23">
        <f>IFERROR((VLOOKUP($B37,'Tabela de alimentos'!$A$3:$K$1041,6,FALSE))*$C37/100,0)</f>
        <v>0</v>
      </c>
      <c r="I37" s="25">
        <f>IFERROR((VLOOKUP($B37,'Tabela de alimentos'!$A$3:$K$1041,7,FALSE))*$C37/100,0)</f>
        <v>0</v>
      </c>
      <c r="J37" s="21">
        <f>IFERROR((VLOOKUP($B37,'Tabela de alimentos'!$A$3:$K$1041,8,FALSE))*$C37/100,0)</f>
        <v>0</v>
      </c>
      <c r="K37" s="21">
        <f>IFERROR((VLOOKUP($B37,'Tabela de alimentos'!$A$3:$K$1041,9,FALSE))*$C37/100,0)</f>
        <v>0</v>
      </c>
      <c r="L37" s="21">
        <f>IFERROR((VLOOKUP($B37,'Tabela de alimentos'!$A$3:$K$1041,10,FALSE))*$C37/100,0)</f>
        <v>0</v>
      </c>
      <c r="M37" s="21">
        <f>IFERROR((VLOOKUP($B37,'Tabela de alimentos'!$A$3:$K$1041,11,FALSE))*$C37/100,0)</f>
        <v>0</v>
      </c>
    </row>
    <row r="38" spans="1:13" ht="14.25" hidden="1" x14ac:dyDescent="0.2">
      <c r="A38" s="19"/>
      <c r="B38" s="116"/>
      <c r="C38" s="11"/>
      <c r="D38" s="23">
        <f>IFERROR((VLOOKUP($B38,'Tabela de alimentos'!$A$3:$K$1041,2,FALSE))*$C38/100,0)</f>
        <v>0</v>
      </c>
      <c r="E38" s="25">
        <f>IFERROR((VLOOKUP($B38,'Tabela de alimentos'!$A$3:$K$1041,3,FALSE))*$C38/100,0)</f>
        <v>0</v>
      </c>
      <c r="F38" s="23">
        <f>IFERROR((VLOOKUP($B38,'Tabela de alimentos'!$A$3:$K$1041,4,FALSE))*$C38/100,0)</f>
        <v>0</v>
      </c>
      <c r="G38" s="23">
        <f>IFERROR((VLOOKUP($B38,'Tabela de alimentos'!$A$3:$K$1041,5,FALSE))*$C38/100,0)</f>
        <v>0</v>
      </c>
      <c r="H38" s="23">
        <f>IFERROR((VLOOKUP($B38,'Tabela de alimentos'!$A$3:$K$1041,6,FALSE))*$C38/100,0)</f>
        <v>0</v>
      </c>
      <c r="I38" s="25">
        <f>IFERROR((VLOOKUP($B38,'Tabela de alimentos'!$A$3:$K$1041,7,FALSE))*$C38/100,0)</f>
        <v>0</v>
      </c>
      <c r="J38" s="21">
        <f>IFERROR((VLOOKUP($B38,'Tabela de alimentos'!$A$3:$K$1041,8,FALSE))*$C38/100,0)</f>
        <v>0</v>
      </c>
      <c r="K38" s="21">
        <f>IFERROR((VLOOKUP($B38,'Tabela de alimentos'!$A$3:$K$1041,9,FALSE))*$C38/100,0)</f>
        <v>0</v>
      </c>
      <c r="L38" s="21">
        <f>IFERROR((VLOOKUP($B38,'Tabela de alimentos'!$A$3:$K$1041,10,FALSE))*$C38/100,0)</f>
        <v>0</v>
      </c>
      <c r="M38" s="21">
        <f>IFERROR((VLOOKUP($B38,'Tabela de alimentos'!$A$3:$K$1041,11,FALSE))*$C38/100,0)</f>
        <v>0</v>
      </c>
    </row>
    <row r="39" spans="1:13" ht="14.25" hidden="1" x14ac:dyDescent="0.2">
      <c r="A39" s="19"/>
      <c r="B39" s="116"/>
      <c r="C39" s="11"/>
      <c r="D39" s="23">
        <f>IFERROR((VLOOKUP($B39,'Tabela de alimentos'!$A$3:$K$1041,2,FALSE))*$C39/100,0)</f>
        <v>0</v>
      </c>
      <c r="E39" s="25">
        <f>IFERROR((VLOOKUP($B39,'Tabela de alimentos'!$A$3:$K$1041,3,FALSE))*$C39/100,0)</f>
        <v>0</v>
      </c>
      <c r="F39" s="23">
        <f>IFERROR((VLOOKUP($B39,'Tabela de alimentos'!$A$3:$K$1041,4,FALSE))*$C39/100,0)</f>
        <v>0</v>
      </c>
      <c r="G39" s="23">
        <f>IFERROR((VLOOKUP($B39,'Tabela de alimentos'!$A$3:$K$1041,5,FALSE))*$C39/100,0)</f>
        <v>0</v>
      </c>
      <c r="H39" s="23">
        <f>IFERROR((VLOOKUP($B39,'Tabela de alimentos'!$A$3:$K$1041,6,FALSE))*$C39/100,0)</f>
        <v>0</v>
      </c>
      <c r="I39" s="25">
        <f>IFERROR((VLOOKUP($B39,'Tabela de alimentos'!$A$3:$K$1041,7,FALSE))*$C39/100,0)</f>
        <v>0</v>
      </c>
      <c r="J39" s="21">
        <f>IFERROR((VLOOKUP($B39,'Tabela de alimentos'!$A$3:$K$1041,8,FALSE))*$C39/100,0)</f>
        <v>0</v>
      </c>
      <c r="K39" s="21">
        <f>IFERROR((VLOOKUP($B39,'Tabela de alimentos'!$A$3:$K$1041,9,FALSE))*$C39/100,0)</f>
        <v>0</v>
      </c>
      <c r="L39" s="21">
        <f>IFERROR((VLOOKUP($B39,'Tabela de alimentos'!$A$3:$K$1041,10,FALSE))*$C39/100,0)</f>
        <v>0</v>
      </c>
      <c r="M39" s="21">
        <f>IFERROR((VLOOKUP($B39,'Tabela de alimentos'!$A$3:$K$1041,11,FALSE))*$C39/100,0)</f>
        <v>0</v>
      </c>
    </row>
    <row r="40" spans="1:13" ht="14.25" hidden="1" x14ac:dyDescent="0.2">
      <c r="A40" s="19"/>
      <c r="B40" s="116"/>
      <c r="C40" s="11"/>
      <c r="D40" s="23">
        <f>IFERROR((VLOOKUP($B40,'Tabela de alimentos'!$A$3:$K$1041,2,FALSE))*$C40/100,0)</f>
        <v>0</v>
      </c>
      <c r="E40" s="25">
        <f>IFERROR((VLOOKUP($B40,'Tabela de alimentos'!$A$3:$K$1041,3,FALSE))*$C40/100,0)</f>
        <v>0</v>
      </c>
      <c r="F40" s="23">
        <f>IFERROR((VLOOKUP($B40,'Tabela de alimentos'!$A$3:$K$1041,4,FALSE))*$C40/100,0)</f>
        <v>0</v>
      </c>
      <c r="G40" s="23">
        <f>IFERROR((VLOOKUP($B40,'Tabela de alimentos'!$A$3:$K$1041,5,FALSE))*$C40/100,0)</f>
        <v>0</v>
      </c>
      <c r="H40" s="23">
        <f>IFERROR((VLOOKUP($B40,'Tabela de alimentos'!$A$3:$K$1041,6,FALSE))*$C40/100,0)</f>
        <v>0</v>
      </c>
      <c r="I40" s="25">
        <f>IFERROR((VLOOKUP($B40,'Tabela de alimentos'!$A$3:$K$1041,7,FALSE))*$C40/100,0)</f>
        <v>0</v>
      </c>
      <c r="J40" s="21">
        <f>IFERROR((VLOOKUP($B40,'Tabela de alimentos'!$A$3:$K$1041,8,FALSE))*$C40/100,0)</f>
        <v>0</v>
      </c>
      <c r="K40" s="21">
        <f>IFERROR((VLOOKUP($B40,'Tabela de alimentos'!$A$3:$K$1041,9,FALSE))*$C40/100,0)</f>
        <v>0</v>
      </c>
      <c r="L40" s="21">
        <f>IFERROR((VLOOKUP($B40,'Tabela de alimentos'!$A$3:$K$1041,10,FALSE))*$C40/100,0)</f>
        <v>0</v>
      </c>
      <c r="M40" s="21">
        <f>IFERROR((VLOOKUP($B40,'Tabela de alimentos'!$A$3:$K$1041,11,FALSE))*$C40/100,0)</f>
        <v>0</v>
      </c>
    </row>
    <row r="41" spans="1:13" ht="14.25" hidden="1" x14ac:dyDescent="0.2">
      <c r="A41" s="19"/>
      <c r="B41" s="193"/>
      <c r="C41" s="11"/>
      <c r="D41" s="23">
        <f>IFERROR((VLOOKUP($B41,'Tabela de alimentos'!$A$3:$K$1041,2,FALSE))*$C41/100,0)</f>
        <v>0</v>
      </c>
      <c r="E41" s="25">
        <f>IFERROR((VLOOKUP($B41,'Tabela de alimentos'!$A$3:$K$1041,3,FALSE))*$C41/100,0)</f>
        <v>0</v>
      </c>
      <c r="F41" s="23">
        <f>IFERROR((VLOOKUP($B41,'Tabela de alimentos'!$A$3:$K$1041,4,FALSE))*$C41/100,0)</f>
        <v>0</v>
      </c>
      <c r="G41" s="23">
        <f>IFERROR((VLOOKUP($B41,'Tabela de alimentos'!$A$3:$K$1041,5,FALSE))*$C41/100,0)</f>
        <v>0</v>
      </c>
      <c r="H41" s="23">
        <f>IFERROR((VLOOKUP($B41,'Tabela de alimentos'!$A$3:$K$1041,6,FALSE))*$C41/100,0)</f>
        <v>0</v>
      </c>
      <c r="I41" s="25">
        <f>IFERROR((VLOOKUP($B41,'Tabela de alimentos'!$A$3:$K$1041,7,FALSE))*$C41/100,0)</f>
        <v>0</v>
      </c>
      <c r="J41" s="21">
        <f>IFERROR((VLOOKUP($B41,'Tabela de alimentos'!$A$3:$K$1041,8,FALSE))*$C41/100,0)</f>
        <v>0</v>
      </c>
      <c r="K41" s="21">
        <f>IFERROR((VLOOKUP($B41,'Tabela de alimentos'!$A$3:$K$1041,9,FALSE))*$C41/100,0)</f>
        <v>0</v>
      </c>
      <c r="L41" s="21">
        <f>IFERROR((VLOOKUP($B41,'Tabela de alimentos'!$A$3:$K$1041,10,FALSE))*$C41/100,0)</f>
        <v>0</v>
      </c>
      <c r="M41" s="21">
        <f>IFERROR((VLOOKUP($B41,'Tabela de alimentos'!$A$3:$K$1041,11,FALSE))*$C41/100,0)</f>
        <v>0</v>
      </c>
    </row>
    <row r="42" spans="1:13" s="2" customFormat="1" ht="19.899999999999999" customHeight="1" thickBot="1" x14ac:dyDescent="0.3">
      <c r="A42" s="20"/>
      <c r="B42" s="192"/>
      <c r="C42" s="29" t="s">
        <v>398</v>
      </c>
      <c r="D42" s="24">
        <f t="shared" ref="D42:M42" si="0">SUM(D5:D41)</f>
        <v>1806.8523012839025</v>
      </c>
      <c r="E42" s="26">
        <f t="shared" si="0"/>
        <v>7560.2888670550474</v>
      </c>
      <c r="F42" s="24">
        <f t="shared" si="0"/>
        <v>68.16873086941898</v>
      </c>
      <c r="G42" s="24">
        <f t="shared" si="0"/>
        <v>41.27455333333333</v>
      </c>
      <c r="H42" s="24">
        <f t="shared" si="0"/>
        <v>295.30980246391431</v>
      </c>
      <c r="I42" s="26">
        <f t="shared" si="0"/>
        <v>168.25176666666667</v>
      </c>
      <c r="J42" s="22">
        <f t="shared" si="0"/>
        <v>9.3994146666666669</v>
      </c>
      <c r="K42" s="22">
        <f t="shared" si="0"/>
        <v>500.69759999999997</v>
      </c>
      <c r="L42" s="22">
        <f t="shared" si="0"/>
        <v>1508.6454000000001</v>
      </c>
      <c r="M42" s="22">
        <f t="shared" si="0"/>
        <v>947.86123000000009</v>
      </c>
    </row>
    <row r="43" spans="1:13" s="2" customFormat="1" ht="24.95" customHeight="1" x14ac:dyDescent="0.25">
      <c r="A43" s="603" t="s">
        <v>638</v>
      </c>
      <c r="B43" s="603"/>
      <c r="C43" s="603"/>
      <c r="D43" s="603"/>
      <c r="E43" s="603"/>
      <c r="F43" s="603"/>
      <c r="G43" s="603"/>
      <c r="H43" s="603"/>
      <c r="I43" s="603"/>
      <c r="J43" s="603"/>
      <c r="K43" s="603"/>
      <c r="L43" s="603"/>
      <c r="M43" s="603"/>
    </row>
    <row r="44" spans="1:13" x14ac:dyDescent="0.2">
      <c r="B44" s="2"/>
      <c r="D44" s="4"/>
      <c r="E44" s="4"/>
      <c r="F44" s="4"/>
      <c r="G44" s="4"/>
      <c r="H44" s="4"/>
      <c r="I44" s="4"/>
      <c r="J44" s="4"/>
      <c r="K44" s="4"/>
      <c r="L44" s="4"/>
      <c r="M44" s="5"/>
    </row>
    <row r="45" spans="1:13" x14ac:dyDescent="0.2">
      <c r="B45" s="3"/>
      <c r="D45" s="6"/>
      <c r="E45" s="7"/>
      <c r="F45" s="6"/>
      <c r="G45" s="6"/>
      <c r="H45" s="6"/>
      <c r="I45" s="6"/>
      <c r="J45" s="6"/>
      <c r="K45" s="6"/>
      <c r="L45" s="6"/>
      <c r="M45" s="8"/>
    </row>
    <row r="46" spans="1:13" x14ac:dyDescent="0.2">
      <c r="B46" s="3"/>
      <c r="D46" s="6"/>
      <c r="E46" s="7"/>
      <c r="F46" s="6"/>
      <c r="G46" s="6"/>
      <c r="H46" s="6"/>
      <c r="I46" s="6"/>
      <c r="J46" s="6"/>
      <c r="K46" s="6"/>
      <c r="L46" s="6"/>
      <c r="M46" s="8"/>
    </row>
    <row r="47" spans="1:13" x14ac:dyDescent="0.2">
      <c r="B47" s="3"/>
      <c r="D47" s="6"/>
      <c r="E47" s="7"/>
      <c r="F47" s="6"/>
      <c r="G47" s="6"/>
      <c r="H47" s="6"/>
      <c r="I47" s="6"/>
      <c r="J47" s="6"/>
      <c r="K47" s="6"/>
      <c r="L47" s="6"/>
      <c r="M47" s="8"/>
    </row>
  </sheetData>
  <mergeCells count="5">
    <mergeCell ref="A1:M1"/>
    <mergeCell ref="A2:M2"/>
    <mergeCell ref="A3:B3"/>
    <mergeCell ref="D3:E3"/>
    <mergeCell ref="A43:M43"/>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F5A14470-C994-4A61-96DA-E9EFD88A5917}">
          <x14:formula1>
            <xm:f>'Tabela de alimentos'!$A$3:$A$691</xm:f>
          </x14:formula1>
          <xm:sqref>B5:B41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8FF2B-0C11-4258-ADAB-8D1A00FA4097}">
  <sheetPr>
    <tabColor rgb="FFFFFF00"/>
    <pageSetUpPr fitToPage="1"/>
  </sheetPr>
  <dimension ref="A1:N51"/>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4" ht="35.1" customHeight="1" x14ac:dyDescent="0.25">
      <c r="A1" s="605" t="s">
        <v>635</v>
      </c>
      <c r="B1" s="606"/>
      <c r="C1" s="606"/>
      <c r="D1" s="606"/>
      <c r="E1" s="606"/>
      <c r="F1" s="606"/>
      <c r="G1" s="606"/>
      <c r="H1" s="606"/>
      <c r="I1" s="606"/>
      <c r="J1" s="606"/>
      <c r="K1" s="606"/>
      <c r="L1" s="606"/>
      <c r="M1" s="606"/>
    </row>
    <row r="2" spans="1:14" ht="35.1" customHeight="1" x14ac:dyDescent="0.25">
      <c r="A2" s="607" t="s">
        <v>634</v>
      </c>
      <c r="B2" s="608"/>
      <c r="C2" s="608"/>
      <c r="D2" s="608"/>
      <c r="E2" s="608"/>
      <c r="F2" s="608"/>
      <c r="G2" s="608"/>
      <c r="H2" s="608"/>
      <c r="I2" s="608"/>
      <c r="J2" s="608"/>
      <c r="K2" s="608"/>
      <c r="L2" s="608"/>
      <c r="M2" s="608"/>
    </row>
    <row r="3" spans="1:14" ht="35.25" customHeight="1" x14ac:dyDescent="0.2">
      <c r="A3" s="609" t="s">
        <v>646</v>
      </c>
      <c r="B3" s="609"/>
      <c r="C3" s="97"/>
      <c r="D3" s="604" t="s">
        <v>31</v>
      </c>
      <c r="E3" s="604"/>
      <c r="F3" s="86" t="s">
        <v>7</v>
      </c>
      <c r="G3" s="86" t="s">
        <v>32</v>
      </c>
      <c r="H3" s="86" t="s">
        <v>640</v>
      </c>
      <c r="I3" s="87" t="s">
        <v>8</v>
      </c>
      <c r="J3" s="89" t="s">
        <v>9</v>
      </c>
      <c r="K3" s="88" t="s">
        <v>10</v>
      </c>
      <c r="L3" s="89" t="s">
        <v>396</v>
      </c>
      <c r="M3" s="90" t="s">
        <v>623</v>
      </c>
      <c r="N3" s="11"/>
    </row>
    <row r="4" spans="1:14" ht="49.5"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c r="N4" s="11"/>
    </row>
    <row r="5" spans="1:14" ht="14.25" x14ac:dyDescent="0.2">
      <c r="A5" s="19"/>
      <c r="B5" s="132" t="s">
        <v>707</v>
      </c>
      <c r="C5" s="11">
        <v>100</v>
      </c>
      <c r="D5" s="30">
        <f>IFERROR((VLOOKUP($B5,'Tabela de alimentos'!$A$3:$K$1041,2,FALSE))*$C5/100,0)</f>
        <v>536.37663268969959</v>
      </c>
      <c r="E5" s="33">
        <f>IFERROR((VLOOKUP($B5,'Tabela de alimentos'!$A$3:$K$1041,3,FALSE))*$C5/100,0)</f>
        <v>2244.1998311737034</v>
      </c>
      <c r="F5" s="30">
        <f>IFERROR((VLOOKUP($B5,'Tabela de alimentos'!$A$3:$K$1041,4,FALSE))*$C5/100,0)</f>
        <v>14.897083767969713</v>
      </c>
      <c r="G5" s="30">
        <f>IFERROR((VLOOKUP($B5,'Tabela de alimentos'!$A$3:$K$1041,5,FALSE))*$C5/100,0)</f>
        <v>14.458486666666666</v>
      </c>
      <c r="H5" s="30">
        <f>IFERROR((VLOOKUP($B5,'Tabela de alimentos'!$A$3:$K$1041,6,FALSE))*$C5/100,0)</f>
        <v>88.334216232030286</v>
      </c>
      <c r="I5" s="33">
        <f>IFERROR((VLOOKUP($B5,'Tabela de alimentos'!$A$3:$K$1041,7,FALSE))*$C5/100,0)</f>
        <v>195.31463333333329</v>
      </c>
      <c r="J5" s="32">
        <f>IFERROR((VLOOKUP($B5,'Tabela de alimentos'!$A$3:$K$1041,8,FALSE))*$C5/100,0)</f>
        <v>1.2454999999999998</v>
      </c>
      <c r="K5" s="32">
        <f>IFERROR((VLOOKUP($B5,'Tabela de alimentos'!$A$3:$K$1041,9,FALSE))*$C5/100,0)</f>
        <v>122.74893333333334</v>
      </c>
      <c r="L5" s="32">
        <f>IFERROR((VLOOKUP($B5,'Tabela de alimentos'!$A$3:$K$1041,10,FALSE))*$C5/100,0)</f>
        <v>0</v>
      </c>
      <c r="M5" s="32">
        <f>IFERROR((VLOOKUP($B5,'Tabela de alimentos'!$A$3:$K$1041,11,FALSE))*$C5/100,0)</f>
        <v>252.13114666666669</v>
      </c>
      <c r="N5" s="11"/>
    </row>
    <row r="6" spans="1:14" ht="14.25" x14ac:dyDescent="0.2">
      <c r="A6" s="19"/>
      <c r="B6" s="116" t="s">
        <v>1008</v>
      </c>
      <c r="C6" s="11">
        <v>100</v>
      </c>
      <c r="D6" s="30">
        <f>IFERROR((VLOOKUP($B6,'Tabela de alimentos'!$A$3:$K$1041,2,FALSE))*$C6/100,0)</f>
        <v>209.14808999999997</v>
      </c>
      <c r="E6" s="33">
        <f>IFERROR((VLOOKUP($B6,'Tabela de alimentos'!$A$3:$K$1041,3,FALSE))*$C6/100,0)</f>
        <v>875.07560855999998</v>
      </c>
      <c r="F6" s="30">
        <f>IFERROR((VLOOKUP($B6,'Tabela de alimentos'!$A$3:$K$1041,4,FALSE))*$C6/100,0)</f>
        <v>8.2565000000000008</v>
      </c>
      <c r="G6" s="30">
        <f>IFERROR((VLOOKUP($B6,'Tabela de alimentos'!$A$3:$K$1041,5,FALSE))*$C6/100,0)</f>
        <v>8.3960000000000008</v>
      </c>
      <c r="H6" s="30">
        <f>IFERROR((VLOOKUP($B6,'Tabela de alimentos'!$A$3:$K$1041,6,FALSE))*$C6/100,0)</f>
        <v>25.430500000000002</v>
      </c>
      <c r="I6" s="33">
        <f>IFERROR((VLOOKUP($B6,'Tabela de alimentos'!$A$3:$K$1041,7,FALSE))*$C6/100,0)</f>
        <v>273.74250000000001</v>
      </c>
      <c r="J6" s="32">
        <f>IFERROR((VLOOKUP($B6,'Tabela de alimentos'!$A$3:$K$1041,8,FALSE))*$C6/100,0)</f>
        <v>0.96100000000000008</v>
      </c>
      <c r="K6" s="32">
        <f>IFERROR((VLOOKUP($B6,'Tabela de alimentos'!$A$3:$K$1041,9,FALSE))*$C6/100,0)</f>
        <v>227.69450000000001</v>
      </c>
      <c r="L6" s="32">
        <f>IFERROR((VLOOKUP($B6,'Tabela de alimentos'!$A$3:$K$1041,10,FALSE))*$C6/100,0)</f>
        <v>0</v>
      </c>
      <c r="M6" s="32">
        <f>IFERROR((VLOOKUP($B6,'Tabela de alimentos'!$A$3:$K$1041,11,FALSE))*$C6/100,0)</f>
        <v>106.65</v>
      </c>
      <c r="N6" s="11"/>
    </row>
    <row r="7" spans="1:14" ht="14.25" x14ac:dyDescent="0.2">
      <c r="A7" s="19"/>
      <c r="B7" s="116" t="s">
        <v>680</v>
      </c>
      <c r="C7" s="11">
        <v>100</v>
      </c>
      <c r="D7" s="30">
        <f>IFERROR((VLOOKUP($B7,'Tabela de alimentos'!$A$3:$K$1041,2,FALSE))*$C7/100,0)</f>
        <v>137.007581115942</v>
      </c>
      <c r="E7" s="33">
        <f>IFERROR((VLOOKUP($B7,'Tabela de alimentos'!$A$3:$K$1041,3,FALSE))*$C7/100,0)</f>
        <v>573.21151710678271</v>
      </c>
      <c r="F7" s="30">
        <f>IFERROR((VLOOKUP($B7,'Tabela de alimentos'!$A$3:$K$1041,4,FALSE))*$C7/100,0)</f>
        <v>19.563746376811594</v>
      </c>
      <c r="G7" s="30">
        <f>IFERROR((VLOOKUP($B7,'Tabela de alimentos'!$A$3:$K$1041,5,FALSE))*$C7/100,0)</f>
        <v>5.7329999999999997</v>
      </c>
      <c r="H7" s="30">
        <f>IFERROR((VLOOKUP($B7,'Tabela de alimentos'!$A$3:$K$1041,6,FALSE))*$C7/100,0)</f>
        <v>0.6839536231884058</v>
      </c>
      <c r="I7" s="33">
        <f>IFERROR((VLOOKUP($B7,'Tabela de alimentos'!$A$3:$K$1041,7,FALSE))*$C7/100,0)</f>
        <v>9.9152666666666676</v>
      </c>
      <c r="J7" s="32">
        <f>IFERROR((VLOOKUP($B7,'Tabela de alimentos'!$A$3:$K$1041,8,FALSE))*$C7/100,0)</f>
        <v>0.44440000000000007</v>
      </c>
      <c r="K7" s="32">
        <f>IFERROR((VLOOKUP($B7,'Tabela de alimentos'!$A$3:$K$1041,9,FALSE))*$C7/100,0)</f>
        <v>22.02</v>
      </c>
      <c r="L7" s="32">
        <f>IFERROR((VLOOKUP($B7,'Tabela de alimentos'!$A$3:$K$1041,10,FALSE))*$C7/100,0)</f>
        <v>1.0213999999999999</v>
      </c>
      <c r="M7" s="32">
        <f>IFERROR((VLOOKUP($B7,'Tabela de alimentos'!$A$3:$K$1041,11,FALSE))*$C7/100,0)</f>
        <v>62.232500000000002</v>
      </c>
      <c r="N7" s="11"/>
    </row>
    <row r="8" spans="1:14" ht="14.25" x14ac:dyDescent="0.2">
      <c r="A8" s="19"/>
      <c r="B8" s="116" t="s">
        <v>726</v>
      </c>
      <c r="C8" s="11">
        <v>100</v>
      </c>
      <c r="D8" s="30">
        <f>IFERROR((VLOOKUP($B8,'Tabela de alimentos'!$A$3:$K$1041,2,FALSE))*$C8/100,0)</f>
        <v>35.403624347826081</v>
      </c>
      <c r="E8" s="33">
        <f>IFERROR((VLOOKUP($B8,'Tabela de alimentos'!$A$3:$K$1041,3,FALSE))*$C8/100,0)</f>
        <v>148.12876427130431</v>
      </c>
      <c r="F8" s="30">
        <f>IFERROR((VLOOKUP($B8,'Tabela de alimentos'!$A$3:$K$1041,4,FALSE))*$C8/100,0)</f>
        <v>0.97445652173913022</v>
      </c>
      <c r="G8" s="30">
        <f>IFERROR((VLOOKUP($B8,'Tabela de alimentos'!$A$3:$K$1041,5,FALSE))*$C8/100,0)</f>
        <v>0</v>
      </c>
      <c r="H8" s="30">
        <f>IFERROR((VLOOKUP($B8,'Tabela de alimentos'!$A$3:$K$1041,6,FALSE))*$C8/100,0)</f>
        <v>8.0785434782608672</v>
      </c>
      <c r="I8" s="33">
        <f>IFERROR((VLOOKUP($B8,'Tabela de alimentos'!$A$3:$K$1041,7,FALSE))*$C8/100,0)</f>
        <v>1.9524999999999999</v>
      </c>
      <c r="J8" s="32">
        <f>IFERROR((VLOOKUP($B8,'Tabela de alimentos'!$A$3:$K$1041,8,FALSE))*$C8/100,0)</f>
        <v>0.19800000000000001</v>
      </c>
      <c r="K8" s="32">
        <f>IFERROR((VLOOKUP($B8,'Tabela de alimentos'!$A$3:$K$1041,9,FALSE))*$C8/100,0)</f>
        <v>0</v>
      </c>
      <c r="L8" s="32">
        <f>IFERROR((VLOOKUP($B8,'Tabela de alimentos'!$A$3:$K$1041,10,FALSE))*$C8/100,0)</f>
        <v>17.095833333333331</v>
      </c>
      <c r="M8" s="32">
        <f>IFERROR((VLOOKUP($B8,'Tabela de alimentos'!$A$3:$K$1041,11,FALSE))*$C8/100,0)</f>
        <v>0</v>
      </c>
      <c r="N8" s="11"/>
    </row>
    <row r="9" spans="1:14" ht="14.25" x14ac:dyDescent="0.2">
      <c r="A9" s="19"/>
      <c r="B9" s="116" t="s">
        <v>674</v>
      </c>
      <c r="C9" s="11">
        <v>100</v>
      </c>
      <c r="D9" s="30">
        <f>IFERROR((VLOOKUP($B9,'Tabela de alimentos'!$A$3:$K$1041,2,FALSE))*$C9/100,0)</f>
        <v>308.897067884058</v>
      </c>
      <c r="E9" s="33">
        <f>IFERROR((VLOOKUP($B9,'Tabela de alimentos'!$A$3:$K$1041,3,FALSE))*$C9/100,0)</f>
        <v>1292.4253320268986</v>
      </c>
      <c r="F9" s="30">
        <f>IFERROR((VLOOKUP($B9,'Tabela de alimentos'!$A$3:$K$1041,4,FALSE))*$C9/100,0)</f>
        <v>5.7618862318840574</v>
      </c>
      <c r="G9" s="30">
        <f>IFERROR((VLOOKUP($B9,'Tabela de alimentos'!$A$3:$K$1041,5,FALSE))*$C9/100,0)</f>
        <v>2.7690999999999999</v>
      </c>
      <c r="H9" s="30">
        <f>IFERROR((VLOOKUP($B9,'Tabela de alimentos'!$A$3:$K$1041,6,FALSE))*$C9/100,0)</f>
        <v>63.127163768115935</v>
      </c>
      <c r="I9" s="33">
        <f>IFERROR((VLOOKUP($B9,'Tabela de alimentos'!$A$3:$K$1041,7,FALSE))*$C9/100,0)</f>
        <v>3.5992666666666664</v>
      </c>
      <c r="J9" s="32">
        <f>IFERROR((VLOOKUP($B9,'Tabela de alimentos'!$A$3:$K$1041,8,FALSE))*$C9/100,0)</f>
        <v>0.54619799999999996</v>
      </c>
      <c r="K9" s="32">
        <f>IFERROR((VLOOKUP($B9,'Tabela de alimentos'!$A$3:$K$1041,9,FALSE))*$C9/100,0)</f>
        <v>0</v>
      </c>
      <c r="L9" s="32">
        <f>IFERROR((VLOOKUP($B9,'Tabela de alimentos'!$A$3:$K$1041,10,FALSE))*$C9/100,0)</f>
        <v>0</v>
      </c>
      <c r="M9" s="32">
        <f>IFERROR((VLOOKUP($B9,'Tabela de alimentos'!$A$3:$K$1041,11,FALSE))*$C9/100,0)</f>
        <v>80.728133333333332</v>
      </c>
      <c r="N9" s="11"/>
    </row>
    <row r="10" spans="1:14" ht="14.25" x14ac:dyDescent="0.2">
      <c r="A10" s="19"/>
      <c r="B10" s="116" t="s">
        <v>676</v>
      </c>
      <c r="C10" s="11">
        <v>100</v>
      </c>
      <c r="D10" s="30">
        <f>IFERROR((VLOOKUP($B10,'Tabela de alimentos'!$A$3:$K$1041,2,FALSE))*$C10/100,0)</f>
        <v>110.33464939130434</v>
      </c>
      <c r="E10" s="33">
        <f>IFERROR((VLOOKUP($B10,'Tabela de alimentos'!$A$3:$K$1041,3,FALSE))*$C10/100,0)</f>
        <v>461.64017305321738</v>
      </c>
      <c r="F10" s="30">
        <f>IFERROR((VLOOKUP($B10,'Tabela de alimentos'!$A$3:$K$1041,4,FALSE))*$C10/100,0)</f>
        <v>5.291054347826087</v>
      </c>
      <c r="G10" s="30">
        <f>IFERROR((VLOOKUP($B10,'Tabela de alimentos'!$A$3:$K$1041,5,FALSE))*$C10/100,0)</f>
        <v>4.1120999999999999</v>
      </c>
      <c r="H10" s="30">
        <f>IFERROR((VLOOKUP($B10,'Tabela de alimentos'!$A$3:$K$1041,6,FALSE))*$C10/100,0)</f>
        <v>13.664528985507244</v>
      </c>
      <c r="I10" s="33">
        <f>IFERROR((VLOOKUP($B10,'Tabela de alimentos'!$A$3:$K$1041,7,FALSE))*$C10/100,0)</f>
        <v>49.747799999999998</v>
      </c>
      <c r="J10" s="32">
        <f>IFERROR((VLOOKUP($B10,'Tabela de alimentos'!$A$3:$K$1041,8,FALSE))*$C10/100,0)</f>
        <v>2.0020000000000002</v>
      </c>
      <c r="K10" s="32">
        <f>IFERROR((VLOOKUP($B10,'Tabela de alimentos'!$A$3:$K$1041,9,FALSE))*$C10/100,0)</f>
        <v>0</v>
      </c>
      <c r="L10" s="32">
        <f>IFERROR((VLOOKUP($B10,'Tabela de alimentos'!$A$3:$K$1041,10,FALSE))*$C10/100,0)</f>
        <v>0</v>
      </c>
      <c r="M10" s="32">
        <f>IFERROR((VLOOKUP($B10,'Tabela de alimentos'!$A$3:$K$1041,11,FALSE))*$C10/100,0)</f>
        <v>84.592800000000011</v>
      </c>
      <c r="N10" s="11"/>
    </row>
    <row r="11" spans="1:14" ht="14.25" x14ac:dyDescent="0.2">
      <c r="A11" s="19"/>
      <c r="B11" s="116" t="s">
        <v>761</v>
      </c>
      <c r="C11" s="11">
        <v>100</v>
      </c>
      <c r="D11" s="30">
        <f>IFERROR((VLOOKUP($B11,'Tabela de alimentos'!$A$3:$K$1041,2,FALSE))*$C11/100,0)</f>
        <v>6.27</v>
      </c>
      <c r="E11" s="33">
        <f>IFERROR((VLOOKUP($B11,'Tabela de alimentos'!$A$3:$K$1041,3,FALSE))*$C11/100,0)</f>
        <v>137.18055550469563</v>
      </c>
      <c r="F11" s="30">
        <f>IFERROR((VLOOKUP($B11,'Tabela de alimentos'!$A$3:$K$1041,4,FALSE))*$C11/100,0)</f>
        <v>0.33315217391304341</v>
      </c>
      <c r="G11" s="30">
        <f>IFERROR((VLOOKUP($B11,'Tabela de alimentos'!$A$3:$K$1041,5,FALSE))*$C11/100,0)</f>
        <v>3.0451999999999999</v>
      </c>
      <c r="H11" s="30">
        <f>IFERROR((VLOOKUP($B11,'Tabela de alimentos'!$A$3:$K$1041,6,FALSE))*$C11/100,0)</f>
        <v>1.3970144927536237</v>
      </c>
      <c r="I11" s="33">
        <f>IFERROR((VLOOKUP($B11,'Tabela de alimentos'!$A$3:$K$1041,7,FALSE))*$C11/100,0)</f>
        <v>10.499600000000003</v>
      </c>
      <c r="J11" s="32">
        <f>IFERROR((VLOOKUP($B11,'Tabela de alimentos'!$A$3:$K$1041,8,FALSE))*$C11/100,0)</f>
        <v>5.2999999999999999E-2</v>
      </c>
      <c r="K11" s="32">
        <f>IFERROR((VLOOKUP($B11,'Tabela de alimentos'!$A$3:$K$1041,9,FALSE))*$C11/100,0)</f>
        <v>3.99</v>
      </c>
      <c r="L11" s="32">
        <f>IFERROR((VLOOKUP($B11,'Tabela de alimentos'!$A$3:$K$1041,10,FALSE))*$C11/100,0)</f>
        <v>5.6150000000000002</v>
      </c>
      <c r="M11" s="32">
        <f>IFERROR((VLOOKUP($B11,'Tabela de alimentos'!$A$3:$K$1041,11,FALSE))*$C11/100,0)</f>
        <v>48.010600000000004</v>
      </c>
      <c r="N11" s="11"/>
    </row>
    <row r="12" spans="1:14" ht="14.25" x14ac:dyDescent="0.2">
      <c r="A12" s="19"/>
      <c r="B12" s="116" t="s">
        <v>718</v>
      </c>
      <c r="C12" s="11">
        <v>100</v>
      </c>
      <c r="D12" s="30">
        <f>IFERROR((VLOOKUP($B12,'Tabela de alimentos'!$A$3:$K$1041,2,FALSE))*$C12/100,0)</f>
        <v>434.53720920419232</v>
      </c>
      <c r="E12" s="33">
        <f>IFERROR((VLOOKUP($B12,'Tabela de alimentos'!$A$3:$K$1041,3,FALSE))*$C12/100,0)</f>
        <v>1818.3516833103413</v>
      </c>
      <c r="F12" s="30">
        <f>IFERROR((VLOOKUP($B12,'Tabela de alimentos'!$A$3:$K$1041,4,FALSE))*$C12/100,0)</f>
        <v>33.605266666520436</v>
      </c>
      <c r="G12" s="30">
        <f>IFERROR((VLOOKUP($B12,'Tabela de alimentos'!$A$3:$K$1041,5,FALSE))*$C12/100,0)</f>
        <v>25.791499999999999</v>
      </c>
      <c r="H12" s="30">
        <f>IFERROR((VLOOKUP($B12,'Tabela de alimentos'!$A$3:$K$1041,6,FALSE))*$C12/100,0)</f>
        <v>16.330716666812897</v>
      </c>
      <c r="I12" s="33">
        <f>IFERROR((VLOOKUP($B12,'Tabela de alimentos'!$A$3:$K$1041,7,FALSE))*$C12/100,0)</f>
        <v>213.55883666666665</v>
      </c>
      <c r="J12" s="32">
        <f>IFERROR((VLOOKUP($B12,'Tabela de alimentos'!$A$3:$K$1041,8,FALSE))*$C12/100,0)</f>
        <v>3.7673033333333343</v>
      </c>
      <c r="K12" s="32">
        <f>IFERROR((VLOOKUP($B12,'Tabela de alimentos'!$A$3:$K$1041,9,FALSE))*$C12/100,0)</f>
        <v>223.51799999999994</v>
      </c>
      <c r="L12" s="32">
        <f>IFERROR((VLOOKUP($B12,'Tabela de alimentos'!$A$3:$K$1041,10,FALSE))*$C12/100,0)</f>
        <v>6.0878666666666668</v>
      </c>
      <c r="M12" s="32">
        <f>IFERROR((VLOOKUP($B12,'Tabela de alimentos'!$A$3:$K$1041,11,FALSE))*$C12/100,0)</f>
        <v>555.33443033333333</v>
      </c>
      <c r="N12" s="11"/>
    </row>
    <row r="13" spans="1:14" ht="14.25" x14ac:dyDescent="0.2">
      <c r="A13" s="19"/>
      <c r="B13" s="116" t="s">
        <v>740</v>
      </c>
      <c r="C13" s="11">
        <v>100</v>
      </c>
      <c r="D13" s="30">
        <f>IFERROR((VLOOKUP($B13,'Tabela de alimentos'!$A$3:$K$1041,2,FALSE))*$C13/100,0)</f>
        <v>147.02000000000001</v>
      </c>
      <c r="E13" s="33">
        <f>IFERROR((VLOOKUP($B13,'Tabela de alimentos'!$A$3:$K$1041,3,FALSE))*$C13/100,0)</f>
        <v>467.86296516159973</v>
      </c>
      <c r="F13" s="30">
        <f>IFERROR((VLOOKUP($B13,'Tabela de alimentos'!$A$3:$K$1041,4,FALSE))*$C13/100,0)</f>
        <v>0.99450000000000005</v>
      </c>
      <c r="G13" s="30">
        <f>IFERROR((VLOOKUP($B13,'Tabela de alimentos'!$A$3:$K$1041,5,FALSE))*$C13/100,0)</f>
        <v>0.308</v>
      </c>
      <c r="H13" s="30">
        <f>IFERROR((VLOOKUP($B13,'Tabela de alimentos'!$A$3:$K$1041,6,FALSE))*$C13/100,0)</f>
        <v>28.662499999999987</v>
      </c>
      <c r="I13" s="33">
        <f>IFERROR((VLOOKUP($B13,'Tabela de alimentos'!$A$3:$K$1041,7,FALSE))*$C13/100,0)</f>
        <v>2.4373333333333336</v>
      </c>
      <c r="J13" s="32">
        <f>IFERROR((VLOOKUP($B13,'Tabela de alimentos'!$A$3:$K$1041,8,FALSE))*$C13/100,0)</f>
        <v>0.30966666666666659</v>
      </c>
      <c r="K13" s="32">
        <f>IFERROR((VLOOKUP($B13,'Tabela de alimentos'!$A$3:$K$1041,9,FALSE))*$C13/100,0)</f>
        <v>42</v>
      </c>
      <c r="L13" s="32">
        <f>IFERROR((VLOOKUP($B13,'Tabela de alimentos'!$A$3:$K$1041,10,FALSE))*$C13/100,0)</f>
        <v>239.43866666666668</v>
      </c>
      <c r="M13" s="32">
        <f>IFERROR((VLOOKUP($B13,'Tabela de alimentos'!$A$3:$K$1041,11,FALSE))*$C13/100,0)</f>
        <v>8.3233333333333324</v>
      </c>
      <c r="N13" s="11"/>
    </row>
    <row r="14" spans="1:14" ht="14.25" x14ac:dyDescent="0.2">
      <c r="A14" s="19"/>
      <c r="B14" s="116"/>
      <c r="C14" s="11"/>
      <c r="D14" s="30">
        <f>IFERROR((VLOOKUP($B14,'Tabela de alimentos'!$A$3:$K$1041,2,FALSE))*$C14/100,0)</f>
        <v>0</v>
      </c>
      <c r="E14" s="33">
        <f>IFERROR((VLOOKUP($B14,'Tabela de alimentos'!$A$3:$K$1041,3,FALSE))*$C14/100,0)</f>
        <v>0</v>
      </c>
      <c r="F14" s="30">
        <f>IFERROR((VLOOKUP($B14,'Tabela de alimentos'!$A$3:$K$1041,4,FALSE))*$C14/100,0)</f>
        <v>0</v>
      </c>
      <c r="G14" s="30">
        <f>IFERROR((VLOOKUP($B14,'Tabela de alimentos'!$A$3:$K$1041,5,FALSE))*$C14/100,0)</f>
        <v>0</v>
      </c>
      <c r="H14" s="30">
        <f>IFERROR((VLOOKUP($B14,'Tabela de alimentos'!$A$3:$K$1041,6,FALSE))*$C14/100,0)</f>
        <v>0</v>
      </c>
      <c r="I14" s="33">
        <f>IFERROR((VLOOKUP($B14,'Tabela de alimentos'!$A$3:$K$1041,7,FALSE))*$C14/100,0)</f>
        <v>0</v>
      </c>
      <c r="J14" s="32">
        <f>IFERROR((VLOOKUP($B14,'Tabela de alimentos'!$A$3:$K$1041,8,FALSE))*$C14/100,0)</f>
        <v>0</v>
      </c>
      <c r="K14" s="32">
        <f>IFERROR((VLOOKUP($B14,'Tabela de alimentos'!$A$3:$K$1041,9,FALSE))*$C14/100,0)</f>
        <v>0</v>
      </c>
      <c r="L14" s="32">
        <f>IFERROR((VLOOKUP($B14,'Tabela de alimentos'!$A$3:$K$1041,10,FALSE))*$C14/100,0)</f>
        <v>0</v>
      </c>
      <c r="M14" s="32">
        <f>IFERROR((VLOOKUP($B14,'Tabela de alimentos'!$A$3:$K$1041,11,FALSE))*$C14/100,0)</f>
        <v>0</v>
      </c>
      <c r="N14" s="11"/>
    </row>
    <row r="15" spans="1:14" ht="14.25" hidden="1" x14ac:dyDescent="0.2">
      <c r="A15" s="19"/>
      <c r="B15" s="116"/>
      <c r="C15" s="11"/>
      <c r="D15" s="30">
        <f>IFERROR((VLOOKUP($B15,'Tabela de alimentos'!$A$3:$K$1041,2,FALSE))*$C15/100,0)</f>
        <v>0</v>
      </c>
      <c r="E15" s="33">
        <f>IFERROR((VLOOKUP($B15,'Tabela de alimentos'!$A$3:$K$1041,3,FALSE))*$C15/100,0)</f>
        <v>0</v>
      </c>
      <c r="F15" s="30">
        <f>IFERROR((VLOOKUP($B15,'Tabela de alimentos'!$A$3:$K$1041,4,FALSE))*$C15/100,0)</f>
        <v>0</v>
      </c>
      <c r="G15" s="30">
        <f>IFERROR((VLOOKUP($B15,'Tabela de alimentos'!$A$3:$K$1041,5,FALSE))*$C15/100,0)</f>
        <v>0</v>
      </c>
      <c r="H15" s="30">
        <f>IFERROR((VLOOKUP($B15,'Tabela de alimentos'!$A$3:$K$1041,6,FALSE))*$C15/100,0)</f>
        <v>0</v>
      </c>
      <c r="I15" s="33">
        <f>IFERROR((VLOOKUP($B15,'Tabela de alimentos'!$A$3:$K$1041,7,FALSE))*$C15/100,0)</f>
        <v>0</v>
      </c>
      <c r="J15" s="32">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c r="N15" s="11"/>
    </row>
    <row r="16" spans="1:14" ht="14.25" hidden="1" x14ac:dyDescent="0.2">
      <c r="A16" s="19"/>
      <c r="B16" s="116"/>
      <c r="C16" s="11"/>
      <c r="D16" s="30">
        <f>IFERROR((VLOOKUP($B16,'Tabela de alimentos'!$A$3:$K$1041,2,FALSE))*$C16/100,0)</f>
        <v>0</v>
      </c>
      <c r="E16" s="33">
        <f>IFERROR((VLOOKUP($B16,'Tabela de alimentos'!$A$3:$K$1041,3,FALSE))*$C16/100,0)</f>
        <v>0</v>
      </c>
      <c r="F16" s="30">
        <f>IFERROR((VLOOKUP($B16,'Tabela de alimentos'!$A$3:$K$1041,4,FALSE))*$C16/100,0)</f>
        <v>0</v>
      </c>
      <c r="G16" s="30">
        <f>IFERROR((VLOOKUP($B16,'Tabela de alimentos'!$A$3:$K$1041,5,FALSE))*$C16/100,0)</f>
        <v>0</v>
      </c>
      <c r="H16" s="30">
        <f>IFERROR((VLOOKUP($B16,'Tabela de alimentos'!$A$3:$K$1041,6,FALSE))*$C16/100,0)</f>
        <v>0</v>
      </c>
      <c r="I16" s="33">
        <f>IFERROR((VLOOKUP($B16,'Tabela de alimentos'!$A$3:$K$1041,7,FALSE))*$C16/100,0)</f>
        <v>0</v>
      </c>
      <c r="J16" s="32">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c r="N16" s="11"/>
    </row>
    <row r="17" spans="1:14" ht="14.25" hidden="1" x14ac:dyDescent="0.2">
      <c r="A17" s="19"/>
      <c r="B17" s="116"/>
      <c r="C17" s="11"/>
      <c r="D17" s="30">
        <f>IFERROR((VLOOKUP($B17,'Tabela de alimentos'!$A$3:$K$1041,2,FALSE))*$C17/100,0)</f>
        <v>0</v>
      </c>
      <c r="E17" s="33">
        <f>IFERROR((VLOOKUP($B17,'Tabela de alimentos'!$A$3:$K$1041,3,FALSE))*$C17/100,0)</f>
        <v>0</v>
      </c>
      <c r="F17" s="30">
        <f>IFERROR((VLOOKUP($B17,'Tabela de alimentos'!$A$3:$K$1041,4,FALSE))*$C17/100,0)</f>
        <v>0</v>
      </c>
      <c r="G17" s="30">
        <f>IFERROR((VLOOKUP($B17,'Tabela de alimentos'!$A$3:$K$1041,5,FALSE))*$C17/100,0)</f>
        <v>0</v>
      </c>
      <c r="H17" s="30">
        <f>IFERROR((VLOOKUP($B17,'Tabela de alimentos'!$A$3:$K$1041,6,FALSE))*$C17/100,0)</f>
        <v>0</v>
      </c>
      <c r="I17" s="33">
        <f>IFERROR((VLOOKUP($B17,'Tabela de alimentos'!$A$3:$K$1041,7,FALSE))*$C17/100,0)</f>
        <v>0</v>
      </c>
      <c r="J17" s="32">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c r="N17" s="11"/>
    </row>
    <row r="18" spans="1:14" ht="14.25" hidden="1" x14ac:dyDescent="0.2">
      <c r="A18" s="19"/>
      <c r="B18" s="116"/>
      <c r="C18" s="11"/>
      <c r="D18" s="30">
        <f>IFERROR((VLOOKUP($B18,'Tabela de alimentos'!$A$3:$K$1041,2,FALSE))*$C18/100,0)</f>
        <v>0</v>
      </c>
      <c r="E18" s="33">
        <f>IFERROR((VLOOKUP($B18,'Tabela de alimentos'!$A$3:$K$1041,3,FALSE))*$C18/100,0)</f>
        <v>0</v>
      </c>
      <c r="F18" s="30">
        <f>IFERROR((VLOOKUP($B18,'Tabela de alimentos'!$A$3:$K$1041,4,FALSE))*$C18/100,0)</f>
        <v>0</v>
      </c>
      <c r="G18" s="30">
        <f>IFERROR((VLOOKUP($B18,'Tabela de alimentos'!$A$3:$K$1041,5,FALSE))*$C18/100,0)</f>
        <v>0</v>
      </c>
      <c r="H18" s="30">
        <f>IFERROR((VLOOKUP($B18,'Tabela de alimentos'!$A$3:$K$1041,6,FALSE))*$C18/100,0)</f>
        <v>0</v>
      </c>
      <c r="I18" s="33">
        <f>IFERROR((VLOOKUP($B18,'Tabela de alimentos'!$A$3:$K$1041,7,FALSE))*$C18/100,0)</f>
        <v>0</v>
      </c>
      <c r="J18" s="32">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c r="N18" s="11"/>
    </row>
    <row r="19" spans="1:14" ht="14.25" hidden="1" x14ac:dyDescent="0.2">
      <c r="A19" s="19"/>
      <c r="B19" s="116"/>
      <c r="C19" s="11"/>
      <c r="D19" s="30">
        <f>IFERROR((VLOOKUP($B19,'Tabela de alimentos'!$A$3:$K$1041,2,FALSE))*$C19/100,0)</f>
        <v>0</v>
      </c>
      <c r="E19" s="33">
        <f>IFERROR((VLOOKUP($B19,'Tabela de alimentos'!$A$3:$K$1041,3,FALSE))*$C19/100,0)</f>
        <v>0</v>
      </c>
      <c r="F19" s="30">
        <f>IFERROR((VLOOKUP($B19,'Tabela de alimentos'!$A$3:$K$1041,4,FALSE))*$C19/100,0)</f>
        <v>0</v>
      </c>
      <c r="G19" s="30">
        <f>IFERROR((VLOOKUP($B19,'Tabela de alimentos'!$A$3:$K$1041,5,FALSE))*$C19/100,0)</f>
        <v>0</v>
      </c>
      <c r="H19" s="30">
        <f>IFERROR((VLOOKUP($B19,'Tabela de alimentos'!$A$3:$K$1041,6,FALSE))*$C19/100,0)</f>
        <v>0</v>
      </c>
      <c r="I19" s="33">
        <f>IFERROR((VLOOKUP($B19,'Tabela de alimentos'!$A$3:$K$1041,7,FALSE))*$C19/100,0)</f>
        <v>0</v>
      </c>
      <c r="J19" s="32">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c r="N19" s="11"/>
    </row>
    <row r="20" spans="1:14" ht="14.25" hidden="1" x14ac:dyDescent="0.2">
      <c r="A20" s="19"/>
      <c r="B20" s="116"/>
      <c r="C20" s="11"/>
      <c r="D20" s="30">
        <f>IFERROR((VLOOKUP($B20,'Tabela de alimentos'!$A$3:$K$1041,2,FALSE))*$C20/100,0)</f>
        <v>0</v>
      </c>
      <c r="E20" s="33">
        <f>IFERROR((VLOOKUP($B20,'Tabela de alimentos'!$A$3:$K$1041,3,FALSE))*$C20/100,0)</f>
        <v>0</v>
      </c>
      <c r="F20" s="30">
        <f>IFERROR((VLOOKUP($B20,'Tabela de alimentos'!$A$3:$K$1041,4,FALSE))*$C20/100,0)</f>
        <v>0</v>
      </c>
      <c r="G20" s="30">
        <f>IFERROR((VLOOKUP($B20,'Tabela de alimentos'!$A$3:$K$1041,5,FALSE))*$C20/100,0)</f>
        <v>0</v>
      </c>
      <c r="H20" s="30">
        <f>IFERROR((VLOOKUP($B20,'Tabela de alimentos'!$A$3:$K$1041,6,FALSE))*$C20/100,0)</f>
        <v>0</v>
      </c>
      <c r="I20" s="33">
        <f>IFERROR((VLOOKUP($B20,'Tabela de alimentos'!$A$3:$K$1041,7,FALSE))*$C20/100,0)</f>
        <v>0</v>
      </c>
      <c r="J20" s="32">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c r="N20" s="11"/>
    </row>
    <row r="21" spans="1:14" ht="14.25" hidden="1" x14ac:dyDescent="0.2">
      <c r="A21" s="19"/>
      <c r="B21" s="116"/>
      <c r="C21" s="11"/>
      <c r="D21" s="30">
        <f>IFERROR((VLOOKUP($B21,'Tabela de alimentos'!$A$3:$K$1041,2,FALSE))*$C21/100,0)</f>
        <v>0</v>
      </c>
      <c r="E21" s="33">
        <f>IFERROR((VLOOKUP($B21,'Tabela de alimentos'!$A$3:$K$1041,3,FALSE))*$C21/100,0)</f>
        <v>0</v>
      </c>
      <c r="F21" s="30">
        <f>IFERROR((VLOOKUP($B21,'Tabela de alimentos'!$A$3:$K$1041,4,FALSE))*$C21/100,0)</f>
        <v>0</v>
      </c>
      <c r="G21" s="30">
        <f>IFERROR((VLOOKUP($B21,'Tabela de alimentos'!$A$3:$K$1041,5,FALSE))*$C21/100,0)</f>
        <v>0</v>
      </c>
      <c r="H21" s="30">
        <f>IFERROR((VLOOKUP($B21,'Tabela de alimentos'!$A$3:$K$1041,6,FALSE))*$C21/100,0)</f>
        <v>0</v>
      </c>
      <c r="I21" s="33">
        <f>IFERROR((VLOOKUP($B21,'Tabela de alimentos'!$A$3:$K$1041,7,FALSE))*$C21/100,0)</f>
        <v>0</v>
      </c>
      <c r="J21" s="32">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c r="N21" s="11"/>
    </row>
    <row r="22" spans="1:14" ht="14.25" hidden="1" x14ac:dyDescent="0.2">
      <c r="A22" s="19"/>
      <c r="B22" s="116"/>
      <c r="C22" s="11"/>
      <c r="D22" s="30">
        <f>IFERROR((VLOOKUP($B22,'Tabela de alimentos'!$A$3:$K$1041,2,FALSE))*$C22/100,0)</f>
        <v>0</v>
      </c>
      <c r="E22" s="33">
        <f>IFERROR((VLOOKUP($B22,'Tabela de alimentos'!$A$3:$K$1041,3,FALSE))*$C22/100,0)</f>
        <v>0</v>
      </c>
      <c r="F22" s="30">
        <f>IFERROR((VLOOKUP($B22,'Tabela de alimentos'!$A$3:$K$1041,4,FALSE))*$C22/100,0)</f>
        <v>0</v>
      </c>
      <c r="G22" s="30">
        <f>IFERROR((VLOOKUP($B22,'Tabela de alimentos'!$A$3:$K$1041,5,FALSE))*$C22/100,0)</f>
        <v>0</v>
      </c>
      <c r="H22" s="30">
        <f>IFERROR((VLOOKUP($B22,'Tabela de alimentos'!$A$3:$K$1041,6,FALSE))*$C22/100,0)</f>
        <v>0</v>
      </c>
      <c r="I22" s="33">
        <f>IFERROR((VLOOKUP($B22,'Tabela de alimentos'!$A$3:$K$1041,7,FALSE))*$C22/100,0)</f>
        <v>0</v>
      </c>
      <c r="J22" s="32">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c r="N22" s="11"/>
    </row>
    <row r="23" spans="1:14" ht="14.25" hidden="1" x14ac:dyDescent="0.2">
      <c r="A23" s="19"/>
      <c r="B23" s="116"/>
      <c r="C23" s="11"/>
      <c r="D23" s="30">
        <f>IFERROR((VLOOKUP($B23,'Tabela de alimentos'!$A$3:$K$1041,2,FALSE))*$C23/100,0)</f>
        <v>0</v>
      </c>
      <c r="E23" s="33">
        <f>IFERROR((VLOOKUP($B23,'Tabela de alimentos'!$A$3:$K$1041,3,FALSE))*$C23/100,0)</f>
        <v>0</v>
      </c>
      <c r="F23" s="30">
        <f>IFERROR((VLOOKUP($B23,'Tabela de alimentos'!$A$3:$K$1041,4,FALSE))*$C23/100,0)</f>
        <v>0</v>
      </c>
      <c r="G23" s="30">
        <f>IFERROR((VLOOKUP($B23,'Tabela de alimentos'!$A$3:$K$1041,5,FALSE))*$C23/100,0)</f>
        <v>0</v>
      </c>
      <c r="H23" s="30">
        <f>IFERROR((VLOOKUP($B23,'Tabela de alimentos'!$A$3:$K$1041,6,FALSE))*$C23/100,0)</f>
        <v>0</v>
      </c>
      <c r="I23" s="33">
        <f>IFERROR((VLOOKUP($B23,'Tabela de alimentos'!$A$3:$K$1041,7,FALSE))*$C23/100,0)</f>
        <v>0</v>
      </c>
      <c r="J23" s="32">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c r="N23" s="11"/>
    </row>
    <row r="24" spans="1:14" ht="14.25" hidden="1" x14ac:dyDescent="0.2">
      <c r="A24" s="19"/>
      <c r="B24" s="116"/>
      <c r="C24" s="11"/>
      <c r="D24" s="30">
        <f>IFERROR((VLOOKUP($B24,'Tabela de alimentos'!$A$3:$K$1041,2,FALSE))*$C24/100,0)</f>
        <v>0</v>
      </c>
      <c r="E24" s="33">
        <f>IFERROR((VLOOKUP($B24,'Tabela de alimentos'!$A$3:$K$1041,3,FALSE))*$C24/100,0)</f>
        <v>0</v>
      </c>
      <c r="F24" s="30">
        <f>IFERROR((VLOOKUP($B24,'Tabela de alimentos'!$A$3:$K$1041,4,FALSE))*$C24/100,0)</f>
        <v>0</v>
      </c>
      <c r="G24" s="30">
        <f>IFERROR((VLOOKUP($B24,'Tabela de alimentos'!$A$3:$K$1041,5,FALSE))*$C24/100,0)</f>
        <v>0</v>
      </c>
      <c r="H24" s="30">
        <f>IFERROR((VLOOKUP($B24,'Tabela de alimentos'!$A$3:$K$1041,6,FALSE))*$C24/100,0)</f>
        <v>0</v>
      </c>
      <c r="I24" s="33">
        <f>IFERROR((VLOOKUP($B24,'Tabela de alimentos'!$A$3:$K$1041,7,FALSE))*$C24/100,0)</f>
        <v>0</v>
      </c>
      <c r="J24" s="32">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c r="N24" s="11"/>
    </row>
    <row r="25" spans="1:14" ht="14.25" hidden="1" x14ac:dyDescent="0.2">
      <c r="A25" s="19"/>
      <c r="B25" s="116"/>
      <c r="C25" s="11"/>
      <c r="D25" s="30">
        <f>IFERROR((VLOOKUP($B25,'Tabela de alimentos'!$A$3:$K$1041,2,FALSE))*$C25/100,0)</f>
        <v>0</v>
      </c>
      <c r="E25" s="33">
        <f>IFERROR((VLOOKUP($B25,'Tabela de alimentos'!$A$3:$K$1041,3,FALSE))*$C25/100,0)</f>
        <v>0</v>
      </c>
      <c r="F25" s="30">
        <f>IFERROR((VLOOKUP($B25,'Tabela de alimentos'!$A$3:$K$1041,4,FALSE))*$C25/100,0)</f>
        <v>0</v>
      </c>
      <c r="G25" s="30">
        <f>IFERROR((VLOOKUP($B25,'Tabela de alimentos'!$A$3:$K$1041,5,FALSE))*$C25/100,0)</f>
        <v>0</v>
      </c>
      <c r="H25" s="30">
        <f>IFERROR((VLOOKUP($B25,'Tabela de alimentos'!$A$3:$K$1041,6,FALSE))*$C25/100,0)</f>
        <v>0</v>
      </c>
      <c r="I25" s="33">
        <f>IFERROR((VLOOKUP($B25,'Tabela de alimentos'!$A$3:$K$1041,7,FALSE))*$C25/100,0)</f>
        <v>0</v>
      </c>
      <c r="J25" s="32">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c r="N25" s="11"/>
    </row>
    <row r="26" spans="1:14" ht="14.25" hidden="1" x14ac:dyDescent="0.2">
      <c r="A26" s="19"/>
      <c r="B26" s="116"/>
      <c r="C26" s="11"/>
      <c r="D26" s="30">
        <f>IFERROR((VLOOKUP($B26,'Tabela de alimentos'!$A$3:$K$1041,2,FALSE))*$C26/100,0)</f>
        <v>0</v>
      </c>
      <c r="E26" s="33">
        <f>IFERROR((VLOOKUP($B26,'Tabela de alimentos'!$A$3:$K$1041,3,FALSE))*$C26/100,0)</f>
        <v>0</v>
      </c>
      <c r="F26" s="30">
        <f>IFERROR((VLOOKUP($B26,'Tabela de alimentos'!$A$3:$K$1041,4,FALSE))*$C26/100,0)</f>
        <v>0</v>
      </c>
      <c r="G26" s="30">
        <f>IFERROR((VLOOKUP($B26,'Tabela de alimentos'!$A$3:$K$1041,5,FALSE))*$C26/100,0)</f>
        <v>0</v>
      </c>
      <c r="H26" s="30">
        <f>IFERROR((VLOOKUP($B26,'Tabela de alimentos'!$A$3:$K$1041,6,FALSE))*$C26/100,0)</f>
        <v>0</v>
      </c>
      <c r="I26" s="33">
        <f>IFERROR((VLOOKUP($B26,'Tabela de alimentos'!$A$3:$K$1041,7,FALSE))*$C26/100,0)</f>
        <v>0</v>
      </c>
      <c r="J26" s="32">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c r="N26" s="11"/>
    </row>
    <row r="27" spans="1:14" ht="14.25" hidden="1" x14ac:dyDescent="0.2">
      <c r="A27" s="19"/>
      <c r="B27" s="116"/>
      <c r="C27" s="11"/>
      <c r="D27" s="30">
        <f>IFERROR((VLOOKUP($B27,'Tabela de alimentos'!$A$3:$K$1041,2,FALSE))*$C27/100,0)</f>
        <v>0</v>
      </c>
      <c r="E27" s="33">
        <f>IFERROR((VLOOKUP($B27,'Tabela de alimentos'!$A$3:$K$1041,3,FALSE))*$C27/100,0)</f>
        <v>0</v>
      </c>
      <c r="F27" s="30">
        <f>IFERROR((VLOOKUP($B27,'Tabela de alimentos'!$A$3:$K$1041,4,FALSE))*$C27/100,0)</f>
        <v>0</v>
      </c>
      <c r="G27" s="30">
        <f>IFERROR((VLOOKUP($B27,'Tabela de alimentos'!$A$3:$K$1041,5,FALSE))*$C27/100,0)</f>
        <v>0</v>
      </c>
      <c r="H27" s="30">
        <f>IFERROR((VLOOKUP($B27,'Tabela de alimentos'!$A$3:$K$1041,6,FALSE))*$C27/100,0)</f>
        <v>0</v>
      </c>
      <c r="I27" s="33">
        <f>IFERROR((VLOOKUP($B27,'Tabela de alimentos'!$A$3:$K$1041,7,FALSE))*$C27/100,0)</f>
        <v>0</v>
      </c>
      <c r="J27" s="32">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c r="N27" s="11"/>
    </row>
    <row r="28" spans="1:14" ht="14.25" hidden="1" x14ac:dyDescent="0.2">
      <c r="A28" s="19"/>
      <c r="B28" s="116"/>
      <c r="C28" s="11"/>
      <c r="D28" s="30">
        <f>IFERROR((VLOOKUP($B28,'Tabela de alimentos'!$A$3:$K$1041,2,FALSE))*$C28/100,0)</f>
        <v>0</v>
      </c>
      <c r="E28" s="33">
        <f>IFERROR((VLOOKUP($B28,'Tabela de alimentos'!$A$3:$K$1041,3,FALSE))*$C28/100,0)</f>
        <v>0</v>
      </c>
      <c r="F28" s="30">
        <f>IFERROR((VLOOKUP($B28,'Tabela de alimentos'!$A$3:$K$1041,4,FALSE))*$C28/100,0)</f>
        <v>0</v>
      </c>
      <c r="G28" s="30">
        <f>IFERROR((VLOOKUP($B28,'Tabela de alimentos'!$A$3:$K$1041,5,FALSE))*$C28/100,0)</f>
        <v>0</v>
      </c>
      <c r="H28" s="30">
        <f>IFERROR((VLOOKUP($B28,'Tabela de alimentos'!$A$3:$K$1041,6,FALSE))*$C28/100,0)</f>
        <v>0</v>
      </c>
      <c r="I28" s="33">
        <f>IFERROR((VLOOKUP($B28,'Tabela de alimentos'!$A$3:$K$1041,7,FALSE))*$C28/100,0)</f>
        <v>0</v>
      </c>
      <c r="J28" s="32">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c r="N28" s="11"/>
    </row>
    <row r="29" spans="1:14" ht="14.25" hidden="1" x14ac:dyDescent="0.2">
      <c r="A29" s="19"/>
      <c r="B29" s="116"/>
      <c r="C29" s="11"/>
      <c r="D29" s="30">
        <f>IFERROR((VLOOKUP($B29,'Tabela de alimentos'!$A$3:$K$1041,2,FALSE))*$C29/100,0)</f>
        <v>0</v>
      </c>
      <c r="E29" s="33">
        <f>IFERROR((VLOOKUP($B29,'Tabela de alimentos'!$A$3:$K$1041,3,FALSE))*$C29/100,0)</f>
        <v>0</v>
      </c>
      <c r="F29" s="30">
        <f>IFERROR((VLOOKUP($B29,'Tabela de alimentos'!$A$3:$K$1041,4,FALSE))*$C29/100,0)</f>
        <v>0</v>
      </c>
      <c r="G29" s="30">
        <f>IFERROR((VLOOKUP($B29,'Tabela de alimentos'!$A$3:$K$1041,5,FALSE))*$C29/100,0)</f>
        <v>0</v>
      </c>
      <c r="H29" s="30">
        <f>IFERROR((VLOOKUP($B29,'Tabela de alimentos'!$A$3:$K$1041,6,FALSE))*$C29/100,0)</f>
        <v>0</v>
      </c>
      <c r="I29" s="33">
        <f>IFERROR((VLOOKUP($B29,'Tabela de alimentos'!$A$3:$K$1041,7,FALSE))*$C29/100,0)</f>
        <v>0</v>
      </c>
      <c r="J29" s="32">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c r="N29" s="11"/>
    </row>
    <row r="30" spans="1:14" ht="14.25" hidden="1" x14ac:dyDescent="0.2">
      <c r="A30" s="19"/>
      <c r="B30" s="116"/>
      <c r="C30" s="11"/>
      <c r="D30" s="30">
        <f>IFERROR((VLOOKUP($B30,'Tabela de alimentos'!$A$3:$K$1041,2,FALSE))*$C30/100,0)</f>
        <v>0</v>
      </c>
      <c r="E30" s="33">
        <f>IFERROR((VLOOKUP($B30,'Tabela de alimentos'!$A$3:$K$1041,3,FALSE))*$C30/100,0)</f>
        <v>0</v>
      </c>
      <c r="F30" s="30">
        <f>IFERROR((VLOOKUP($B30,'Tabela de alimentos'!$A$3:$K$1041,4,FALSE))*$C30/100,0)</f>
        <v>0</v>
      </c>
      <c r="G30" s="30">
        <f>IFERROR((VLOOKUP($B30,'Tabela de alimentos'!$A$3:$K$1041,5,FALSE))*$C30/100,0)</f>
        <v>0</v>
      </c>
      <c r="H30" s="30">
        <f>IFERROR((VLOOKUP($B30,'Tabela de alimentos'!$A$3:$K$1041,6,FALSE))*$C30/100,0)</f>
        <v>0</v>
      </c>
      <c r="I30" s="33">
        <f>IFERROR((VLOOKUP($B30,'Tabela de alimentos'!$A$3:$K$1041,7,FALSE))*$C30/100,0)</f>
        <v>0</v>
      </c>
      <c r="J30" s="32">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c r="N30" s="11"/>
    </row>
    <row r="31" spans="1:14" ht="14.25" hidden="1" x14ac:dyDescent="0.2">
      <c r="A31" s="19"/>
      <c r="B31" s="116"/>
      <c r="C31" s="11"/>
      <c r="D31" s="30">
        <f>IFERROR((VLOOKUP($B31,'Tabela de alimentos'!$A$3:$K$1041,2,FALSE))*$C31/100,0)</f>
        <v>0</v>
      </c>
      <c r="E31" s="33">
        <f>IFERROR((VLOOKUP($B31,'Tabela de alimentos'!$A$3:$K$1041,3,FALSE))*$C31/100,0)</f>
        <v>0</v>
      </c>
      <c r="F31" s="30">
        <f>IFERROR((VLOOKUP($B31,'Tabela de alimentos'!$A$3:$K$1041,4,FALSE))*$C31/100,0)</f>
        <v>0</v>
      </c>
      <c r="G31" s="30">
        <f>IFERROR((VLOOKUP($B31,'Tabela de alimentos'!$A$3:$K$1041,5,FALSE))*$C31/100,0)</f>
        <v>0</v>
      </c>
      <c r="H31" s="30">
        <f>IFERROR((VLOOKUP($B31,'Tabela de alimentos'!$A$3:$K$1041,6,FALSE))*$C31/100,0)</f>
        <v>0</v>
      </c>
      <c r="I31" s="33">
        <f>IFERROR((VLOOKUP($B31,'Tabela de alimentos'!$A$3:$K$1041,7,FALSE))*$C31/100,0)</f>
        <v>0</v>
      </c>
      <c r="J31" s="32">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c r="N31" s="11"/>
    </row>
    <row r="32" spans="1:14" ht="14.25" hidden="1" x14ac:dyDescent="0.2">
      <c r="A32" s="19"/>
      <c r="B32" s="116"/>
      <c r="C32" s="11"/>
      <c r="D32" s="30">
        <f>IFERROR((VLOOKUP($B32,'Tabela de alimentos'!$A$3:$K$1041,2,FALSE))*$C32/100,0)</f>
        <v>0</v>
      </c>
      <c r="E32" s="33">
        <f>IFERROR((VLOOKUP($B32,'Tabela de alimentos'!$A$3:$K$1041,3,FALSE))*$C32/100,0)</f>
        <v>0</v>
      </c>
      <c r="F32" s="30">
        <f>IFERROR((VLOOKUP($B32,'Tabela de alimentos'!$A$3:$K$1041,4,FALSE))*$C32/100,0)</f>
        <v>0</v>
      </c>
      <c r="G32" s="30">
        <f>IFERROR((VLOOKUP($B32,'Tabela de alimentos'!$A$3:$K$1041,5,FALSE))*$C32/100,0)</f>
        <v>0</v>
      </c>
      <c r="H32" s="30">
        <f>IFERROR((VLOOKUP($B32,'Tabela de alimentos'!$A$3:$K$1041,6,FALSE))*$C32/100,0)</f>
        <v>0</v>
      </c>
      <c r="I32" s="33">
        <f>IFERROR((VLOOKUP($B32,'Tabela de alimentos'!$A$3:$K$1041,7,FALSE))*$C32/100,0)</f>
        <v>0</v>
      </c>
      <c r="J32" s="32">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c r="N32" s="11"/>
    </row>
    <row r="33" spans="1:14" ht="14.25" hidden="1" x14ac:dyDescent="0.2">
      <c r="A33" s="19"/>
      <c r="B33" s="116"/>
      <c r="C33" s="11"/>
      <c r="D33" s="30">
        <f>IFERROR((VLOOKUP($B33,'Tabela de alimentos'!$A$3:$K$1041,2,FALSE))*$C33/100,0)</f>
        <v>0</v>
      </c>
      <c r="E33" s="33">
        <f>IFERROR((VLOOKUP($B33,'Tabela de alimentos'!$A$3:$K$1041,3,FALSE))*$C33/100,0)</f>
        <v>0</v>
      </c>
      <c r="F33" s="30">
        <f>IFERROR((VLOOKUP($B33,'Tabela de alimentos'!$A$3:$K$1041,4,FALSE))*$C33/100,0)</f>
        <v>0</v>
      </c>
      <c r="G33" s="30">
        <f>IFERROR((VLOOKUP($B33,'Tabela de alimentos'!$A$3:$K$1041,5,FALSE))*$C33/100,0)</f>
        <v>0</v>
      </c>
      <c r="H33" s="30">
        <f>IFERROR((VLOOKUP($B33,'Tabela de alimentos'!$A$3:$K$1041,6,FALSE))*$C33/100,0)</f>
        <v>0</v>
      </c>
      <c r="I33" s="33">
        <f>IFERROR((VLOOKUP($B33,'Tabela de alimentos'!$A$3:$K$1041,7,FALSE))*$C33/100,0)</f>
        <v>0</v>
      </c>
      <c r="J33" s="32">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c r="N33" s="11"/>
    </row>
    <row r="34" spans="1:14" ht="14.25" hidden="1" x14ac:dyDescent="0.2">
      <c r="A34" s="19"/>
      <c r="B34" s="116"/>
      <c r="C34" s="11"/>
      <c r="D34" s="30">
        <f>IFERROR((VLOOKUP($B34,'Tabela de alimentos'!$A$3:$K$1041,2,FALSE))*$C34/100,0)</f>
        <v>0</v>
      </c>
      <c r="E34" s="33">
        <f>IFERROR((VLOOKUP($B34,'Tabela de alimentos'!$A$3:$K$1041,3,FALSE))*$C34/100,0)</f>
        <v>0</v>
      </c>
      <c r="F34" s="30">
        <f>IFERROR((VLOOKUP($B34,'Tabela de alimentos'!$A$3:$K$1041,4,FALSE))*$C34/100,0)</f>
        <v>0</v>
      </c>
      <c r="G34" s="30">
        <f>IFERROR((VLOOKUP($B34,'Tabela de alimentos'!$A$3:$K$1041,5,FALSE))*$C34/100,0)</f>
        <v>0</v>
      </c>
      <c r="H34" s="30">
        <f>IFERROR((VLOOKUP($B34,'Tabela de alimentos'!$A$3:$K$1041,6,FALSE))*$C34/100,0)</f>
        <v>0</v>
      </c>
      <c r="I34" s="33">
        <f>IFERROR((VLOOKUP($B34,'Tabela de alimentos'!$A$3:$K$1041,7,FALSE))*$C34/100,0)</f>
        <v>0</v>
      </c>
      <c r="J34" s="32">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c r="N34" s="11"/>
    </row>
    <row r="35" spans="1:14" ht="14.25" hidden="1" x14ac:dyDescent="0.2">
      <c r="A35" s="19"/>
      <c r="B35" s="116"/>
      <c r="C35" s="11"/>
      <c r="D35" s="30">
        <f>IFERROR((VLOOKUP($B35,'Tabela de alimentos'!$A$3:$K$1041,2,FALSE))*$C35/100,0)</f>
        <v>0</v>
      </c>
      <c r="E35" s="33">
        <f>IFERROR((VLOOKUP($B35,'Tabela de alimentos'!$A$3:$K$1041,3,FALSE))*$C35/100,0)</f>
        <v>0</v>
      </c>
      <c r="F35" s="30">
        <f>IFERROR((VLOOKUP($B35,'Tabela de alimentos'!$A$3:$K$1041,4,FALSE))*$C35/100,0)</f>
        <v>0</v>
      </c>
      <c r="G35" s="30">
        <f>IFERROR((VLOOKUP($B35,'Tabela de alimentos'!$A$3:$K$1041,5,FALSE))*$C35/100,0)</f>
        <v>0</v>
      </c>
      <c r="H35" s="30">
        <f>IFERROR((VLOOKUP($B35,'Tabela de alimentos'!$A$3:$K$1041,6,FALSE))*$C35/100,0)</f>
        <v>0</v>
      </c>
      <c r="I35" s="33">
        <f>IFERROR((VLOOKUP($B35,'Tabela de alimentos'!$A$3:$K$1041,7,FALSE))*$C35/100,0)</f>
        <v>0</v>
      </c>
      <c r="J35" s="32">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c r="N35" s="11"/>
    </row>
    <row r="36" spans="1:14" ht="14.25" hidden="1" x14ac:dyDescent="0.2">
      <c r="A36" s="19"/>
      <c r="B36" s="116"/>
      <c r="C36" s="11"/>
      <c r="D36" s="30">
        <f>IFERROR((VLOOKUP($B36,'Tabela de alimentos'!$A$3:$K$1041,2,FALSE))*$C36/100,0)</f>
        <v>0</v>
      </c>
      <c r="E36" s="33">
        <f>IFERROR((VLOOKUP($B36,'Tabela de alimentos'!$A$3:$K$1041,3,FALSE))*$C36/100,0)</f>
        <v>0</v>
      </c>
      <c r="F36" s="30">
        <f>IFERROR((VLOOKUP($B36,'Tabela de alimentos'!$A$3:$K$1041,4,FALSE))*$C36/100,0)</f>
        <v>0</v>
      </c>
      <c r="G36" s="30">
        <f>IFERROR((VLOOKUP($B36,'Tabela de alimentos'!$A$3:$K$1041,5,FALSE))*$C36/100,0)</f>
        <v>0</v>
      </c>
      <c r="H36" s="30">
        <f>IFERROR((VLOOKUP($B36,'Tabela de alimentos'!$A$3:$K$1041,6,FALSE))*$C36/100,0)</f>
        <v>0</v>
      </c>
      <c r="I36" s="33">
        <f>IFERROR((VLOOKUP($B36,'Tabela de alimentos'!$A$3:$K$1041,7,FALSE))*$C36/100,0)</f>
        <v>0</v>
      </c>
      <c r="J36" s="32">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c r="N36" s="11"/>
    </row>
    <row r="37" spans="1:14" ht="14.25" hidden="1" x14ac:dyDescent="0.2">
      <c r="A37" s="19"/>
      <c r="B37" s="116"/>
      <c r="C37" s="11"/>
      <c r="D37" s="30">
        <f>IFERROR((VLOOKUP($B37,'Tabela de alimentos'!$A$3:$K$1041,2,FALSE))*$C37/100,0)</f>
        <v>0</v>
      </c>
      <c r="E37" s="33">
        <f>IFERROR((VLOOKUP($B37,'Tabela de alimentos'!$A$3:$K$1041,3,FALSE))*$C37/100,0)</f>
        <v>0</v>
      </c>
      <c r="F37" s="30">
        <f>IFERROR((VLOOKUP($B37,'Tabela de alimentos'!$A$3:$K$1041,4,FALSE))*$C37/100,0)</f>
        <v>0</v>
      </c>
      <c r="G37" s="30">
        <f>IFERROR((VLOOKUP($B37,'Tabela de alimentos'!$A$3:$K$1041,5,FALSE))*$C37/100,0)</f>
        <v>0</v>
      </c>
      <c r="H37" s="30">
        <f>IFERROR((VLOOKUP($B37,'Tabela de alimentos'!$A$3:$K$1041,6,FALSE))*$C37/100,0)</f>
        <v>0</v>
      </c>
      <c r="I37" s="33">
        <f>IFERROR((VLOOKUP($B37,'Tabela de alimentos'!$A$3:$K$1041,7,FALSE))*$C37/100,0)</f>
        <v>0</v>
      </c>
      <c r="J37" s="32">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c r="N37" s="11"/>
    </row>
    <row r="38" spans="1:14" ht="14.25" hidden="1" x14ac:dyDescent="0.2">
      <c r="A38" s="19"/>
      <c r="B38" s="116"/>
      <c r="C38" s="11"/>
      <c r="D38" s="30">
        <f>IFERROR((VLOOKUP($B38,'Tabela de alimentos'!$A$3:$K$1041,2,FALSE))*$C38/100,0)</f>
        <v>0</v>
      </c>
      <c r="E38" s="33">
        <f>IFERROR((VLOOKUP($B38,'Tabela de alimentos'!$A$3:$K$1041,3,FALSE))*$C38/100,0)</f>
        <v>0</v>
      </c>
      <c r="F38" s="30">
        <f>IFERROR((VLOOKUP($B38,'Tabela de alimentos'!$A$3:$K$1041,4,FALSE))*$C38/100,0)</f>
        <v>0</v>
      </c>
      <c r="G38" s="30">
        <f>IFERROR((VLOOKUP($B38,'Tabela de alimentos'!$A$3:$K$1041,5,FALSE))*$C38/100,0)</f>
        <v>0</v>
      </c>
      <c r="H38" s="30">
        <f>IFERROR((VLOOKUP($B38,'Tabela de alimentos'!$A$3:$K$1041,6,FALSE))*$C38/100,0)</f>
        <v>0</v>
      </c>
      <c r="I38" s="33">
        <f>IFERROR((VLOOKUP($B38,'Tabela de alimentos'!$A$3:$K$1041,7,FALSE))*$C38/100,0)</f>
        <v>0</v>
      </c>
      <c r="J38" s="32">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c r="N38" s="11"/>
    </row>
    <row r="39" spans="1:14" ht="14.25" hidden="1" x14ac:dyDescent="0.2">
      <c r="A39" s="19"/>
      <c r="B39" s="116"/>
      <c r="C39" s="11"/>
      <c r="D39" s="30">
        <f>IFERROR((VLOOKUP($B39,'Tabela de alimentos'!$A$3:$K$1041,2,FALSE))*$C39/100,0)</f>
        <v>0</v>
      </c>
      <c r="E39" s="33">
        <f>IFERROR((VLOOKUP($B39,'Tabela de alimentos'!$A$3:$K$1041,3,FALSE))*$C39/100,0)</f>
        <v>0</v>
      </c>
      <c r="F39" s="30">
        <f>IFERROR((VLOOKUP($B39,'Tabela de alimentos'!$A$3:$K$1041,4,FALSE))*$C39/100,0)</f>
        <v>0</v>
      </c>
      <c r="G39" s="30">
        <f>IFERROR((VLOOKUP($B39,'Tabela de alimentos'!$A$3:$K$1041,5,FALSE))*$C39/100,0)</f>
        <v>0</v>
      </c>
      <c r="H39" s="30">
        <f>IFERROR((VLOOKUP($B39,'Tabela de alimentos'!$A$3:$K$1041,6,FALSE))*$C39/100,0)</f>
        <v>0</v>
      </c>
      <c r="I39" s="33">
        <f>IFERROR((VLOOKUP($B39,'Tabela de alimentos'!$A$3:$K$1041,7,FALSE))*$C39/100,0)</f>
        <v>0</v>
      </c>
      <c r="J39" s="32">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c r="N39" s="11"/>
    </row>
    <row r="40" spans="1:14" ht="14.25" hidden="1" x14ac:dyDescent="0.2">
      <c r="A40" s="19"/>
      <c r="B40" s="116"/>
      <c r="C40" s="11"/>
      <c r="D40" s="30">
        <f>IFERROR((VLOOKUP($B40,'Tabela de alimentos'!$A$3:$K$1041,2,FALSE))*$C40/100,0)</f>
        <v>0</v>
      </c>
      <c r="E40" s="33">
        <f>IFERROR((VLOOKUP($B40,'Tabela de alimentos'!$A$3:$K$1041,3,FALSE))*$C40/100,0)</f>
        <v>0</v>
      </c>
      <c r="F40" s="30">
        <f>IFERROR((VLOOKUP($B40,'Tabela de alimentos'!$A$3:$K$1041,4,FALSE))*$C40/100,0)</f>
        <v>0</v>
      </c>
      <c r="G40" s="30">
        <f>IFERROR((VLOOKUP($B40,'Tabela de alimentos'!$A$3:$K$1041,5,FALSE))*$C40/100,0)</f>
        <v>0</v>
      </c>
      <c r="H40" s="30">
        <f>IFERROR((VLOOKUP($B40,'Tabela de alimentos'!$A$3:$K$1041,6,FALSE))*$C40/100,0)</f>
        <v>0</v>
      </c>
      <c r="I40" s="33">
        <f>IFERROR((VLOOKUP($B40,'Tabela de alimentos'!$A$3:$K$1041,7,FALSE))*$C40/100,0)</f>
        <v>0</v>
      </c>
      <c r="J40" s="32">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c r="N40" s="11"/>
    </row>
    <row r="41" spans="1:14" ht="14.25" hidden="1" x14ac:dyDescent="0.2">
      <c r="A41" s="19"/>
      <c r="B41" s="116"/>
      <c r="C41" s="11"/>
      <c r="D41" s="30">
        <f>IFERROR((VLOOKUP($B41,'Tabela de alimentos'!$A$3:$K$1041,2,FALSE))*$C41/100,0)</f>
        <v>0</v>
      </c>
      <c r="E41" s="33">
        <f>IFERROR((VLOOKUP($B41,'Tabela de alimentos'!$A$3:$K$1041,3,FALSE))*$C41/100,0)</f>
        <v>0</v>
      </c>
      <c r="F41" s="30">
        <f>IFERROR((VLOOKUP($B41,'Tabela de alimentos'!$A$3:$K$1041,4,FALSE))*$C41/100,0)</f>
        <v>0</v>
      </c>
      <c r="G41" s="30">
        <f>IFERROR((VLOOKUP($B41,'Tabela de alimentos'!$A$3:$K$1041,5,FALSE))*$C41/100,0)</f>
        <v>0</v>
      </c>
      <c r="H41" s="30">
        <f>IFERROR((VLOOKUP($B41,'Tabela de alimentos'!$A$3:$K$1041,6,FALSE))*$C41/100,0)</f>
        <v>0</v>
      </c>
      <c r="I41" s="33">
        <f>IFERROR((VLOOKUP($B41,'Tabela de alimentos'!$A$3:$K$1041,7,FALSE))*$C41/100,0)</f>
        <v>0</v>
      </c>
      <c r="J41" s="32">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c r="N41" s="11"/>
    </row>
    <row r="42" spans="1:14" ht="14.25" hidden="1" x14ac:dyDescent="0.2">
      <c r="A42" s="19"/>
      <c r="B42" s="116"/>
      <c r="C42" s="11"/>
      <c r="D42" s="30">
        <f>IFERROR((VLOOKUP($B42,'Tabela de alimentos'!$A$3:$K$1041,2,FALSE))*$C42/100,0)</f>
        <v>0</v>
      </c>
      <c r="E42" s="33">
        <f>IFERROR((VLOOKUP($B42,'Tabela de alimentos'!$A$3:$K$1041,3,FALSE))*$C42/100,0)</f>
        <v>0</v>
      </c>
      <c r="F42" s="30">
        <f>IFERROR((VLOOKUP($B42,'Tabela de alimentos'!$A$3:$K$1041,4,FALSE))*$C42/100,0)</f>
        <v>0</v>
      </c>
      <c r="G42" s="30">
        <f>IFERROR((VLOOKUP($B42,'Tabela de alimentos'!$A$3:$K$1041,5,FALSE))*$C42/100,0)</f>
        <v>0</v>
      </c>
      <c r="H42" s="30">
        <f>IFERROR((VLOOKUP($B42,'Tabela de alimentos'!$A$3:$K$1041,6,FALSE))*$C42/100,0)</f>
        <v>0</v>
      </c>
      <c r="I42" s="33">
        <f>IFERROR((VLOOKUP($B42,'Tabela de alimentos'!$A$3:$K$1041,7,FALSE))*$C42/100,0)</f>
        <v>0</v>
      </c>
      <c r="J42" s="32">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c r="N42" s="11"/>
    </row>
    <row r="43" spans="1:14" ht="14.25" hidden="1" x14ac:dyDescent="0.2">
      <c r="A43" s="19"/>
      <c r="B43" s="116"/>
      <c r="C43" s="11"/>
      <c r="D43" s="30">
        <f>IFERROR((VLOOKUP($B43,'Tabela de alimentos'!$A$3:$K$1041,2,FALSE))*$C43/100,0)</f>
        <v>0</v>
      </c>
      <c r="E43" s="33">
        <f>IFERROR((VLOOKUP($B43,'Tabela de alimentos'!$A$3:$K$1041,3,FALSE))*$C43/100,0)</f>
        <v>0</v>
      </c>
      <c r="F43" s="30">
        <f>IFERROR((VLOOKUP($B43,'Tabela de alimentos'!$A$3:$K$1041,4,FALSE))*$C43/100,0)</f>
        <v>0</v>
      </c>
      <c r="G43" s="30">
        <f>IFERROR((VLOOKUP($B43,'Tabela de alimentos'!$A$3:$K$1041,5,FALSE))*$C43/100,0)</f>
        <v>0</v>
      </c>
      <c r="H43" s="30">
        <f>IFERROR((VLOOKUP($B43,'Tabela de alimentos'!$A$3:$K$1041,6,FALSE))*$C43/100,0)</f>
        <v>0</v>
      </c>
      <c r="I43" s="33">
        <f>IFERROR((VLOOKUP($B43,'Tabela de alimentos'!$A$3:$K$1041,7,FALSE))*$C43/100,0)</f>
        <v>0</v>
      </c>
      <c r="J43" s="32">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c r="N43" s="11"/>
    </row>
    <row r="44" spans="1:14" ht="14.25" hidden="1" x14ac:dyDescent="0.2">
      <c r="A44" s="19"/>
      <c r="B44" s="193"/>
      <c r="C44" s="11"/>
      <c r="D44" s="30">
        <f>IFERROR((VLOOKUP($B44,'Tabela de alimentos'!$A$3:$K$1041,2,FALSE))*$C44/100,0)</f>
        <v>0</v>
      </c>
      <c r="E44" s="33">
        <f>IFERROR((VLOOKUP($B44,'Tabela de alimentos'!$A$3:$K$1041,3,FALSE))*$C44/100,0)</f>
        <v>0</v>
      </c>
      <c r="F44" s="30">
        <f>IFERROR((VLOOKUP($B44,'Tabela de alimentos'!$A$3:$K$1041,4,FALSE))*$C44/100,0)</f>
        <v>0</v>
      </c>
      <c r="G44" s="30">
        <f>IFERROR((VLOOKUP($B44,'Tabela de alimentos'!$A$3:$K$1041,5,FALSE))*$C44/100,0)</f>
        <v>0</v>
      </c>
      <c r="H44" s="30">
        <f>IFERROR((VLOOKUP($B44,'Tabela de alimentos'!$A$3:$K$1041,6,FALSE))*$C44/100,0)</f>
        <v>0</v>
      </c>
      <c r="I44" s="33">
        <f>IFERROR((VLOOKUP($B44,'Tabela de alimentos'!$A$3:$K$1041,7,FALSE))*$C44/100,0)</f>
        <v>0</v>
      </c>
      <c r="J44" s="32">
        <f>IFERROR((VLOOKUP($B44,'Tabela de alimentos'!$A$3:$K$1041,8,FALSE))*$C44/100,0)</f>
        <v>0</v>
      </c>
      <c r="K44" s="32">
        <f>IFERROR((VLOOKUP($B44,'Tabela de alimentos'!$A$3:$K$1041,9,FALSE))*$C44/100,0)</f>
        <v>0</v>
      </c>
      <c r="L44" s="32">
        <f>IFERROR((VLOOKUP($B44,'Tabela de alimentos'!$A$3:$K$1041,10,FALSE))*$C44/100,0)</f>
        <v>0</v>
      </c>
      <c r="M44" s="32">
        <f>IFERROR((VLOOKUP($B44,'Tabela de alimentos'!$A$3:$K$1041,11,FALSE))*$C44/100,0)</f>
        <v>0</v>
      </c>
      <c r="N44" s="11"/>
    </row>
    <row r="45" spans="1:14" s="13" customFormat="1" ht="19.899999999999999" customHeight="1" thickBot="1" x14ac:dyDescent="0.25">
      <c r="A45" s="62"/>
      <c r="B45" s="63"/>
      <c r="C45" s="28" t="s">
        <v>398</v>
      </c>
      <c r="D45" s="34">
        <f t="shared" ref="D45:M45" si="0">SUM(D5:D44)</f>
        <v>1924.9948546330222</v>
      </c>
      <c r="E45" s="35">
        <f t="shared" si="0"/>
        <v>8018.0764301685431</v>
      </c>
      <c r="F45" s="34">
        <f t="shared" si="0"/>
        <v>89.677646086664069</v>
      </c>
      <c r="G45" s="34">
        <f t="shared" si="0"/>
        <v>64.613386666666671</v>
      </c>
      <c r="H45" s="34">
        <f t="shared" si="0"/>
        <v>245.70913724666923</v>
      </c>
      <c r="I45" s="35">
        <f t="shared" si="0"/>
        <v>760.76773666666668</v>
      </c>
      <c r="J45" s="36">
        <f t="shared" si="0"/>
        <v>9.5270680000000016</v>
      </c>
      <c r="K45" s="36">
        <f t="shared" si="0"/>
        <v>641.97143333333327</v>
      </c>
      <c r="L45" s="36">
        <f t="shared" si="0"/>
        <v>269.2587666666667</v>
      </c>
      <c r="M45" s="36">
        <f t="shared" si="0"/>
        <v>1198.0029436666666</v>
      </c>
      <c r="N45" s="64"/>
    </row>
    <row r="46" spans="1:14" s="2" customFormat="1" ht="24.95" customHeight="1" x14ac:dyDescent="0.25">
      <c r="A46" s="603" t="s">
        <v>638</v>
      </c>
      <c r="B46" s="603"/>
      <c r="C46" s="603"/>
      <c r="D46" s="603"/>
      <c r="E46" s="603"/>
      <c r="F46" s="603"/>
      <c r="G46" s="603"/>
      <c r="H46" s="603"/>
      <c r="I46" s="603"/>
      <c r="J46" s="603"/>
      <c r="K46" s="603"/>
      <c r="L46" s="603"/>
      <c r="M46" s="603"/>
    </row>
    <row r="47" spans="1:14" s="2" customFormat="1" x14ac:dyDescent="0.2">
      <c r="C47" s="9"/>
      <c r="D47" s="9"/>
      <c r="E47" s="9"/>
      <c r="F47" s="9"/>
      <c r="G47" s="9"/>
      <c r="H47" s="9"/>
      <c r="I47" s="9"/>
      <c r="J47" s="9"/>
      <c r="K47" s="9"/>
      <c r="L47" s="9"/>
      <c r="M47" s="9"/>
    </row>
    <row r="48" spans="1:14" x14ac:dyDescent="0.2">
      <c r="B48" s="2"/>
      <c r="D48" s="4"/>
      <c r="E48" s="4"/>
      <c r="F48" s="4"/>
      <c r="G48" s="4"/>
      <c r="H48" s="4"/>
      <c r="I48" s="4"/>
      <c r="J48" s="4"/>
      <c r="K48" s="4"/>
      <c r="L48" s="4"/>
      <c r="M48" s="5"/>
    </row>
    <row r="49" spans="2:13" x14ac:dyDescent="0.2">
      <c r="B49" s="3"/>
      <c r="D49" s="6"/>
      <c r="E49" s="7"/>
      <c r="F49" s="6"/>
      <c r="G49" s="6"/>
      <c r="H49" s="6"/>
      <c r="I49" s="6"/>
      <c r="J49" s="6"/>
      <c r="K49" s="6"/>
      <c r="L49" s="6"/>
      <c r="M49" s="8"/>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sheetData>
  <mergeCells count="5">
    <mergeCell ref="A1:M1"/>
    <mergeCell ref="A2:M2"/>
    <mergeCell ref="A3:B3"/>
    <mergeCell ref="D3:E3"/>
    <mergeCell ref="A46:M46"/>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FFD3FFDC-8364-406F-8D18-D12726C4AC22}">
          <x14:formula1>
            <xm:f>'Tabela de alimentos'!$A$3:$A$691</xm:f>
          </x14:formula1>
          <xm:sqref>B5:B44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B67E0-C654-4A92-8E9B-5499612E7AE7}">
  <sheetPr>
    <tabColor rgb="FFFFFF00"/>
    <pageSetUpPr fitToPage="1"/>
  </sheetPr>
  <dimension ref="A1:M53"/>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customHeight="1" x14ac:dyDescent="0.2">
      <c r="A3" s="609" t="s">
        <v>646</v>
      </c>
      <c r="B3" s="609"/>
      <c r="C3" s="97"/>
      <c r="D3" s="604" t="s">
        <v>31</v>
      </c>
      <c r="E3" s="604"/>
      <c r="F3" s="86" t="s">
        <v>7</v>
      </c>
      <c r="G3" s="86" t="s">
        <v>32</v>
      </c>
      <c r="H3" s="86" t="s">
        <v>640</v>
      </c>
      <c r="I3" s="87" t="s">
        <v>8</v>
      </c>
      <c r="J3" s="89" t="s">
        <v>9</v>
      </c>
      <c r="K3" s="88" t="s">
        <v>10</v>
      </c>
      <c r="L3" s="89" t="s">
        <v>396</v>
      </c>
      <c r="M3" s="90" t="s">
        <v>623</v>
      </c>
    </row>
    <row r="4" spans="1:13" ht="57"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37"/>
      <c r="B5" s="132" t="s">
        <v>756</v>
      </c>
      <c r="C5" s="12">
        <v>100</v>
      </c>
      <c r="D5" s="30">
        <f>IFERROR((VLOOKUP($B5,'Tabela de alimentos'!$A$3:$K$1041,2,FALSE))*$C5/100,0)</f>
        <v>349.84</v>
      </c>
      <c r="E5" s="33">
        <f>IFERROR((VLOOKUP($B5,'Tabela de alimentos'!$A$3:$K$1041,3,FALSE))*$C5/100,0)</f>
        <v>687.43678078898597</v>
      </c>
      <c r="F5" s="30">
        <f>IFERROR((VLOOKUP($B5,'Tabela de alimentos'!$A$3:$K$1041,4,FALSE))*$C5/100,0)</f>
        <v>1.818782608695652</v>
      </c>
      <c r="G5" s="30">
        <f>IFERROR((VLOOKUP($B5,'Tabela de alimentos'!$A$3:$K$1041,5,FALSE))*$C5/100,0)</f>
        <v>0.13416666666666666</v>
      </c>
      <c r="H5" s="30">
        <f>IFERROR((VLOOKUP($B5,'Tabela de alimentos'!$A$3:$K$1041,6,FALSE))*$C5/100,0)</f>
        <v>43.443050724637686</v>
      </c>
      <c r="I5" s="205">
        <f>IFERROR((VLOOKUP($B5,'Tabela de alimentos'!$A$3:$K$1041,7,FALSE))*$C5/100,0)</f>
        <v>22.981300000000001</v>
      </c>
      <c r="J5" s="32">
        <f>IFERROR((VLOOKUP($B5,'Tabela de alimentos'!$A$3:$K$1041,8,FALSE))*$C5/100,0)</f>
        <v>0.41940000000000005</v>
      </c>
      <c r="K5" s="32">
        <f>IFERROR((VLOOKUP($B5,'Tabela de alimentos'!$A$3:$K$1041,9,FALSE))*$C5/100,0)</f>
        <v>26.6</v>
      </c>
      <c r="L5" s="32">
        <f>IFERROR((VLOOKUP($B5,'Tabela de alimentos'!$A$3:$K$1041,10,FALSE))*$C5/100,0)</f>
        <v>54.484666666666662</v>
      </c>
      <c r="M5" s="32">
        <f>IFERROR((VLOOKUP($B5,'Tabela de alimentos'!$A$3:$K$1041,11,FALSE))*$C5/100,0)</f>
        <v>0.6</v>
      </c>
    </row>
    <row r="6" spans="1:13" ht="14.25" x14ac:dyDescent="0.2">
      <c r="A6" s="37"/>
      <c r="B6" s="116" t="s">
        <v>691</v>
      </c>
      <c r="C6" s="12">
        <v>100</v>
      </c>
      <c r="D6" s="30">
        <f>IFERROR((VLOOKUP($B6,'Tabela de alimentos'!$A$3:$K$1041,2,FALSE))*$C6/100,0)</f>
        <v>615.89146398913044</v>
      </c>
      <c r="E6" s="33">
        <f>IFERROR((VLOOKUP($B6,'Tabela de alimentos'!$A$3:$K$1041,3,FALSE))*$C6/100,0)</f>
        <v>2576.8898853305218</v>
      </c>
      <c r="F6" s="30">
        <f>IFERROR((VLOOKUP($B6,'Tabela de alimentos'!$A$3:$K$1041,4,FALSE))*$C6/100,0)</f>
        <v>35.455027173913031</v>
      </c>
      <c r="G6" s="30">
        <f>IFERROR((VLOOKUP($B6,'Tabela de alimentos'!$A$3:$K$1041,5,FALSE))*$C6/100,0)</f>
        <v>12.918733333333334</v>
      </c>
      <c r="H6" s="30">
        <f>IFERROR((VLOOKUP($B6,'Tabela de alimentos'!$A$3:$K$1041,6,FALSE))*$C6/100,0)</f>
        <v>92.784172826086959</v>
      </c>
      <c r="I6" s="33">
        <f>IFERROR((VLOOKUP($B6,'Tabela de alimentos'!$A$3:$K$1041,7,FALSE))*$C6/100,0)</f>
        <v>184.69993333333335</v>
      </c>
      <c r="J6" s="32">
        <f>IFERROR((VLOOKUP($B6,'Tabela de alimentos'!$A$3:$K$1041,8,FALSE))*$C6/100,0)</f>
        <v>8.7914166666666667</v>
      </c>
      <c r="K6" s="32">
        <f>IFERROR((VLOOKUP($B6,'Tabela de alimentos'!$A$3:$K$1041,9,FALSE))*$C6/100,0)</f>
        <v>184.10666666666668</v>
      </c>
      <c r="L6" s="32">
        <f>IFERROR((VLOOKUP($B6,'Tabela de alimentos'!$A$3:$K$1041,10,FALSE))*$C6/100,0)</f>
        <v>22.672666666666668</v>
      </c>
      <c r="M6" s="32">
        <f>IFERROR((VLOOKUP($B6,'Tabela de alimentos'!$A$3:$K$1041,11,FALSE))*$C6/100,0)</f>
        <v>376.74416666666662</v>
      </c>
    </row>
    <row r="7" spans="1:13" ht="14.25" x14ac:dyDescent="0.2">
      <c r="A7" s="37"/>
      <c r="B7" s="116" t="s">
        <v>674</v>
      </c>
      <c r="C7" s="12">
        <v>100</v>
      </c>
      <c r="D7" s="30">
        <f>IFERROR((VLOOKUP($B7,'Tabela de alimentos'!$A$3:$K$1041,2,FALSE))*$C7/100,0)</f>
        <v>308.897067884058</v>
      </c>
      <c r="E7" s="33">
        <f>IFERROR((VLOOKUP($B7,'Tabela de alimentos'!$A$3:$K$1041,3,FALSE))*$C7/100,0)</f>
        <v>1292.4253320268986</v>
      </c>
      <c r="F7" s="30">
        <f>IFERROR((VLOOKUP($B7,'Tabela de alimentos'!$A$3:$K$1041,4,FALSE))*$C7/100,0)</f>
        <v>5.7618862318840574</v>
      </c>
      <c r="G7" s="30">
        <f>IFERROR((VLOOKUP($B7,'Tabela de alimentos'!$A$3:$K$1041,5,FALSE))*$C7/100,0)</f>
        <v>2.7690999999999999</v>
      </c>
      <c r="H7" s="30">
        <f>IFERROR((VLOOKUP($B7,'Tabela de alimentos'!$A$3:$K$1041,6,FALSE))*$C7/100,0)</f>
        <v>63.127163768115935</v>
      </c>
      <c r="I7" s="33">
        <f>IFERROR((VLOOKUP($B7,'Tabela de alimentos'!$A$3:$K$1041,7,FALSE))*$C7/100,0)</f>
        <v>3.5992666666666664</v>
      </c>
      <c r="J7" s="32">
        <f>IFERROR((VLOOKUP($B7,'Tabela de alimentos'!$A$3:$K$1041,8,FALSE))*$C7/100,0)</f>
        <v>0.54619799999999996</v>
      </c>
      <c r="K7" s="32">
        <f>IFERROR((VLOOKUP($B7,'Tabela de alimentos'!$A$3:$K$1041,9,FALSE))*$C7/100,0)</f>
        <v>0</v>
      </c>
      <c r="L7" s="32">
        <f>IFERROR((VLOOKUP($B7,'Tabela de alimentos'!$A$3:$K$1041,10,FALSE))*$C7/100,0)</f>
        <v>0</v>
      </c>
      <c r="M7" s="32">
        <f>IFERROR((VLOOKUP($B7,'Tabela de alimentos'!$A$3:$K$1041,11,FALSE))*$C7/100,0)</f>
        <v>80.728133333333332</v>
      </c>
    </row>
    <row r="8" spans="1:13" ht="14.25" x14ac:dyDescent="0.2">
      <c r="A8" s="37"/>
      <c r="B8" s="116" t="s">
        <v>723</v>
      </c>
      <c r="C8" s="12">
        <v>100</v>
      </c>
      <c r="D8" s="30">
        <f>IFERROR((VLOOKUP($B8,'Tabela de alimentos'!$A$3:$K$1041,2,FALSE))*$C8/100,0)</f>
        <v>7.2</v>
      </c>
      <c r="E8" s="33">
        <f>IFERROR((VLOOKUP($B8,'Tabela de alimentos'!$A$3:$K$1041,3,FALSE))*$C8/100,0)</f>
        <v>30.100142172058014</v>
      </c>
      <c r="F8" s="30">
        <f>IFERROR((VLOOKUP($B8,'Tabela de alimentos'!$A$3:$K$1041,4,FALSE))*$C8/100,0)</f>
        <v>0.45264492753623187</v>
      </c>
      <c r="G8" s="30">
        <f>IFERROR((VLOOKUP($B8,'Tabela de alimentos'!$A$3:$K$1041,5,FALSE))*$C8/100,0)</f>
        <v>6.3866666666666669E-2</v>
      </c>
      <c r="H8" s="30">
        <f>IFERROR((VLOOKUP($B8,'Tabela de alimentos'!$A$3:$K$1041,6,FALSE))*$C8/100,0)</f>
        <v>1.512921739130435</v>
      </c>
      <c r="I8" s="33">
        <f>IFERROR((VLOOKUP($B8,'Tabela de alimentos'!$A$3:$K$1041,7,FALSE))*$C8/100,0)</f>
        <v>3.0590000000000002</v>
      </c>
      <c r="J8" s="32">
        <f>IFERROR((VLOOKUP($B8,'Tabela de alimentos'!$A$3:$K$1041,8,FALSE))*$C8/100,0)</f>
        <v>9.296666666666667E-2</v>
      </c>
      <c r="K8" s="32">
        <f>IFERROR((VLOOKUP($B8,'Tabela de alimentos'!$A$3:$K$1041,9,FALSE))*$C8/100,0)</f>
        <v>36.049999999999997</v>
      </c>
      <c r="L8" s="32">
        <f>IFERROR((VLOOKUP($B8,'Tabela de alimentos'!$A$3:$K$1041,10,FALSE))*$C8/100,0)</f>
        <v>7.6113333333333335</v>
      </c>
      <c r="M8" s="32">
        <f>IFERROR((VLOOKUP($B8,'Tabela de alimentos'!$A$3:$K$1041,11,FALSE))*$C8/100,0)</f>
        <v>0.43086666666666673</v>
      </c>
    </row>
    <row r="9" spans="1:13" ht="14.25" x14ac:dyDescent="0.2">
      <c r="A9" s="37"/>
      <c r="B9" s="116" t="s">
        <v>737</v>
      </c>
      <c r="C9" s="12">
        <v>100</v>
      </c>
      <c r="D9" s="30">
        <f>IFERROR((VLOOKUP($B9,'Tabela de alimentos'!$A$3:$K$1041,2,FALSE))*$C9/100,0)</f>
        <v>99.86</v>
      </c>
      <c r="E9" s="33">
        <f>IFERROR((VLOOKUP($B9,'Tabela de alimentos'!$A$3:$K$1041,3,FALSE))*$C9/100,0)</f>
        <v>417.848426579803</v>
      </c>
      <c r="F9" s="30">
        <f>IFERROR((VLOOKUP($B9,'Tabela de alimentos'!$A$3:$K$1041,4,FALSE))*$C9/100,0)</f>
        <v>0.96533333333333327</v>
      </c>
      <c r="G9" s="30">
        <f>IFERROR((VLOOKUP($B9,'Tabela de alimentos'!$A$3:$K$1041,5,FALSE))*$C9/100,0)</f>
        <v>0.22666666666666666</v>
      </c>
      <c r="H9" s="30">
        <f>IFERROR((VLOOKUP($B9,'Tabela de alimentos'!$A$3:$K$1041,6,FALSE))*$C9/100,0)</f>
        <v>25.558333333333323</v>
      </c>
      <c r="I9" s="33">
        <f>IFERROR((VLOOKUP($B9,'Tabela de alimentos'!$A$3:$K$1041,7,FALSE))*$C9/100,0)</f>
        <v>27.834666666666671</v>
      </c>
      <c r="J9" s="32">
        <f>IFERROR((VLOOKUP($B9,'Tabela de alimentos'!$A$3:$K$1041,8,FALSE))*$C9/100,0)</f>
        <v>0.73099999999999998</v>
      </c>
      <c r="K9" s="32">
        <f>IFERROR((VLOOKUP($B9,'Tabela de alimentos'!$A$3:$K$1041,9,FALSE))*$C9/100,0)</f>
        <v>4</v>
      </c>
      <c r="L9" s="32">
        <f>IFERROR((VLOOKUP($B9,'Tabela de alimentos'!$A$3:$K$1041,10,FALSE))*$C9/100,0)</f>
        <v>2.4933333333333332</v>
      </c>
      <c r="M9" s="32">
        <f>IFERROR((VLOOKUP($B9,'Tabela de alimentos'!$A$3:$K$1041,11,FALSE))*$C9/100,0)</f>
        <v>2.4726666666666666</v>
      </c>
    </row>
    <row r="10" spans="1:13" ht="14.25" x14ac:dyDescent="0.2">
      <c r="A10" s="37"/>
      <c r="B10" s="116" t="s">
        <v>710</v>
      </c>
      <c r="C10" s="12">
        <v>100</v>
      </c>
      <c r="D10" s="30">
        <f>IFERROR((VLOOKUP($B10,'Tabela de alimentos'!$A$3:$K$1041,2,FALSE))*$C10/100,0)</f>
        <v>259.69</v>
      </c>
      <c r="E10" s="33">
        <f>IFERROR((VLOOKUP($B10,'Tabela de alimentos'!$A$3:$K$1041,3,FALSE))*$C10/100,0)</f>
        <v>1079.9478440885334</v>
      </c>
      <c r="F10" s="30">
        <f>IFERROR((VLOOKUP($B10,'Tabela de alimentos'!$A$3:$K$1041,4,FALSE))*$C10/100,0)</f>
        <v>8.0508186666666663</v>
      </c>
      <c r="G10" s="30">
        <f>IFERROR((VLOOKUP($B10,'Tabela de alimentos'!$A$3:$K$1041,5,FALSE))*$C10/100,0)</f>
        <v>10.7964</v>
      </c>
      <c r="H10" s="30">
        <f>IFERROR((VLOOKUP($B10,'Tabela de alimentos'!$A$3:$K$1041,6,FALSE))*$C10/100,0)</f>
        <v>31.698981333333332</v>
      </c>
      <c r="I10" s="33">
        <f>IFERROR((VLOOKUP($B10,'Tabela de alimentos'!$A$3:$K$1041,7,FALSE))*$C10/100,0)</f>
        <v>129.59566666666666</v>
      </c>
      <c r="J10" s="32">
        <f>IFERROR((VLOOKUP($B10,'Tabela de alimentos'!$A$3:$K$1041,8,FALSE))*$C10/100,0)</f>
        <v>1.1803333333333332</v>
      </c>
      <c r="K10" s="32">
        <f>IFERROR((VLOOKUP($B10,'Tabela de alimentos'!$A$3:$K$1041,9,FALSE))*$C10/100,0)</f>
        <v>77.834666666666678</v>
      </c>
      <c r="L10" s="32">
        <f>IFERROR((VLOOKUP($B10,'Tabela de alimentos'!$A$3:$K$1041,10,FALSE))*$C10/100,0)</f>
        <v>0</v>
      </c>
      <c r="M10" s="32">
        <f>IFERROR((VLOOKUP($B10,'Tabela de alimentos'!$A$3:$K$1041,11,FALSE))*$C10/100,0)</f>
        <v>438.596</v>
      </c>
    </row>
    <row r="11" spans="1:13" ht="14.25" x14ac:dyDescent="0.2">
      <c r="A11" s="37"/>
      <c r="B11" s="116" t="s">
        <v>721</v>
      </c>
      <c r="C11" s="12">
        <v>100</v>
      </c>
      <c r="D11" s="30">
        <f>IFERROR((VLOOKUP($B11,'Tabela de alimentos'!$A$3:$K$1041,2,FALSE))*$C11/100,0)</f>
        <v>207.08194859999995</v>
      </c>
      <c r="E11" s="33">
        <f>IFERROR((VLOOKUP($B11,'Tabela de alimentos'!$A$3:$K$1041,3,FALSE))*$C11/100,0)</f>
        <v>866.4308729423999</v>
      </c>
      <c r="F11" s="30">
        <f>IFERROR((VLOOKUP($B11,'Tabela de alimentos'!$A$3:$K$1041,4,FALSE))*$C11/100,0)</f>
        <v>7.6812000000000005</v>
      </c>
      <c r="G11" s="30">
        <f>IFERROR((VLOOKUP($B11,'Tabela de alimentos'!$A$3:$K$1041,5,FALSE))*$C11/100,0)</f>
        <v>8.083000000000002</v>
      </c>
      <c r="H11" s="30">
        <f>IFERROR((VLOOKUP($B11,'Tabela de alimentos'!$A$3:$K$1041,6,FALSE))*$C11/100,0)</f>
        <v>26.723699999999997</v>
      </c>
      <c r="I11" s="33">
        <f>IFERROR((VLOOKUP($B11,'Tabela de alimentos'!$A$3:$K$1041,7,FALSE))*$C11/100,0)</f>
        <v>268.33999999999997</v>
      </c>
      <c r="J11" s="32">
        <f>IFERROR((VLOOKUP($B11,'Tabela de alimentos'!$A$3:$K$1041,8,FALSE))*$C11/100,0)</f>
        <v>0.18209999999999998</v>
      </c>
      <c r="K11" s="32">
        <f>IFERROR((VLOOKUP($B11,'Tabela de alimentos'!$A$3:$K$1041,9,FALSE))*$C11/100,0)</f>
        <v>108.31700000000001</v>
      </c>
      <c r="L11" s="32">
        <f>IFERROR((VLOOKUP($B11,'Tabela de alimentos'!$A$3:$K$1041,10,FALSE))*$C11/100,0)</f>
        <v>0</v>
      </c>
      <c r="M11" s="32">
        <f>IFERROR((VLOOKUP($B11,'Tabela de alimentos'!$A$3:$K$1041,11,FALSE))*$C11/100,0)</f>
        <v>97.020000000000024</v>
      </c>
    </row>
    <row r="12" spans="1:13" ht="14.25" x14ac:dyDescent="0.2">
      <c r="A12" s="37"/>
      <c r="B12" s="116" t="s">
        <v>371</v>
      </c>
      <c r="C12" s="12">
        <v>70</v>
      </c>
      <c r="D12" s="30">
        <f>IFERROR((VLOOKUP($B12,'Tabela de alimentos'!$A$3:$K$1041,2,FALSE))*$C12/100,0)</f>
        <v>31.738523478260834</v>
      </c>
      <c r="E12" s="33">
        <f>IFERROR((VLOOKUP($B12,'Tabela de alimentos'!$A$3:$K$1041,3,FALSE))*$C12/100,0)</f>
        <v>132.79398223304335</v>
      </c>
      <c r="F12" s="30">
        <f>IFERROR((VLOOKUP($B12,'Tabela de alimentos'!$A$3:$K$1041,4,FALSE))*$C12/100,0)</f>
        <v>0.57065217391304346</v>
      </c>
      <c r="G12" s="30">
        <f>IFERROR((VLOOKUP($B12,'Tabela de alimentos'!$A$3:$K$1041,5,FALSE))*$C12/100,0)</f>
        <v>8.4000000000000005E-2</v>
      </c>
      <c r="H12" s="30">
        <f>IFERROR((VLOOKUP($B12,'Tabela de alimentos'!$A$3:$K$1041,6,FALSE))*$C12/100,0)</f>
        <v>8.0883478260869506</v>
      </c>
      <c r="I12" s="33">
        <f>IFERROR((VLOOKUP($B12,'Tabela de alimentos'!$A$3:$K$1041,7,FALSE))*$C12/100,0)</f>
        <v>17.411333333333335</v>
      </c>
      <c r="J12" s="32">
        <f>IFERROR((VLOOKUP($B12,'Tabela de alimentos'!$A$3:$K$1041,8,FALSE))*$C12/100,0)</f>
        <v>0.16333333333333333</v>
      </c>
      <c r="K12" s="32">
        <f>IFERROR((VLOOKUP($B12,'Tabela de alimentos'!$A$3:$K$1041,9,FALSE))*$C12/100,0)</f>
        <v>54.6</v>
      </c>
      <c r="L12" s="32">
        <f>IFERROR((VLOOKUP($B12,'Tabela de alimentos'!$A$3:$K$1041,10,FALSE))*$C12/100,0)</f>
        <v>54.968666666666657</v>
      </c>
      <c r="M12" s="32">
        <f>IFERROR((VLOOKUP($B12,'Tabela de alimentos'!$A$3:$K$1041,11,FALSE))*$C12/100,0)</f>
        <v>2.2796666666666665</v>
      </c>
    </row>
    <row r="13" spans="1:13" ht="14.25" x14ac:dyDescent="0.2">
      <c r="A13" s="37"/>
      <c r="B13" s="116"/>
      <c r="C13" s="12"/>
      <c r="D13" s="30">
        <f>IFERROR((VLOOKUP($B13,'Tabela de alimentos'!$A$3:$K$1041,2,FALSE))*$C13/100,0)</f>
        <v>0</v>
      </c>
      <c r="E13" s="33">
        <f>IFERROR((VLOOKUP($B13,'Tabela de alimentos'!$A$3:$K$1041,3,FALSE))*$C13/100,0)</f>
        <v>0</v>
      </c>
      <c r="F13" s="30">
        <f>IFERROR((VLOOKUP($B13,'Tabela de alimentos'!$A$3:$K$1041,4,FALSE))*$C13/100,0)</f>
        <v>0</v>
      </c>
      <c r="G13" s="30">
        <f>IFERROR((VLOOKUP($B13,'Tabela de alimentos'!$A$3:$K$1041,5,FALSE))*$C13/100,0)</f>
        <v>0</v>
      </c>
      <c r="H13" s="30">
        <f>IFERROR((VLOOKUP($B13,'Tabela de alimentos'!$A$3:$K$1041,6,FALSE))*$C13/100,0)</f>
        <v>0</v>
      </c>
      <c r="I13" s="33">
        <f>IFERROR((VLOOKUP($B13,'Tabela de alimentos'!$A$3:$K$1041,7,FALSE))*$C13/100,0)</f>
        <v>0</v>
      </c>
      <c r="J13" s="32">
        <f>IFERROR((VLOOKUP($B13,'Tabela de alimentos'!$A$3:$K$1041,8,FALSE))*$C13/100,0)</f>
        <v>0</v>
      </c>
      <c r="K13" s="32">
        <f>IFERROR((VLOOKUP($B13,'Tabela de alimentos'!$A$3:$K$1041,9,FALSE))*$C13/100,0)</f>
        <v>0</v>
      </c>
      <c r="L13" s="32">
        <f>IFERROR((VLOOKUP($B13,'Tabela de alimentos'!$A$3:$K$1041,10,FALSE))*$C13/100,0)</f>
        <v>0</v>
      </c>
      <c r="M13" s="32">
        <f>IFERROR((VLOOKUP($B13,'Tabela de alimentos'!$A$3:$K$1041,11,FALSE))*$C13/100,0)</f>
        <v>0</v>
      </c>
    </row>
    <row r="14" spans="1:13" ht="14.25" hidden="1" x14ac:dyDescent="0.2">
      <c r="A14" s="37"/>
      <c r="B14" s="116"/>
      <c r="C14" s="12"/>
      <c r="D14" s="30">
        <f>IFERROR((VLOOKUP($B14,'Tabela de alimentos'!$A$3:$K$1041,2,FALSE))*$C14/100,0)</f>
        <v>0</v>
      </c>
      <c r="E14" s="33">
        <f>IFERROR((VLOOKUP($B14,'Tabela de alimentos'!$A$3:$K$1041,3,FALSE))*$C14/100,0)</f>
        <v>0</v>
      </c>
      <c r="F14" s="30">
        <f>IFERROR((VLOOKUP($B14,'Tabela de alimentos'!$A$3:$K$1041,4,FALSE))*$C14/100,0)</f>
        <v>0</v>
      </c>
      <c r="G14" s="30">
        <f>IFERROR((VLOOKUP($B14,'Tabela de alimentos'!$A$3:$K$1041,5,FALSE))*$C14/100,0)</f>
        <v>0</v>
      </c>
      <c r="H14" s="30">
        <f>IFERROR((VLOOKUP($B14,'Tabela de alimentos'!$A$3:$K$1041,6,FALSE))*$C14/100,0)</f>
        <v>0</v>
      </c>
      <c r="I14" s="33">
        <f>IFERROR((VLOOKUP($B14,'Tabela de alimentos'!$A$3:$K$1041,7,FALSE))*$C14/100,0)</f>
        <v>0</v>
      </c>
      <c r="J14" s="32">
        <f>IFERROR((VLOOKUP($B14,'Tabela de alimentos'!$A$3:$K$1041,8,FALSE))*$C14/100,0)</f>
        <v>0</v>
      </c>
      <c r="K14" s="32">
        <f>IFERROR((VLOOKUP($B14,'Tabela de alimentos'!$A$3:$K$1041,9,FALSE))*$C14/100,0)</f>
        <v>0</v>
      </c>
      <c r="L14" s="32">
        <f>IFERROR((VLOOKUP($B14,'Tabela de alimentos'!$A$3:$K$1041,10,FALSE))*$C14/100,0)</f>
        <v>0</v>
      </c>
      <c r="M14" s="32">
        <f>IFERROR((VLOOKUP($B14,'Tabela de alimentos'!$A$3:$K$1041,11,FALSE))*$C14/100,0)</f>
        <v>0</v>
      </c>
    </row>
    <row r="15" spans="1:13" ht="14.25" hidden="1" x14ac:dyDescent="0.2">
      <c r="A15" s="37"/>
      <c r="B15" s="116"/>
      <c r="C15" s="12"/>
      <c r="D15" s="30">
        <f>IFERROR((VLOOKUP($B15,'Tabela de alimentos'!$A$3:$K$1041,2,FALSE))*$C15/100,0)</f>
        <v>0</v>
      </c>
      <c r="E15" s="33">
        <f>IFERROR((VLOOKUP($B15,'Tabela de alimentos'!$A$3:$K$1041,3,FALSE))*$C15/100,0)</f>
        <v>0</v>
      </c>
      <c r="F15" s="30">
        <f>IFERROR((VLOOKUP($B15,'Tabela de alimentos'!$A$3:$K$1041,4,FALSE))*$C15/100,0)</f>
        <v>0</v>
      </c>
      <c r="G15" s="30">
        <f>IFERROR((VLOOKUP($B15,'Tabela de alimentos'!$A$3:$K$1041,5,FALSE))*$C15/100,0)</f>
        <v>0</v>
      </c>
      <c r="H15" s="30">
        <f>IFERROR((VLOOKUP($B15,'Tabela de alimentos'!$A$3:$K$1041,6,FALSE))*$C15/100,0)</f>
        <v>0</v>
      </c>
      <c r="I15" s="33">
        <f>IFERROR((VLOOKUP($B15,'Tabela de alimentos'!$A$3:$K$1041,7,FALSE))*$C15/100,0)</f>
        <v>0</v>
      </c>
      <c r="J15" s="32">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row>
    <row r="16" spans="1:13" ht="14.25" hidden="1" x14ac:dyDescent="0.2">
      <c r="A16" s="37"/>
      <c r="B16" s="116"/>
      <c r="C16" s="12"/>
      <c r="D16" s="30">
        <f>IFERROR((VLOOKUP($B16,'Tabela de alimentos'!$A$3:$K$1041,2,FALSE))*$C16/100,0)</f>
        <v>0</v>
      </c>
      <c r="E16" s="33">
        <f>IFERROR((VLOOKUP($B16,'Tabela de alimentos'!$A$3:$K$1041,3,FALSE))*$C16/100,0)</f>
        <v>0</v>
      </c>
      <c r="F16" s="30">
        <f>IFERROR((VLOOKUP($B16,'Tabela de alimentos'!$A$3:$K$1041,4,FALSE))*$C16/100,0)</f>
        <v>0</v>
      </c>
      <c r="G16" s="30">
        <f>IFERROR((VLOOKUP($B16,'Tabela de alimentos'!$A$3:$K$1041,5,FALSE))*$C16/100,0)</f>
        <v>0</v>
      </c>
      <c r="H16" s="30">
        <f>IFERROR((VLOOKUP($B16,'Tabela de alimentos'!$A$3:$K$1041,6,FALSE))*$C16/100,0)</f>
        <v>0</v>
      </c>
      <c r="I16" s="33">
        <f>IFERROR((VLOOKUP($B16,'Tabela de alimentos'!$A$3:$K$1041,7,FALSE))*$C16/100,0)</f>
        <v>0</v>
      </c>
      <c r="J16" s="32">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row>
    <row r="17" spans="1:13" ht="14.25" hidden="1" x14ac:dyDescent="0.2">
      <c r="A17" s="37"/>
      <c r="B17" s="116"/>
      <c r="C17" s="12"/>
      <c r="D17" s="30">
        <f>IFERROR((VLOOKUP($B17,'Tabela de alimentos'!$A$3:$K$1041,2,FALSE))*$C17/100,0)</f>
        <v>0</v>
      </c>
      <c r="E17" s="33">
        <f>IFERROR((VLOOKUP($B17,'Tabela de alimentos'!$A$3:$K$1041,3,FALSE))*$C17/100,0)</f>
        <v>0</v>
      </c>
      <c r="F17" s="30">
        <f>IFERROR((VLOOKUP($B17,'Tabela de alimentos'!$A$3:$K$1041,4,FALSE))*$C17/100,0)</f>
        <v>0</v>
      </c>
      <c r="G17" s="30">
        <f>IFERROR((VLOOKUP($B17,'Tabela de alimentos'!$A$3:$K$1041,5,FALSE))*$C17/100,0)</f>
        <v>0</v>
      </c>
      <c r="H17" s="30">
        <f>IFERROR((VLOOKUP($B17,'Tabela de alimentos'!$A$3:$K$1041,6,FALSE))*$C17/100,0)</f>
        <v>0</v>
      </c>
      <c r="I17" s="33">
        <f>IFERROR((VLOOKUP($B17,'Tabela de alimentos'!$A$3:$K$1041,7,FALSE))*$C17/100,0)</f>
        <v>0</v>
      </c>
      <c r="J17" s="32">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row>
    <row r="18" spans="1:13" ht="14.25" hidden="1" x14ac:dyDescent="0.2">
      <c r="A18" s="37"/>
      <c r="B18" s="116"/>
      <c r="C18" s="12"/>
      <c r="D18" s="30">
        <f>IFERROR((VLOOKUP($B18,'Tabela de alimentos'!$A$3:$K$1041,2,FALSE))*$C18/100,0)</f>
        <v>0</v>
      </c>
      <c r="E18" s="33">
        <f>IFERROR((VLOOKUP($B18,'Tabela de alimentos'!$A$3:$K$1041,3,FALSE))*$C18/100,0)</f>
        <v>0</v>
      </c>
      <c r="F18" s="30">
        <f>IFERROR((VLOOKUP($B18,'Tabela de alimentos'!$A$3:$K$1041,4,FALSE))*$C18/100,0)</f>
        <v>0</v>
      </c>
      <c r="G18" s="30">
        <f>IFERROR((VLOOKUP($B18,'Tabela de alimentos'!$A$3:$K$1041,5,FALSE))*$C18/100,0)</f>
        <v>0</v>
      </c>
      <c r="H18" s="30">
        <f>IFERROR((VLOOKUP($B18,'Tabela de alimentos'!$A$3:$K$1041,6,FALSE))*$C18/100,0)</f>
        <v>0</v>
      </c>
      <c r="I18" s="33">
        <f>IFERROR((VLOOKUP($B18,'Tabela de alimentos'!$A$3:$K$1041,7,FALSE))*$C18/100,0)</f>
        <v>0</v>
      </c>
      <c r="J18" s="32">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row>
    <row r="19" spans="1:13" ht="14.25" hidden="1" x14ac:dyDescent="0.2">
      <c r="A19" s="37"/>
      <c r="B19" s="116"/>
      <c r="C19" s="12"/>
      <c r="D19" s="30">
        <f>IFERROR((VLOOKUP($B19,'Tabela de alimentos'!$A$3:$K$1041,2,FALSE))*$C19/100,0)</f>
        <v>0</v>
      </c>
      <c r="E19" s="33">
        <f>IFERROR((VLOOKUP($B19,'Tabela de alimentos'!$A$3:$K$1041,3,FALSE))*$C19/100,0)</f>
        <v>0</v>
      </c>
      <c r="F19" s="30">
        <f>IFERROR((VLOOKUP($B19,'Tabela de alimentos'!$A$3:$K$1041,4,FALSE))*$C19/100,0)</f>
        <v>0</v>
      </c>
      <c r="G19" s="30">
        <f>IFERROR((VLOOKUP($B19,'Tabela de alimentos'!$A$3:$K$1041,5,FALSE))*$C19/100,0)</f>
        <v>0</v>
      </c>
      <c r="H19" s="30">
        <f>IFERROR((VLOOKUP($B19,'Tabela de alimentos'!$A$3:$K$1041,6,FALSE))*$C19/100,0)</f>
        <v>0</v>
      </c>
      <c r="I19" s="33">
        <f>IFERROR((VLOOKUP($B19,'Tabela de alimentos'!$A$3:$K$1041,7,FALSE))*$C19/100,0)</f>
        <v>0</v>
      </c>
      <c r="J19" s="32">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row>
    <row r="20" spans="1:13" ht="14.25" hidden="1" x14ac:dyDescent="0.2">
      <c r="A20" s="37"/>
      <c r="B20" s="116"/>
      <c r="C20" s="12"/>
      <c r="D20" s="30">
        <f>IFERROR((VLOOKUP($B20,'Tabela de alimentos'!$A$3:$K$1041,2,FALSE))*$C20/100,0)</f>
        <v>0</v>
      </c>
      <c r="E20" s="33">
        <f>IFERROR((VLOOKUP($B20,'Tabela de alimentos'!$A$3:$K$1041,3,FALSE))*$C20/100,0)</f>
        <v>0</v>
      </c>
      <c r="F20" s="30">
        <f>IFERROR((VLOOKUP($B20,'Tabela de alimentos'!$A$3:$K$1041,4,FALSE))*$C20/100,0)</f>
        <v>0</v>
      </c>
      <c r="G20" s="30">
        <f>IFERROR((VLOOKUP($B20,'Tabela de alimentos'!$A$3:$K$1041,5,FALSE))*$C20/100,0)</f>
        <v>0</v>
      </c>
      <c r="H20" s="30">
        <f>IFERROR((VLOOKUP($B20,'Tabela de alimentos'!$A$3:$K$1041,6,FALSE))*$C20/100,0)</f>
        <v>0</v>
      </c>
      <c r="I20" s="33">
        <f>IFERROR((VLOOKUP($B20,'Tabela de alimentos'!$A$3:$K$1041,7,FALSE))*$C20/100,0)</f>
        <v>0</v>
      </c>
      <c r="J20" s="32">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row>
    <row r="21" spans="1:13" ht="14.25" hidden="1" x14ac:dyDescent="0.2">
      <c r="A21" s="37"/>
      <c r="B21" s="116"/>
      <c r="C21" s="12"/>
      <c r="D21" s="30">
        <f>IFERROR((VLOOKUP($B21,'Tabela de alimentos'!$A$3:$K$1041,2,FALSE))*$C21/100,0)</f>
        <v>0</v>
      </c>
      <c r="E21" s="33">
        <f>IFERROR((VLOOKUP($B21,'Tabela de alimentos'!$A$3:$K$1041,3,FALSE))*$C21/100,0)</f>
        <v>0</v>
      </c>
      <c r="F21" s="30">
        <f>IFERROR((VLOOKUP($B21,'Tabela de alimentos'!$A$3:$K$1041,4,FALSE))*$C21/100,0)</f>
        <v>0</v>
      </c>
      <c r="G21" s="30">
        <f>IFERROR((VLOOKUP($B21,'Tabela de alimentos'!$A$3:$K$1041,5,FALSE))*$C21/100,0)</f>
        <v>0</v>
      </c>
      <c r="H21" s="30">
        <f>IFERROR((VLOOKUP($B21,'Tabela de alimentos'!$A$3:$K$1041,6,FALSE))*$C21/100,0)</f>
        <v>0</v>
      </c>
      <c r="I21" s="33">
        <f>IFERROR((VLOOKUP($B21,'Tabela de alimentos'!$A$3:$K$1041,7,FALSE))*$C21/100,0)</f>
        <v>0</v>
      </c>
      <c r="J21" s="32">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row>
    <row r="22" spans="1:13" ht="14.25" hidden="1" x14ac:dyDescent="0.2">
      <c r="A22" s="37"/>
      <c r="B22" s="116"/>
      <c r="C22" s="12"/>
      <c r="D22" s="30">
        <f>IFERROR((VLOOKUP($B22,'Tabela de alimentos'!$A$3:$K$1041,2,FALSE))*$C22/100,0)</f>
        <v>0</v>
      </c>
      <c r="E22" s="33">
        <f>IFERROR((VLOOKUP($B22,'Tabela de alimentos'!$A$3:$K$1041,3,FALSE))*$C22/100,0)</f>
        <v>0</v>
      </c>
      <c r="F22" s="30">
        <f>IFERROR((VLOOKUP($B22,'Tabela de alimentos'!$A$3:$K$1041,4,FALSE))*$C22/100,0)</f>
        <v>0</v>
      </c>
      <c r="G22" s="30">
        <f>IFERROR((VLOOKUP($B22,'Tabela de alimentos'!$A$3:$K$1041,5,FALSE))*$C22/100,0)</f>
        <v>0</v>
      </c>
      <c r="H22" s="30">
        <f>IFERROR((VLOOKUP($B22,'Tabela de alimentos'!$A$3:$K$1041,6,FALSE))*$C22/100,0)</f>
        <v>0</v>
      </c>
      <c r="I22" s="33">
        <f>IFERROR((VLOOKUP($B22,'Tabela de alimentos'!$A$3:$K$1041,7,FALSE))*$C22/100,0)</f>
        <v>0</v>
      </c>
      <c r="J22" s="32">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row>
    <row r="23" spans="1:13" ht="14.25" hidden="1" x14ac:dyDescent="0.2">
      <c r="A23" s="37"/>
      <c r="B23" s="116"/>
      <c r="C23" s="12"/>
      <c r="D23" s="30">
        <f>IFERROR((VLOOKUP($B23,'Tabela de alimentos'!$A$3:$K$1041,2,FALSE))*$C23/100,0)</f>
        <v>0</v>
      </c>
      <c r="E23" s="33">
        <f>IFERROR((VLOOKUP($B23,'Tabela de alimentos'!$A$3:$K$1041,3,FALSE))*$C23/100,0)</f>
        <v>0</v>
      </c>
      <c r="F23" s="30">
        <f>IFERROR((VLOOKUP($B23,'Tabela de alimentos'!$A$3:$K$1041,4,FALSE))*$C23/100,0)</f>
        <v>0</v>
      </c>
      <c r="G23" s="30">
        <f>IFERROR((VLOOKUP($B23,'Tabela de alimentos'!$A$3:$K$1041,5,FALSE))*$C23/100,0)</f>
        <v>0</v>
      </c>
      <c r="H23" s="30">
        <f>IFERROR((VLOOKUP($B23,'Tabela de alimentos'!$A$3:$K$1041,6,FALSE))*$C23/100,0)</f>
        <v>0</v>
      </c>
      <c r="I23" s="33">
        <f>IFERROR((VLOOKUP($B23,'Tabela de alimentos'!$A$3:$K$1041,7,FALSE))*$C23/100,0)</f>
        <v>0</v>
      </c>
      <c r="J23" s="32">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row>
    <row r="24" spans="1:13" ht="14.25" hidden="1" x14ac:dyDescent="0.2">
      <c r="A24" s="37"/>
      <c r="B24" s="116"/>
      <c r="C24" s="12"/>
      <c r="D24" s="30">
        <f>IFERROR((VLOOKUP($B24,'Tabela de alimentos'!$A$3:$K$1041,2,FALSE))*$C24/100,0)</f>
        <v>0</v>
      </c>
      <c r="E24" s="33">
        <f>IFERROR((VLOOKUP($B24,'Tabela de alimentos'!$A$3:$K$1041,3,FALSE))*$C24/100,0)</f>
        <v>0</v>
      </c>
      <c r="F24" s="30">
        <f>IFERROR((VLOOKUP($B24,'Tabela de alimentos'!$A$3:$K$1041,4,FALSE))*$C24/100,0)</f>
        <v>0</v>
      </c>
      <c r="G24" s="30">
        <f>IFERROR((VLOOKUP($B24,'Tabela de alimentos'!$A$3:$K$1041,5,FALSE))*$C24/100,0)</f>
        <v>0</v>
      </c>
      <c r="H24" s="30">
        <f>IFERROR((VLOOKUP($B24,'Tabela de alimentos'!$A$3:$K$1041,6,FALSE))*$C24/100,0)</f>
        <v>0</v>
      </c>
      <c r="I24" s="33">
        <f>IFERROR((VLOOKUP($B24,'Tabela de alimentos'!$A$3:$K$1041,7,FALSE))*$C24/100,0)</f>
        <v>0</v>
      </c>
      <c r="J24" s="32">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row>
    <row r="25" spans="1:13" ht="14.25" hidden="1" x14ac:dyDescent="0.2">
      <c r="A25" s="37"/>
      <c r="B25" s="116"/>
      <c r="C25" s="12"/>
      <c r="D25" s="30">
        <f>IFERROR((VLOOKUP($B25,'Tabela de alimentos'!$A$3:$K$1041,2,FALSE))*$C25/100,0)</f>
        <v>0</v>
      </c>
      <c r="E25" s="33">
        <f>IFERROR((VLOOKUP($B25,'Tabela de alimentos'!$A$3:$K$1041,3,FALSE))*$C25/100,0)</f>
        <v>0</v>
      </c>
      <c r="F25" s="30">
        <f>IFERROR((VLOOKUP($B25,'Tabela de alimentos'!$A$3:$K$1041,4,FALSE))*$C25/100,0)</f>
        <v>0</v>
      </c>
      <c r="G25" s="30">
        <f>IFERROR((VLOOKUP($B25,'Tabela de alimentos'!$A$3:$K$1041,5,FALSE))*$C25/100,0)</f>
        <v>0</v>
      </c>
      <c r="H25" s="30">
        <f>IFERROR((VLOOKUP($B25,'Tabela de alimentos'!$A$3:$K$1041,6,FALSE))*$C25/100,0)</f>
        <v>0</v>
      </c>
      <c r="I25" s="33">
        <f>IFERROR((VLOOKUP($B25,'Tabela de alimentos'!$A$3:$K$1041,7,FALSE))*$C25/100,0)</f>
        <v>0</v>
      </c>
      <c r="J25" s="32">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row>
    <row r="26" spans="1:13" ht="14.25" hidden="1" x14ac:dyDescent="0.2">
      <c r="A26" s="37"/>
      <c r="B26" s="116"/>
      <c r="C26" s="12"/>
      <c r="D26" s="30">
        <f>IFERROR((VLOOKUP($B26,'Tabela de alimentos'!$A$3:$K$1041,2,FALSE))*$C26/100,0)</f>
        <v>0</v>
      </c>
      <c r="E26" s="33">
        <f>IFERROR((VLOOKUP($B26,'Tabela de alimentos'!$A$3:$K$1041,3,FALSE))*$C26/100,0)</f>
        <v>0</v>
      </c>
      <c r="F26" s="30">
        <f>IFERROR((VLOOKUP($B26,'Tabela de alimentos'!$A$3:$K$1041,4,FALSE))*$C26/100,0)</f>
        <v>0</v>
      </c>
      <c r="G26" s="30">
        <f>IFERROR((VLOOKUP($B26,'Tabela de alimentos'!$A$3:$K$1041,5,FALSE))*$C26/100,0)</f>
        <v>0</v>
      </c>
      <c r="H26" s="30">
        <f>IFERROR((VLOOKUP($B26,'Tabela de alimentos'!$A$3:$K$1041,6,FALSE))*$C26/100,0)</f>
        <v>0</v>
      </c>
      <c r="I26" s="33">
        <f>IFERROR((VLOOKUP($B26,'Tabela de alimentos'!$A$3:$K$1041,7,FALSE))*$C26/100,0)</f>
        <v>0</v>
      </c>
      <c r="J26" s="32">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row>
    <row r="27" spans="1:13" ht="14.25" hidden="1" x14ac:dyDescent="0.2">
      <c r="A27" s="37"/>
      <c r="B27" s="116"/>
      <c r="C27" s="12"/>
      <c r="D27" s="30">
        <f>IFERROR((VLOOKUP($B27,'Tabela de alimentos'!$A$3:$K$1041,2,FALSE))*$C27/100,0)</f>
        <v>0</v>
      </c>
      <c r="E27" s="33">
        <f>IFERROR((VLOOKUP($B27,'Tabela de alimentos'!$A$3:$K$1041,3,FALSE))*$C27/100,0)</f>
        <v>0</v>
      </c>
      <c r="F27" s="30">
        <f>IFERROR((VLOOKUP($B27,'Tabela de alimentos'!$A$3:$K$1041,4,FALSE))*$C27/100,0)</f>
        <v>0</v>
      </c>
      <c r="G27" s="30">
        <f>IFERROR((VLOOKUP($B27,'Tabela de alimentos'!$A$3:$K$1041,5,FALSE))*$C27/100,0)</f>
        <v>0</v>
      </c>
      <c r="H27" s="30">
        <f>IFERROR((VLOOKUP($B27,'Tabela de alimentos'!$A$3:$K$1041,6,FALSE))*$C27/100,0)</f>
        <v>0</v>
      </c>
      <c r="I27" s="33">
        <f>IFERROR((VLOOKUP($B27,'Tabela de alimentos'!$A$3:$K$1041,7,FALSE))*$C27/100,0)</f>
        <v>0</v>
      </c>
      <c r="J27" s="32">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row>
    <row r="28" spans="1:13" ht="14.25" hidden="1" x14ac:dyDescent="0.2">
      <c r="A28" s="37"/>
      <c r="B28" s="116"/>
      <c r="C28" s="12"/>
      <c r="D28" s="30">
        <f>IFERROR((VLOOKUP($B28,'Tabela de alimentos'!$A$3:$K$1041,2,FALSE))*$C28/100,0)</f>
        <v>0</v>
      </c>
      <c r="E28" s="33">
        <f>IFERROR((VLOOKUP($B28,'Tabela de alimentos'!$A$3:$K$1041,3,FALSE))*$C28/100,0)</f>
        <v>0</v>
      </c>
      <c r="F28" s="30">
        <f>IFERROR((VLOOKUP($B28,'Tabela de alimentos'!$A$3:$K$1041,4,FALSE))*$C28/100,0)</f>
        <v>0</v>
      </c>
      <c r="G28" s="30">
        <f>IFERROR((VLOOKUP($B28,'Tabela de alimentos'!$A$3:$K$1041,5,FALSE))*$C28/100,0)</f>
        <v>0</v>
      </c>
      <c r="H28" s="30">
        <f>IFERROR((VLOOKUP($B28,'Tabela de alimentos'!$A$3:$K$1041,6,FALSE))*$C28/100,0)</f>
        <v>0</v>
      </c>
      <c r="I28" s="33">
        <f>IFERROR((VLOOKUP($B28,'Tabela de alimentos'!$A$3:$K$1041,7,FALSE))*$C28/100,0)</f>
        <v>0</v>
      </c>
      <c r="J28" s="32">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row>
    <row r="29" spans="1:13" ht="14.25" hidden="1" x14ac:dyDescent="0.2">
      <c r="A29" s="37"/>
      <c r="B29" s="116"/>
      <c r="C29" s="12"/>
      <c r="D29" s="30">
        <f>IFERROR((VLOOKUP($B29,'Tabela de alimentos'!$A$3:$K$1041,2,FALSE))*$C29/100,0)</f>
        <v>0</v>
      </c>
      <c r="E29" s="33">
        <f>IFERROR((VLOOKUP($B29,'Tabela de alimentos'!$A$3:$K$1041,3,FALSE))*$C29/100,0)</f>
        <v>0</v>
      </c>
      <c r="F29" s="30">
        <f>IFERROR((VLOOKUP($B29,'Tabela de alimentos'!$A$3:$K$1041,4,FALSE))*$C29/100,0)</f>
        <v>0</v>
      </c>
      <c r="G29" s="30">
        <f>IFERROR((VLOOKUP($B29,'Tabela de alimentos'!$A$3:$K$1041,5,FALSE))*$C29/100,0)</f>
        <v>0</v>
      </c>
      <c r="H29" s="30">
        <f>IFERROR((VLOOKUP($B29,'Tabela de alimentos'!$A$3:$K$1041,6,FALSE))*$C29/100,0)</f>
        <v>0</v>
      </c>
      <c r="I29" s="33">
        <f>IFERROR((VLOOKUP($B29,'Tabela de alimentos'!$A$3:$K$1041,7,FALSE))*$C29/100,0)</f>
        <v>0</v>
      </c>
      <c r="J29" s="32">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row>
    <row r="30" spans="1:13" ht="14.25" hidden="1" x14ac:dyDescent="0.2">
      <c r="A30" s="37"/>
      <c r="B30" s="116"/>
      <c r="C30" s="12"/>
      <c r="D30" s="30">
        <f>IFERROR((VLOOKUP($B30,'Tabela de alimentos'!$A$3:$K$1041,2,FALSE))*$C30/100,0)</f>
        <v>0</v>
      </c>
      <c r="E30" s="33">
        <f>IFERROR((VLOOKUP($B30,'Tabela de alimentos'!$A$3:$K$1041,3,FALSE))*$C30/100,0)</f>
        <v>0</v>
      </c>
      <c r="F30" s="30">
        <f>IFERROR((VLOOKUP($B30,'Tabela de alimentos'!$A$3:$K$1041,4,FALSE))*$C30/100,0)</f>
        <v>0</v>
      </c>
      <c r="G30" s="30">
        <f>IFERROR((VLOOKUP($B30,'Tabela de alimentos'!$A$3:$K$1041,5,FALSE))*$C30/100,0)</f>
        <v>0</v>
      </c>
      <c r="H30" s="30">
        <f>IFERROR((VLOOKUP($B30,'Tabela de alimentos'!$A$3:$K$1041,6,FALSE))*$C30/100,0)</f>
        <v>0</v>
      </c>
      <c r="I30" s="33">
        <f>IFERROR((VLOOKUP($B30,'Tabela de alimentos'!$A$3:$K$1041,7,FALSE))*$C30/100,0)</f>
        <v>0</v>
      </c>
      <c r="J30" s="32">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row>
    <row r="31" spans="1:13" ht="14.25" hidden="1" x14ac:dyDescent="0.2">
      <c r="A31" s="37"/>
      <c r="B31" s="116"/>
      <c r="C31" s="12"/>
      <c r="D31" s="30">
        <f>IFERROR((VLOOKUP($B31,'Tabela de alimentos'!$A$3:$K$1041,2,FALSE))*$C31/100,0)</f>
        <v>0</v>
      </c>
      <c r="E31" s="33">
        <f>IFERROR((VLOOKUP($B31,'Tabela de alimentos'!$A$3:$K$1041,3,FALSE))*$C31/100,0)</f>
        <v>0</v>
      </c>
      <c r="F31" s="30">
        <f>IFERROR((VLOOKUP($B31,'Tabela de alimentos'!$A$3:$K$1041,4,FALSE))*$C31/100,0)</f>
        <v>0</v>
      </c>
      <c r="G31" s="30">
        <f>IFERROR((VLOOKUP($B31,'Tabela de alimentos'!$A$3:$K$1041,5,FALSE))*$C31/100,0)</f>
        <v>0</v>
      </c>
      <c r="H31" s="30">
        <f>IFERROR((VLOOKUP($B31,'Tabela de alimentos'!$A$3:$K$1041,6,FALSE))*$C31/100,0)</f>
        <v>0</v>
      </c>
      <c r="I31" s="33">
        <f>IFERROR((VLOOKUP($B31,'Tabela de alimentos'!$A$3:$K$1041,7,FALSE))*$C31/100,0)</f>
        <v>0</v>
      </c>
      <c r="J31" s="32">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row>
    <row r="32" spans="1:13" ht="14.25" hidden="1" x14ac:dyDescent="0.2">
      <c r="A32" s="37"/>
      <c r="B32" s="116"/>
      <c r="C32" s="12"/>
      <c r="D32" s="30">
        <f>IFERROR((VLOOKUP($B32,'Tabela de alimentos'!$A$3:$K$1041,2,FALSE))*$C32/100,0)</f>
        <v>0</v>
      </c>
      <c r="E32" s="33">
        <f>IFERROR((VLOOKUP($B32,'Tabela de alimentos'!$A$3:$K$1041,3,FALSE))*$C32/100,0)</f>
        <v>0</v>
      </c>
      <c r="F32" s="30">
        <f>IFERROR((VLOOKUP($B32,'Tabela de alimentos'!$A$3:$K$1041,4,FALSE))*$C32/100,0)</f>
        <v>0</v>
      </c>
      <c r="G32" s="30">
        <f>IFERROR((VLOOKUP($B32,'Tabela de alimentos'!$A$3:$K$1041,5,FALSE))*$C32/100,0)</f>
        <v>0</v>
      </c>
      <c r="H32" s="30">
        <f>IFERROR((VLOOKUP($B32,'Tabela de alimentos'!$A$3:$K$1041,6,FALSE))*$C32/100,0)</f>
        <v>0</v>
      </c>
      <c r="I32" s="33">
        <f>IFERROR((VLOOKUP($B32,'Tabela de alimentos'!$A$3:$K$1041,7,FALSE))*$C32/100,0)</f>
        <v>0</v>
      </c>
      <c r="J32" s="32">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row>
    <row r="33" spans="1:13" ht="14.25" hidden="1" x14ac:dyDescent="0.2">
      <c r="A33" s="37"/>
      <c r="B33" s="116"/>
      <c r="C33" s="12"/>
      <c r="D33" s="30">
        <f>IFERROR((VLOOKUP($B33,'Tabela de alimentos'!$A$3:$K$1041,2,FALSE))*$C33/100,0)</f>
        <v>0</v>
      </c>
      <c r="E33" s="33">
        <f>IFERROR((VLOOKUP($B33,'Tabela de alimentos'!$A$3:$K$1041,3,FALSE))*$C33/100,0)</f>
        <v>0</v>
      </c>
      <c r="F33" s="30">
        <f>IFERROR((VLOOKUP($B33,'Tabela de alimentos'!$A$3:$K$1041,4,FALSE))*$C33/100,0)</f>
        <v>0</v>
      </c>
      <c r="G33" s="30">
        <f>IFERROR((VLOOKUP($B33,'Tabela de alimentos'!$A$3:$K$1041,5,FALSE))*$C33/100,0)</f>
        <v>0</v>
      </c>
      <c r="H33" s="30">
        <f>IFERROR((VLOOKUP($B33,'Tabela de alimentos'!$A$3:$K$1041,6,FALSE))*$C33/100,0)</f>
        <v>0</v>
      </c>
      <c r="I33" s="33">
        <f>IFERROR((VLOOKUP($B33,'Tabela de alimentos'!$A$3:$K$1041,7,FALSE))*$C33/100,0)</f>
        <v>0</v>
      </c>
      <c r="J33" s="32">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row>
    <row r="34" spans="1:13" ht="14.25" hidden="1" x14ac:dyDescent="0.2">
      <c r="A34" s="37"/>
      <c r="B34" s="116"/>
      <c r="C34" s="12"/>
      <c r="D34" s="30">
        <f>IFERROR((VLOOKUP($B34,'Tabela de alimentos'!$A$3:$K$1041,2,FALSE))*$C34/100,0)</f>
        <v>0</v>
      </c>
      <c r="E34" s="33">
        <f>IFERROR((VLOOKUP($B34,'Tabela de alimentos'!$A$3:$K$1041,3,FALSE))*$C34/100,0)</f>
        <v>0</v>
      </c>
      <c r="F34" s="30">
        <f>IFERROR((VLOOKUP($B34,'Tabela de alimentos'!$A$3:$K$1041,4,FALSE))*$C34/100,0)</f>
        <v>0</v>
      </c>
      <c r="G34" s="30">
        <f>IFERROR((VLOOKUP($B34,'Tabela de alimentos'!$A$3:$K$1041,5,FALSE))*$C34/100,0)</f>
        <v>0</v>
      </c>
      <c r="H34" s="30">
        <f>IFERROR((VLOOKUP($B34,'Tabela de alimentos'!$A$3:$K$1041,6,FALSE))*$C34/100,0)</f>
        <v>0</v>
      </c>
      <c r="I34" s="33">
        <f>IFERROR((VLOOKUP($B34,'Tabela de alimentos'!$A$3:$K$1041,7,FALSE))*$C34/100,0)</f>
        <v>0</v>
      </c>
      <c r="J34" s="32">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row>
    <row r="35" spans="1:13" ht="14.25" hidden="1" x14ac:dyDescent="0.2">
      <c r="A35" s="37"/>
      <c r="B35" s="116"/>
      <c r="C35" s="12"/>
      <c r="D35" s="30">
        <f>IFERROR((VLOOKUP($B35,'Tabela de alimentos'!$A$3:$K$1041,2,FALSE))*$C35/100,0)</f>
        <v>0</v>
      </c>
      <c r="E35" s="33">
        <f>IFERROR((VLOOKUP($B35,'Tabela de alimentos'!$A$3:$K$1041,3,FALSE))*$C35/100,0)</f>
        <v>0</v>
      </c>
      <c r="F35" s="30">
        <f>IFERROR((VLOOKUP($B35,'Tabela de alimentos'!$A$3:$K$1041,4,FALSE))*$C35/100,0)</f>
        <v>0</v>
      </c>
      <c r="G35" s="30">
        <f>IFERROR((VLOOKUP($B35,'Tabela de alimentos'!$A$3:$K$1041,5,FALSE))*$C35/100,0)</f>
        <v>0</v>
      </c>
      <c r="H35" s="30">
        <f>IFERROR((VLOOKUP($B35,'Tabela de alimentos'!$A$3:$K$1041,6,FALSE))*$C35/100,0)</f>
        <v>0</v>
      </c>
      <c r="I35" s="33">
        <f>IFERROR((VLOOKUP($B35,'Tabela de alimentos'!$A$3:$K$1041,7,FALSE))*$C35/100,0)</f>
        <v>0</v>
      </c>
      <c r="J35" s="32">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row>
    <row r="36" spans="1:13" ht="14.25" hidden="1" x14ac:dyDescent="0.2">
      <c r="A36" s="37"/>
      <c r="B36" s="116"/>
      <c r="C36" s="12"/>
      <c r="D36" s="30">
        <f>IFERROR((VLOOKUP($B36,'Tabela de alimentos'!$A$3:$K$1041,2,FALSE))*$C36/100,0)</f>
        <v>0</v>
      </c>
      <c r="E36" s="33">
        <f>IFERROR((VLOOKUP($B36,'Tabela de alimentos'!$A$3:$K$1041,3,FALSE))*$C36/100,0)</f>
        <v>0</v>
      </c>
      <c r="F36" s="30">
        <f>IFERROR((VLOOKUP($B36,'Tabela de alimentos'!$A$3:$K$1041,4,FALSE))*$C36/100,0)</f>
        <v>0</v>
      </c>
      <c r="G36" s="30">
        <f>IFERROR((VLOOKUP($B36,'Tabela de alimentos'!$A$3:$K$1041,5,FALSE))*$C36/100,0)</f>
        <v>0</v>
      </c>
      <c r="H36" s="30">
        <f>IFERROR((VLOOKUP($B36,'Tabela de alimentos'!$A$3:$K$1041,6,FALSE))*$C36/100,0)</f>
        <v>0</v>
      </c>
      <c r="I36" s="33">
        <f>IFERROR((VLOOKUP($B36,'Tabela de alimentos'!$A$3:$K$1041,7,FALSE))*$C36/100,0)</f>
        <v>0</v>
      </c>
      <c r="J36" s="32">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row>
    <row r="37" spans="1:13" ht="14.25" hidden="1" x14ac:dyDescent="0.2">
      <c r="A37" s="37"/>
      <c r="B37" s="116"/>
      <c r="C37" s="12"/>
      <c r="D37" s="30">
        <f>IFERROR((VLOOKUP($B37,'Tabela de alimentos'!$A$3:$K$1041,2,FALSE))*$C37/100,0)</f>
        <v>0</v>
      </c>
      <c r="E37" s="33">
        <f>IFERROR((VLOOKUP($B37,'Tabela de alimentos'!$A$3:$K$1041,3,FALSE))*$C37/100,0)</f>
        <v>0</v>
      </c>
      <c r="F37" s="30">
        <f>IFERROR((VLOOKUP($B37,'Tabela de alimentos'!$A$3:$K$1041,4,FALSE))*$C37/100,0)</f>
        <v>0</v>
      </c>
      <c r="G37" s="30">
        <f>IFERROR((VLOOKUP($B37,'Tabela de alimentos'!$A$3:$K$1041,5,FALSE))*$C37/100,0)</f>
        <v>0</v>
      </c>
      <c r="H37" s="30">
        <f>IFERROR((VLOOKUP($B37,'Tabela de alimentos'!$A$3:$K$1041,6,FALSE))*$C37/100,0)</f>
        <v>0</v>
      </c>
      <c r="I37" s="33">
        <f>IFERROR((VLOOKUP($B37,'Tabela de alimentos'!$A$3:$K$1041,7,FALSE))*$C37/100,0)</f>
        <v>0</v>
      </c>
      <c r="J37" s="32">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row>
    <row r="38" spans="1:13" ht="14.25" hidden="1" x14ac:dyDescent="0.2">
      <c r="A38" s="37"/>
      <c r="B38" s="116"/>
      <c r="C38" s="12"/>
      <c r="D38" s="30">
        <f>IFERROR((VLOOKUP($B38,'Tabela de alimentos'!$A$3:$K$1041,2,FALSE))*$C38/100,0)</f>
        <v>0</v>
      </c>
      <c r="E38" s="33">
        <f>IFERROR((VLOOKUP($B38,'Tabela de alimentos'!$A$3:$K$1041,3,FALSE))*$C38/100,0)</f>
        <v>0</v>
      </c>
      <c r="F38" s="30">
        <f>IFERROR((VLOOKUP($B38,'Tabela de alimentos'!$A$3:$K$1041,4,FALSE))*$C38/100,0)</f>
        <v>0</v>
      </c>
      <c r="G38" s="30">
        <f>IFERROR((VLOOKUP($B38,'Tabela de alimentos'!$A$3:$K$1041,5,FALSE))*$C38/100,0)</f>
        <v>0</v>
      </c>
      <c r="H38" s="30">
        <f>IFERROR((VLOOKUP($B38,'Tabela de alimentos'!$A$3:$K$1041,6,FALSE))*$C38/100,0)</f>
        <v>0</v>
      </c>
      <c r="I38" s="33">
        <f>IFERROR((VLOOKUP($B38,'Tabela de alimentos'!$A$3:$K$1041,7,FALSE))*$C38/100,0)</f>
        <v>0</v>
      </c>
      <c r="J38" s="32">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row>
    <row r="39" spans="1:13" ht="14.25" hidden="1" x14ac:dyDescent="0.2">
      <c r="A39" s="37"/>
      <c r="B39" s="116"/>
      <c r="C39" s="12"/>
      <c r="D39" s="30">
        <f>IFERROR((VLOOKUP($B39,'Tabela de alimentos'!$A$3:$K$1041,2,FALSE))*$C39/100,0)</f>
        <v>0</v>
      </c>
      <c r="E39" s="33">
        <f>IFERROR((VLOOKUP($B39,'Tabela de alimentos'!$A$3:$K$1041,3,FALSE))*$C39/100,0)</f>
        <v>0</v>
      </c>
      <c r="F39" s="30">
        <f>IFERROR((VLOOKUP($B39,'Tabela de alimentos'!$A$3:$K$1041,4,FALSE))*$C39/100,0)</f>
        <v>0</v>
      </c>
      <c r="G39" s="30">
        <f>IFERROR((VLOOKUP($B39,'Tabela de alimentos'!$A$3:$K$1041,5,FALSE))*$C39/100,0)</f>
        <v>0</v>
      </c>
      <c r="H39" s="30">
        <f>IFERROR((VLOOKUP($B39,'Tabela de alimentos'!$A$3:$K$1041,6,FALSE))*$C39/100,0)</f>
        <v>0</v>
      </c>
      <c r="I39" s="33">
        <f>IFERROR((VLOOKUP($B39,'Tabela de alimentos'!$A$3:$K$1041,7,FALSE))*$C39/100,0)</f>
        <v>0</v>
      </c>
      <c r="J39" s="32">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row>
    <row r="40" spans="1:13" ht="14.25" hidden="1" x14ac:dyDescent="0.2">
      <c r="A40" s="37"/>
      <c r="B40" s="116"/>
      <c r="C40" s="12"/>
      <c r="D40" s="30">
        <f>IFERROR((VLOOKUP($B40,'Tabela de alimentos'!$A$3:$K$1041,2,FALSE))*$C40/100,0)</f>
        <v>0</v>
      </c>
      <c r="E40" s="33">
        <f>IFERROR((VLOOKUP($B40,'Tabela de alimentos'!$A$3:$K$1041,3,FALSE))*$C40/100,0)</f>
        <v>0</v>
      </c>
      <c r="F40" s="30">
        <f>IFERROR((VLOOKUP($B40,'Tabela de alimentos'!$A$3:$K$1041,4,FALSE))*$C40/100,0)</f>
        <v>0</v>
      </c>
      <c r="G40" s="30">
        <f>IFERROR((VLOOKUP($B40,'Tabela de alimentos'!$A$3:$K$1041,5,FALSE))*$C40/100,0)</f>
        <v>0</v>
      </c>
      <c r="H40" s="30">
        <f>IFERROR((VLOOKUP($B40,'Tabela de alimentos'!$A$3:$K$1041,6,FALSE))*$C40/100,0)</f>
        <v>0</v>
      </c>
      <c r="I40" s="33">
        <f>IFERROR((VLOOKUP($B40,'Tabela de alimentos'!$A$3:$K$1041,7,FALSE))*$C40/100,0)</f>
        <v>0</v>
      </c>
      <c r="J40" s="32">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row>
    <row r="41" spans="1:13" ht="14.25" hidden="1" x14ac:dyDescent="0.2">
      <c r="A41" s="37"/>
      <c r="B41" s="116"/>
      <c r="C41" s="12"/>
      <c r="D41" s="30">
        <f>IFERROR((VLOOKUP($B41,'Tabela de alimentos'!$A$3:$K$1041,2,FALSE))*$C41/100,0)</f>
        <v>0</v>
      </c>
      <c r="E41" s="33">
        <f>IFERROR((VLOOKUP($B41,'Tabela de alimentos'!$A$3:$K$1041,3,FALSE))*$C41/100,0)</f>
        <v>0</v>
      </c>
      <c r="F41" s="30">
        <f>IFERROR((VLOOKUP($B41,'Tabela de alimentos'!$A$3:$K$1041,4,FALSE))*$C41/100,0)</f>
        <v>0</v>
      </c>
      <c r="G41" s="30">
        <f>IFERROR((VLOOKUP($B41,'Tabela de alimentos'!$A$3:$K$1041,5,FALSE))*$C41/100,0)</f>
        <v>0</v>
      </c>
      <c r="H41" s="30">
        <f>IFERROR((VLOOKUP($B41,'Tabela de alimentos'!$A$3:$K$1041,6,FALSE))*$C41/100,0)</f>
        <v>0</v>
      </c>
      <c r="I41" s="33">
        <f>IFERROR((VLOOKUP($B41,'Tabela de alimentos'!$A$3:$K$1041,7,FALSE))*$C41/100,0)</f>
        <v>0</v>
      </c>
      <c r="J41" s="32">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row>
    <row r="42" spans="1:13" ht="14.25" hidden="1" x14ac:dyDescent="0.2">
      <c r="A42" s="37"/>
      <c r="B42" s="116"/>
      <c r="C42" s="12"/>
      <c r="D42" s="30">
        <f>IFERROR((VLOOKUP($B42,'Tabela de alimentos'!$A$3:$K$1041,2,FALSE))*$C42/100,0)</f>
        <v>0</v>
      </c>
      <c r="E42" s="33">
        <f>IFERROR((VLOOKUP($B42,'Tabela de alimentos'!$A$3:$K$1041,3,FALSE))*$C42/100,0)</f>
        <v>0</v>
      </c>
      <c r="F42" s="30">
        <f>IFERROR((VLOOKUP($B42,'Tabela de alimentos'!$A$3:$K$1041,4,FALSE))*$C42/100,0)</f>
        <v>0</v>
      </c>
      <c r="G42" s="30">
        <f>IFERROR((VLOOKUP($B42,'Tabela de alimentos'!$A$3:$K$1041,5,FALSE))*$C42/100,0)</f>
        <v>0</v>
      </c>
      <c r="H42" s="30">
        <f>IFERROR((VLOOKUP($B42,'Tabela de alimentos'!$A$3:$K$1041,6,FALSE))*$C42/100,0)</f>
        <v>0</v>
      </c>
      <c r="I42" s="33">
        <f>IFERROR((VLOOKUP($B42,'Tabela de alimentos'!$A$3:$K$1041,7,FALSE))*$C42/100,0)</f>
        <v>0</v>
      </c>
      <c r="J42" s="32">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row>
    <row r="43" spans="1:13" ht="14.25" hidden="1" x14ac:dyDescent="0.2">
      <c r="A43" s="37"/>
      <c r="B43" s="116"/>
      <c r="C43" s="12"/>
      <c r="D43" s="30">
        <f>IFERROR((VLOOKUP($B43,'Tabela de alimentos'!$A$3:$K$1041,2,FALSE))*$C43/100,0)</f>
        <v>0</v>
      </c>
      <c r="E43" s="33">
        <f>IFERROR((VLOOKUP($B43,'Tabela de alimentos'!$A$3:$K$1041,3,FALSE))*$C43/100,0)</f>
        <v>0</v>
      </c>
      <c r="F43" s="30">
        <f>IFERROR((VLOOKUP($B43,'Tabela de alimentos'!$A$3:$K$1041,4,FALSE))*$C43/100,0)</f>
        <v>0</v>
      </c>
      <c r="G43" s="30">
        <f>IFERROR((VLOOKUP($B43,'Tabela de alimentos'!$A$3:$K$1041,5,FALSE))*$C43/100,0)</f>
        <v>0</v>
      </c>
      <c r="H43" s="30">
        <f>IFERROR((VLOOKUP($B43,'Tabela de alimentos'!$A$3:$K$1041,6,FALSE))*$C43/100,0)</f>
        <v>0</v>
      </c>
      <c r="I43" s="33">
        <f>IFERROR((VLOOKUP($B43,'Tabela de alimentos'!$A$3:$K$1041,7,FALSE))*$C43/100,0)</f>
        <v>0</v>
      </c>
      <c r="J43" s="32">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row>
    <row r="44" spans="1:13" ht="14.25" hidden="1" x14ac:dyDescent="0.2">
      <c r="A44" s="37"/>
      <c r="B44" s="116"/>
      <c r="C44" s="12"/>
      <c r="D44" s="30">
        <f>IFERROR((VLOOKUP($B44,'Tabela de alimentos'!$A$3:$K$1041,2,FALSE))*$C44/100,0)</f>
        <v>0</v>
      </c>
      <c r="E44" s="33">
        <f>IFERROR((VLOOKUP($B44,'Tabela de alimentos'!$A$3:$K$1041,3,FALSE))*$C44/100,0)</f>
        <v>0</v>
      </c>
      <c r="F44" s="30">
        <f>IFERROR((VLOOKUP($B44,'Tabela de alimentos'!$A$3:$K$1041,4,FALSE))*$C44/100,0)</f>
        <v>0</v>
      </c>
      <c r="G44" s="30">
        <f>IFERROR((VLOOKUP($B44,'Tabela de alimentos'!$A$3:$K$1041,5,FALSE))*$C44/100,0)</f>
        <v>0</v>
      </c>
      <c r="H44" s="30">
        <f>IFERROR((VLOOKUP($B44,'Tabela de alimentos'!$A$3:$K$1041,6,FALSE))*$C44/100,0)</f>
        <v>0</v>
      </c>
      <c r="I44" s="33">
        <f>IFERROR((VLOOKUP($B44,'Tabela de alimentos'!$A$3:$K$1041,7,FALSE))*$C44/100,0)</f>
        <v>0</v>
      </c>
      <c r="J44" s="32">
        <f>IFERROR((VLOOKUP($B44,'Tabela de alimentos'!$A$3:$K$1041,8,FALSE))*$C44/100,0)</f>
        <v>0</v>
      </c>
      <c r="K44" s="32">
        <f>IFERROR((VLOOKUP($B44,'Tabela de alimentos'!$A$3:$K$1041,9,FALSE))*$C44/100,0)</f>
        <v>0</v>
      </c>
      <c r="L44" s="32">
        <f>IFERROR((VLOOKUP($B44,'Tabela de alimentos'!$A$3:$K$1041,10,FALSE))*$C44/100,0)</f>
        <v>0</v>
      </c>
      <c r="M44" s="32">
        <f>IFERROR((VLOOKUP($B44,'Tabela de alimentos'!$A$3:$K$1041,11,FALSE))*$C44/100,0)</f>
        <v>0</v>
      </c>
    </row>
    <row r="45" spans="1:13" ht="14.25" hidden="1" x14ac:dyDescent="0.2">
      <c r="A45" s="37"/>
      <c r="B45" s="116"/>
      <c r="C45" s="12"/>
      <c r="D45" s="30">
        <f>IFERROR((VLOOKUP($B45,'Tabela de alimentos'!$A$3:$K$1041,2,FALSE))*$C45/100,0)</f>
        <v>0</v>
      </c>
      <c r="E45" s="33">
        <f>IFERROR((VLOOKUP($B45,'Tabela de alimentos'!$A$3:$K$1041,3,FALSE))*$C45/100,0)</f>
        <v>0</v>
      </c>
      <c r="F45" s="30">
        <f>IFERROR((VLOOKUP($B45,'Tabela de alimentos'!$A$3:$K$1041,4,FALSE))*$C45/100,0)</f>
        <v>0</v>
      </c>
      <c r="G45" s="30">
        <f>IFERROR((VLOOKUP($B45,'Tabela de alimentos'!$A$3:$K$1041,5,FALSE))*$C45/100,0)</f>
        <v>0</v>
      </c>
      <c r="H45" s="30">
        <f>IFERROR((VLOOKUP($B45,'Tabela de alimentos'!$A$3:$K$1041,6,FALSE))*$C45/100,0)</f>
        <v>0</v>
      </c>
      <c r="I45" s="33">
        <f>IFERROR((VLOOKUP($B45,'Tabela de alimentos'!$A$3:$K$1041,7,FALSE))*$C45/100,0)</f>
        <v>0</v>
      </c>
      <c r="J45" s="32">
        <f>IFERROR((VLOOKUP($B45,'Tabela de alimentos'!$A$3:$K$1041,8,FALSE))*$C45/100,0)</f>
        <v>0</v>
      </c>
      <c r="K45" s="32">
        <f>IFERROR((VLOOKUP($B45,'Tabela de alimentos'!$A$3:$K$1041,9,FALSE))*$C45/100,0)</f>
        <v>0</v>
      </c>
      <c r="L45" s="32">
        <f>IFERROR((VLOOKUP($B45,'Tabela de alimentos'!$A$3:$K$1041,10,FALSE))*$C45/100,0)</f>
        <v>0</v>
      </c>
      <c r="M45" s="32">
        <f>IFERROR((VLOOKUP($B45,'Tabela de alimentos'!$A$3:$K$1041,11,FALSE))*$C45/100,0)</f>
        <v>0</v>
      </c>
    </row>
    <row r="46" spans="1:13" ht="14.25" hidden="1" x14ac:dyDescent="0.2">
      <c r="A46" s="37"/>
      <c r="B46" s="193"/>
      <c r="C46" s="12"/>
      <c r="D46" s="30">
        <f>IFERROR((VLOOKUP($B46,'Tabela de alimentos'!$A$3:$K$1041,2,FALSE))*$C46/100,0)</f>
        <v>0</v>
      </c>
      <c r="E46" s="33">
        <f>IFERROR((VLOOKUP($B46,'Tabela de alimentos'!$A$3:$K$1041,3,FALSE))*$C46/100,0)</f>
        <v>0</v>
      </c>
      <c r="F46" s="30">
        <f>IFERROR((VLOOKUP($B46,'Tabela de alimentos'!$A$3:$K$1041,4,FALSE))*$C46/100,0)</f>
        <v>0</v>
      </c>
      <c r="G46" s="30">
        <f>IFERROR((VLOOKUP($B46,'Tabela de alimentos'!$A$3:$K$1041,5,FALSE))*$C46/100,0)</f>
        <v>0</v>
      </c>
      <c r="H46" s="30">
        <f>IFERROR((VLOOKUP($B46,'Tabela de alimentos'!$A$3:$K$1041,6,FALSE))*$C46/100,0)</f>
        <v>0</v>
      </c>
      <c r="I46" s="39">
        <f>IFERROR((VLOOKUP($B46,'Tabela de alimentos'!$A$3:$K$1041,7,FALSE))*$C46/100,0)</f>
        <v>0</v>
      </c>
      <c r="J46" s="32">
        <f>IFERROR((VLOOKUP($B46,'Tabela de alimentos'!$A$3:$K$1041,8,FALSE))*$C46/100,0)</f>
        <v>0</v>
      </c>
      <c r="K46" s="32">
        <f>IFERROR((VLOOKUP($B46,'Tabela de alimentos'!$A$3:$K$1041,9,FALSE))*$C46/100,0)</f>
        <v>0</v>
      </c>
      <c r="L46" s="32">
        <f>IFERROR((VLOOKUP($B46,'Tabela de alimentos'!$A$3:$K$1041,10,FALSE))*$C46/100,0)</f>
        <v>0</v>
      </c>
      <c r="M46" s="32">
        <f>IFERROR((VLOOKUP($B46,'Tabela de alimentos'!$A$3:$K$1041,11,FALSE))*$C46/100,0)</f>
        <v>0</v>
      </c>
    </row>
    <row r="47" spans="1:13" s="2" customFormat="1" ht="19.899999999999999" customHeight="1" thickBot="1" x14ac:dyDescent="0.25">
      <c r="A47" s="38"/>
      <c r="B47" s="27"/>
      <c r="C47" s="28" t="s">
        <v>398</v>
      </c>
      <c r="D47" s="34">
        <f t="shared" ref="D47:M47" si="0">SUM(D5:D46)</f>
        <v>1880.1990039514492</v>
      </c>
      <c r="E47" s="35">
        <f t="shared" si="0"/>
        <v>7083.8732661622453</v>
      </c>
      <c r="F47" s="34">
        <f t="shared" si="0"/>
        <v>60.756345115942011</v>
      </c>
      <c r="G47" s="34">
        <f t="shared" si="0"/>
        <v>35.075933333333339</v>
      </c>
      <c r="H47" s="34">
        <f t="shared" si="0"/>
        <v>292.93667155072461</v>
      </c>
      <c r="I47" s="34">
        <f t="shared" si="0"/>
        <v>657.52116666666666</v>
      </c>
      <c r="J47" s="36">
        <f t="shared" si="0"/>
        <v>12.106748000000001</v>
      </c>
      <c r="K47" s="36">
        <f t="shared" si="0"/>
        <v>491.50833333333338</v>
      </c>
      <c r="L47" s="36">
        <f t="shared" si="0"/>
        <v>142.23066666666665</v>
      </c>
      <c r="M47" s="36">
        <f t="shared" si="0"/>
        <v>998.87149999999997</v>
      </c>
    </row>
    <row r="48" spans="1:13" s="2" customFormat="1" ht="24.95" customHeight="1" x14ac:dyDescent="0.25">
      <c r="A48" s="603" t="s">
        <v>638</v>
      </c>
      <c r="B48" s="603"/>
      <c r="C48" s="603"/>
      <c r="D48" s="603"/>
      <c r="E48" s="603"/>
      <c r="F48" s="603"/>
      <c r="G48" s="603"/>
      <c r="H48" s="603"/>
      <c r="I48" s="603"/>
      <c r="J48" s="603"/>
      <c r="K48" s="603"/>
      <c r="L48" s="603"/>
      <c r="M48" s="603"/>
    </row>
    <row r="49" spans="2:13" s="2" customFormat="1" x14ac:dyDescent="0.2">
      <c r="C49" s="9"/>
      <c r="D49" s="9"/>
      <c r="E49" s="9"/>
      <c r="F49" s="9"/>
      <c r="G49" s="9"/>
      <c r="H49" s="9"/>
      <c r="I49" s="9"/>
      <c r="J49" s="9"/>
      <c r="K49" s="9"/>
      <c r="L49" s="9"/>
      <c r="M49" s="9"/>
    </row>
    <row r="50" spans="2:13" x14ac:dyDescent="0.2">
      <c r="B50" s="2"/>
      <c r="D50" s="4"/>
      <c r="E50" s="4"/>
      <c r="F50" s="4"/>
      <c r="G50" s="4"/>
      <c r="H50" s="4"/>
      <c r="I50" s="4"/>
      <c r="J50" s="4"/>
      <c r="K50" s="4"/>
      <c r="L50" s="4"/>
      <c r="M50" s="5"/>
    </row>
    <row r="51" spans="2:13" x14ac:dyDescent="0.2">
      <c r="B51" s="3"/>
      <c r="D51" s="6"/>
      <c r="E51" s="7"/>
      <c r="F51" s="6"/>
      <c r="G51" s="6"/>
      <c r="H51" s="6"/>
      <c r="I51" s="6"/>
      <c r="J51" s="6"/>
      <c r="K51" s="6"/>
      <c r="L51" s="6"/>
      <c r="M51" s="8"/>
    </row>
    <row r="52" spans="2:13" x14ac:dyDescent="0.2">
      <c r="B52" s="3"/>
      <c r="D52" s="6"/>
      <c r="E52" s="7"/>
      <c r="F52" s="6"/>
      <c r="G52" s="6"/>
      <c r="H52" s="6"/>
      <c r="I52" s="6"/>
      <c r="J52" s="6"/>
      <c r="K52" s="6"/>
      <c r="L52" s="6"/>
      <c r="M52" s="8"/>
    </row>
    <row r="53" spans="2:13" x14ac:dyDescent="0.2">
      <c r="B53" s="3"/>
      <c r="D53" s="6"/>
      <c r="E53" s="7"/>
      <c r="F53" s="6"/>
      <c r="G53" s="6"/>
      <c r="H53" s="6"/>
      <c r="I53" s="6"/>
      <c r="J53" s="6"/>
      <c r="K53" s="6"/>
      <c r="L53" s="6"/>
      <c r="M53" s="8"/>
    </row>
  </sheetData>
  <mergeCells count="5">
    <mergeCell ref="A1:M1"/>
    <mergeCell ref="A2:M2"/>
    <mergeCell ref="A3:B3"/>
    <mergeCell ref="D3:E3"/>
    <mergeCell ref="A48:M48"/>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249DE84-8110-40F5-AE5E-3D7DF49D2491}">
          <x14:formula1>
            <xm:f>'Tabela de alimentos'!$A$3:$A$691</xm:f>
          </x14:formula1>
          <xm:sqref>B5:B46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FFFF-6089-4542-9368-62092C074D57}">
  <sheetPr>
    <tabColor rgb="FFFFFF00"/>
    <pageSetUpPr fitToPage="1"/>
  </sheetPr>
  <dimension ref="A1:M50"/>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customHeight="1" x14ac:dyDescent="0.2">
      <c r="A3" s="609" t="s">
        <v>646</v>
      </c>
      <c r="B3" s="609"/>
      <c r="C3" s="97"/>
      <c r="D3" s="604" t="s">
        <v>31</v>
      </c>
      <c r="E3" s="604"/>
      <c r="F3" s="86" t="s">
        <v>7</v>
      </c>
      <c r="G3" s="86" t="s">
        <v>32</v>
      </c>
      <c r="H3" s="86" t="s">
        <v>640</v>
      </c>
      <c r="I3" s="87" t="s">
        <v>8</v>
      </c>
      <c r="J3" s="89" t="s">
        <v>9</v>
      </c>
      <c r="K3" s="88" t="s">
        <v>10</v>
      </c>
      <c r="L3" s="89" t="s">
        <v>396</v>
      </c>
      <c r="M3" s="90" t="s">
        <v>623</v>
      </c>
    </row>
    <row r="4" spans="1:13" ht="58.5"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715</v>
      </c>
      <c r="C5" s="11">
        <v>100</v>
      </c>
      <c r="D5" s="30">
        <f>IFERROR((VLOOKUP($B5,'Tabela de alimentos'!$A$3:$K$1041,2,FALSE))*$C5/100,0)</f>
        <v>373.06</v>
      </c>
      <c r="E5" s="33">
        <f>IFERROR((VLOOKUP($B5,'Tabela de alimentos'!$A$3:$K$1041,3,FALSE))*$C5/100,0)</f>
        <v>1560.3750317328463</v>
      </c>
      <c r="F5" s="31">
        <f>IFERROR((VLOOKUP($B5,'Tabela de alimentos'!$A$3:$K$1041,4,FALSE))*$C5/100,0)</f>
        <v>10.97815652173913</v>
      </c>
      <c r="G5" s="30">
        <f>IFERROR((VLOOKUP($B5,'Tabela de alimentos'!$A$3:$K$1041,5,FALSE))*$C5/100,0)</f>
        <v>13.583653333333332</v>
      </c>
      <c r="H5" s="30">
        <f>IFERROR((VLOOKUP($B5,'Tabela de alimentos'!$A$3:$K$1041,6,FALSE))*$C5/100,0)</f>
        <v>51.881676811594204</v>
      </c>
      <c r="I5" s="30">
        <f>IFERROR((VLOOKUP($B5,'Tabela de alimentos'!$A$3:$K$1041,7,FALSE))*$C5/100,0)</f>
        <v>200.2951333333333</v>
      </c>
      <c r="J5" s="33">
        <f>IFERROR((VLOOKUP($B5,'Tabela de alimentos'!$A$3:$K$1041,8,FALSE))*$C5/100,0)</f>
        <v>1.514</v>
      </c>
      <c r="K5" s="32">
        <f>IFERROR((VLOOKUP($B5,'Tabela de alimentos'!$A$3:$K$1041,9,FALSE))*$C5/100,0)</f>
        <v>242.12643333333332</v>
      </c>
      <c r="L5" s="32">
        <f>IFERROR((VLOOKUP($B5,'Tabela de alimentos'!$A$3:$K$1041,10,FALSE))*$C5/100,0)</f>
        <v>0</v>
      </c>
      <c r="M5" s="32">
        <f>IFERROR((VLOOKUP($B5,'Tabela de alimentos'!$A$3:$K$1041,11,FALSE))*$C5/100,0)</f>
        <v>161.36114666666668</v>
      </c>
    </row>
    <row r="6" spans="1:13" ht="14.25" x14ac:dyDescent="0.2">
      <c r="A6" s="19"/>
      <c r="B6" s="116" t="s">
        <v>737</v>
      </c>
      <c r="C6" s="11">
        <v>100</v>
      </c>
      <c r="D6" s="30">
        <f>IFERROR((VLOOKUP($B6,'Tabela de alimentos'!$A$3:$K$1041,2,FALSE))*$C6/100,0)</f>
        <v>99.86</v>
      </c>
      <c r="E6" s="33">
        <f>IFERROR((VLOOKUP($B6,'Tabela de alimentos'!$A$3:$K$1041,3,FALSE))*$C6/100,0)</f>
        <v>417.848426579803</v>
      </c>
      <c r="F6" s="31">
        <f>IFERROR((VLOOKUP($B6,'Tabela de alimentos'!$A$3:$K$1041,4,FALSE))*$C6/100,0)</f>
        <v>0.96533333333333327</v>
      </c>
      <c r="G6" s="30">
        <f>IFERROR((VLOOKUP($B6,'Tabela de alimentos'!$A$3:$K$1041,5,FALSE))*$C6/100,0)</f>
        <v>0.22666666666666666</v>
      </c>
      <c r="H6" s="30">
        <f>IFERROR((VLOOKUP($B6,'Tabela de alimentos'!$A$3:$K$1041,6,FALSE))*$C6/100,0)</f>
        <v>25.558333333333323</v>
      </c>
      <c r="I6" s="30">
        <f>IFERROR((VLOOKUP($B6,'Tabela de alimentos'!$A$3:$K$1041,7,FALSE))*$C6/100,0)</f>
        <v>27.834666666666671</v>
      </c>
      <c r="J6" s="33">
        <f>IFERROR((VLOOKUP($B6,'Tabela de alimentos'!$A$3:$K$1041,8,FALSE))*$C6/100,0)</f>
        <v>0.73099999999999998</v>
      </c>
      <c r="K6" s="32">
        <f>IFERROR((VLOOKUP($B6,'Tabela de alimentos'!$A$3:$K$1041,9,FALSE))*$C6/100,0)</f>
        <v>4</v>
      </c>
      <c r="L6" s="32">
        <f>IFERROR((VLOOKUP($B6,'Tabela de alimentos'!$A$3:$K$1041,10,FALSE))*$C6/100,0)</f>
        <v>2.4933333333333332</v>
      </c>
      <c r="M6" s="32">
        <f>IFERROR((VLOOKUP($B6,'Tabela de alimentos'!$A$3:$K$1041,11,FALSE))*$C6/100,0)</f>
        <v>2.4726666666666666</v>
      </c>
    </row>
    <row r="7" spans="1:13" ht="14.25" x14ac:dyDescent="0.2">
      <c r="A7" s="19"/>
      <c r="B7" s="116" t="s">
        <v>184</v>
      </c>
      <c r="C7" s="11">
        <v>70</v>
      </c>
      <c r="D7" s="30">
        <f>IFERROR((VLOOKUP($B7,'Tabela de alimentos'!$A$3:$K$1041,2,FALSE))*$C7/100,0)</f>
        <v>22.896827536231864</v>
      </c>
      <c r="E7" s="33">
        <f>IFERROR((VLOOKUP($B7,'Tabela de alimentos'!$A$3:$K$1041,3,FALSE))*$C7/100,0)</f>
        <v>95.800326411594128</v>
      </c>
      <c r="F7" s="31">
        <f>IFERROR((VLOOKUP($B7,'Tabela de alimentos'!$A$3:$K$1041,4,FALSE))*$C7/100,0)</f>
        <v>0.51739130434782621</v>
      </c>
      <c r="G7" s="30">
        <f>IFERROR((VLOOKUP($B7,'Tabela de alimentos'!$A$3:$K$1041,5,FALSE))*$C7/100,0)</f>
        <v>5.1333333333333335E-2</v>
      </c>
      <c r="H7" s="30">
        <f>IFERROR((VLOOKUP($B7,'Tabela de alimentos'!$A$3:$K$1041,6,FALSE))*$C7/100,0)</f>
        <v>5.2879420289855048</v>
      </c>
      <c r="I7" s="30">
        <f>IFERROR((VLOOKUP($B7,'Tabela de alimentos'!$A$3:$K$1041,7,FALSE))*$C7/100,0)</f>
        <v>5.1566666666666663</v>
      </c>
      <c r="J7" s="33">
        <f>IFERROR((VLOOKUP($B7,'Tabela de alimentos'!$A$3:$K$1041,8,FALSE))*$C7/100,0)</f>
        <v>0</v>
      </c>
      <c r="K7" s="32">
        <f>IFERROR((VLOOKUP($B7,'Tabela de alimentos'!$A$3:$K$1041,9,FALSE))*$C7/100,0)</f>
        <v>0</v>
      </c>
      <c r="L7" s="32">
        <f>IFERROR((VLOOKUP($B7,'Tabela de alimentos'!$A$3:$K$1041,10,FALSE))*$C7/100,0)</f>
        <v>51.335666666666654</v>
      </c>
      <c r="M7" s="32">
        <f>IFERROR((VLOOKUP($B7,'Tabela de alimentos'!$A$3:$K$1041,11,FALSE))*$C7/100,0)</f>
        <v>0</v>
      </c>
    </row>
    <row r="8" spans="1:13" ht="14.25" x14ac:dyDescent="0.2">
      <c r="A8" s="19"/>
      <c r="B8" s="116" t="s">
        <v>714</v>
      </c>
      <c r="C8" s="11">
        <v>100</v>
      </c>
      <c r="D8" s="30">
        <f>IFERROR((VLOOKUP($B8,'Tabela de alimentos'!$A$3:$K$1041,2,FALSE))*$C8/100,0)</f>
        <v>173.04</v>
      </c>
      <c r="E8" s="33">
        <f>IFERROR((VLOOKUP($B8,'Tabela de alimentos'!$A$3:$K$1041,3,FALSE))*$C8/100,0)</f>
        <v>746.74294241646396</v>
      </c>
      <c r="F8" s="31">
        <f>IFERROR((VLOOKUP($B8,'Tabela de alimentos'!$A$3:$K$1041,4,FALSE))*$C8/100,0)</f>
        <v>20.749797101449282</v>
      </c>
      <c r="G8" s="30">
        <f>IFERROR((VLOOKUP($B8,'Tabela de alimentos'!$A$3:$K$1041,5,FALSE))*$C8/100,0)</f>
        <v>5.7823000000000002</v>
      </c>
      <c r="H8" s="30">
        <f>IFERROR((VLOOKUP($B8,'Tabela de alimentos'!$A$3:$K$1041,6,FALSE))*$C8/100,0)</f>
        <v>9.5483695652173903</v>
      </c>
      <c r="I8" s="30">
        <f>IFERROR((VLOOKUP($B8,'Tabela de alimentos'!$A$3:$K$1041,7,FALSE))*$C8/100,0)</f>
        <v>16.657766666666667</v>
      </c>
      <c r="J8" s="33">
        <f>IFERROR((VLOOKUP($B8,'Tabela de alimentos'!$A$3:$K$1041,8,FALSE))*$C8/100,0)</f>
        <v>0.75176666666666681</v>
      </c>
      <c r="K8" s="32">
        <f>IFERROR((VLOOKUP($B8,'Tabela de alimentos'!$A$3:$K$1041,9,FALSE))*$C8/100,0)</f>
        <v>207.02</v>
      </c>
      <c r="L8" s="32">
        <f>IFERROR((VLOOKUP($B8,'Tabela de alimentos'!$A$3:$K$1041,10,FALSE))*$C8/100,0)</f>
        <v>19.209733333333332</v>
      </c>
      <c r="M8" s="32">
        <f>IFERROR((VLOOKUP($B8,'Tabela de alimentos'!$A$3:$K$1041,11,FALSE))*$C8/100,0)</f>
        <v>100.13163333333335</v>
      </c>
    </row>
    <row r="9" spans="1:13" ht="14.25" x14ac:dyDescent="0.2">
      <c r="A9" s="19"/>
      <c r="B9" s="116" t="s">
        <v>674</v>
      </c>
      <c r="C9" s="11">
        <v>100</v>
      </c>
      <c r="D9" s="30">
        <f>IFERROR((VLOOKUP($B9,'Tabela de alimentos'!$A$3:$K$1041,2,FALSE))*$C9/100,0)</f>
        <v>308.897067884058</v>
      </c>
      <c r="E9" s="33">
        <f>IFERROR((VLOOKUP($B9,'Tabela de alimentos'!$A$3:$K$1041,3,FALSE))*$C9/100,0)</f>
        <v>1292.4253320268986</v>
      </c>
      <c r="F9" s="31">
        <f>IFERROR((VLOOKUP($B9,'Tabela de alimentos'!$A$3:$K$1041,4,FALSE))*$C9/100,0)</f>
        <v>5.7618862318840574</v>
      </c>
      <c r="G9" s="30">
        <f>IFERROR((VLOOKUP($B9,'Tabela de alimentos'!$A$3:$K$1041,5,FALSE))*$C9/100,0)</f>
        <v>2.7690999999999999</v>
      </c>
      <c r="H9" s="30">
        <f>IFERROR((VLOOKUP($B9,'Tabela de alimentos'!$A$3:$K$1041,6,FALSE))*$C9/100,0)</f>
        <v>63.127163768115935</v>
      </c>
      <c r="I9" s="30">
        <f>IFERROR((VLOOKUP($B9,'Tabela de alimentos'!$A$3:$K$1041,7,FALSE))*$C9/100,0)</f>
        <v>3.5992666666666664</v>
      </c>
      <c r="J9" s="33">
        <f>IFERROR((VLOOKUP($B9,'Tabela de alimentos'!$A$3:$K$1041,8,FALSE))*$C9/100,0)</f>
        <v>0.54619799999999996</v>
      </c>
      <c r="K9" s="32">
        <f>IFERROR((VLOOKUP($B9,'Tabela de alimentos'!$A$3:$K$1041,9,FALSE))*$C9/100,0)</f>
        <v>0</v>
      </c>
      <c r="L9" s="32">
        <f>IFERROR((VLOOKUP($B9,'Tabela de alimentos'!$A$3:$K$1041,10,FALSE))*$C9/100,0)</f>
        <v>0</v>
      </c>
      <c r="M9" s="32">
        <f>IFERROR((VLOOKUP($B9,'Tabela de alimentos'!$A$3:$K$1041,11,FALSE))*$C9/100,0)</f>
        <v>80.728133333333332</v>
      </c>
    </row>
    <row r="10" spans="1:13" ht="14.25" x14ac:dyDescent="0.2">
      <c r="A10" s="19"/>
      <c r="B10" s="116" t="s">
        <v>676</v>
      </c>
      <c r="C10" s="11">
        <v>100</v>
      </c>
      <c r="D10" s="30">
        <f>IFERROR((VLOOKUP($B10,'Tabela de alimentos'!$A$3:$K$1041,2,FALSE))*$C10/100,0)</f>
        <v>110.33464939130434</v>
      </c>
      <c r="E10" s="33">
        <f>IFERROR((VLOOKUP($B10,'Tabela de alimentos'!$A$3:$K$1041,3,FALSE))*$C10/100,0)</f>
        <v>461.64017305321738</v>
      </c>
      <c r="F10" s="31">
        <f>IFERROR((VLOOKUP($B10,'Tabela de alimentos'!$A$3:$K$1041,4,FALSE))*$C10/100,0)</f>
        <v>5.291054347826087</v>
      </c>
      <c r="G10" s="30">
        <f>IFERROR((VLOOKUP($B10,'Tabela de alimentos'!$A$3:$K$1041,5,FALSE))*$C10/100,0)</f>
        <v>4.1120999999999999</v>
      </c>
      <c r="H10" s="30">
        <f>IFERROR((VLOOKUP($B10,'Tabela de alimentos'!$A$3:$K$1041,6,FALSE))*$C10/100,0)</f>
        <v>13.664528985507244</v>
      </c>
      <c r="I10" s="30">
        <f>IFERROR((VLOOKUP($B10,'Tabela de alimentos'!$A$3:$K$1041,7,FALSE))*$C10/100,0)</f>
        <v>49.747799999999998</v>
      </c>
      <c r="J10" s="33">
        <f>IFERROR((VLOOKUP($B10,'Tabela de alimentos'!$A$3:$K$1041,8,FALSE))*$C10/100,0)</f>
        <v>2.0020000000000002</v>
      </c>
      <c r="K10" s="32">
        <f>IFERROR((VLOOKUP($B10,'Tabela de alimentos'!$A$3:$K$1041,9,FALSE))*$C10/100,0)</f>
        <v>0</v>
      </c>
      <c r="L10" s="32">
        <f>IFERROR((VLOOKUP($B10,'Tabela de alimentos'!$A$3:$K$1041,10,FALSE))*$C10/100,0)</f>
        <v>0</v>
      </c>
      <c r="M10" s="32">
        <f>IFERROR((VLOOKUP($B10,'Tabela de alimentos'!$A$3:$K$1041,11,FALSE))*$C10/100,0)</f>
        <v>84.592800000000011</v>
      </c>
    </row>
    <row r="11" spans="1:13" ht="14.25" x14ac:dyDescent="0.2">
      <c r="A11" s="19"/>
      <c r="B11" s="116" t="s">
        <v>732</v>
      </c>
      <c r="C11" s="11">
        <v>100</v>
      </c>
      <c r="D11" s="30">
        <f>IFERROR((VLOOKUP($B11,'Tabela de alimentos'!$A$3:$K$1041,2,FALSE))*$C11/100,0)</f>
        <v>119.44495227811467</v>
      </c>
      <c r="E11" s="33">
        <f>IFERROR((VLOOKUP($B11,'Tabela de alimentos'!$A$3:$K$1041,3,FALSE))*$C11/100,0)</f>
        <v>499.75768033163178</v>
      </c>
      <c r="F11" s="31">
        <f>IFERROR((VLOOKUP($B11,'Tabela de alimentos'!$A$3:$K$1041,4,FALSE))*$C11/100,0)</f>
        <v>2.3487412179863973</v>
      </c>
      <c r="G11" s="30">
        <f>IFERROR((VLOOKUP($B11,'Tabela de alimentos'!$A$3:$K$1041,5,FALSE))*$C11/100,0)</f>
        <v>7.9362466666666673</v>
      </c>
      <c r="H11" s="30">
        <f>IFERROR((VLOOKUP($B11,'Tabela de alimentos'!$A$3:$K$1041,6,FALSE))*$C11/100,0)</f>
        <v>10.281665448680267</v>
      </c>
      <c r="I11" s="30">
        <f>IFERROR((VLOOKUP($B11,'Tabela de alimentos'!$A$3:$K$1041,7,FALSE))*$C11/100,0)</f>
        <v>47.355606666666652</v>
      </c>
      <c r="J11" s="33">
        <f>IFERROR((VLOOKUP($B11,'Tabela de alimentos'!$A$3:$K$1041,8,FALSE))*$C11/100,0)</f>
        <v>0.24448666666666669</v>
      </c>
      <c r="K11" s="32">
        <f>IFERROR((VLOOKUP($B11,'Tabela de alimentos'!$A$3:$K$1041,9,FALSE))*$C11/100,0)</f>
        <v>78.372833333333332</v>
      </c>
      <c r="L11" s="32">
        <f>IFERROR((VLOOKUP($B11,'Tabela de alimentos'!$A$3:$K$1041,10,FALSE))*$C11/100,0)</f>
        <v>17.095833333333331</v>
      </c>
      <c r="M11" s="32">
        <f>IFERROR((VLOOKUP($B11,'Tabela de alimentos'!$A$3:$K$1041,11,FALSE))*$C11/100,0)</f>
        <v>142.38517333333334</v>
      </c>
    </row>
    <row r="12" spans="1:13" ht="14.25" x14ac:dyDescent="0.2">
      <c r="A12" s="19"/>
      <c r="B12" s="116" t="s">
        <v>1009</v>
      </c>
      <c r="C12" s="11">
        <v>100</v>
      </c>
      <c r="D12" s="30">
        <f>IFERROR((VLOOKUP($B12,'Tabela de alimentos'!$A$3:$K$1041,2,FALSE))*$C12/100,0)</f>
        <v>352.69014560869562</v>
      </c>
      <c r="E12" s="33">
        <f>IFERROR((VLOOKUP($B12,'Tabela de alimentos'!$A$3:$K$1041,3,FALSE))*$C12/100,0)</f>
        <v>1475.6555692267827</v>
      </c>
      <c r="F12" s="31">
        <f>IFERROR((VLOOKUP($B12,'Tabela de alimentos'!$A$3:$K$1041,4,FALSE))*$C12/100,0)</f>
        <v>22.501246376811597</v>
      </c>
      <c r="G12" s="30">
        <f>IFERROR((VLOOKUP($B12,'Tabela de alimentos'!$A$3:$K$1041,5,FALSE))*$C12/100,0)</f>
        <v>14.425000000000001</v>
      </c>
      <c r="H12" s="30">
        <f>IFERROR((VLOOKUP($B12,'Tabela de alimentos'!$A$3:$K$1041,6,FALSE))*$C12/100,0)</f>
        <v>31.409953623188404</v>
      </c>
      <c r="I12" s="30">
        <f>IFERROR((VLOOKUP($B12,'Tabela de alimentos'!$A$3:$K$1041,7,FALSE))*$C12/100,0)</f>
        <v>40.739366666666669</v>
      </c>
      <c r="J12" s="33">
        <f>IFERROR((VLOOKUP($B12,'Tabela de alimentos'!$A$3:$K$1041,8,FALSE))*$C12/100,0)</f>
        <v>1.9873333333333332</v>
      </c>
      <c r="K12" s="32">
        <f>IFERROR((VLOOKUP($B12,'Tabela de alimentos'!$A$3:$K$1041,9,FALSE))*$C12/100,0)</f>
        <v>20.22</v>
      </c>
      <c r="L12" s="32">
        <f>IFERROR((VLOOKUP($B12,'Tabela de alimentos'!$A$3:$K$1041,10,FALSE))*$C12/100,0)</f>
        <v>1.0214000000000001</v>
      </c>
      <c r="M12" s="32">
        <f>IFERROR((VLOOKUP($B12,'Tabela de alimentos'!$A$3:$K$1041,11,FALSE))*$C12/100,0)</f>
        <v>387.19850000000008</v>
      </c>
    </row>
    <row r="13" spans="1:13" ht="14.25" x14ac:dyDescent="0.2">
      <c r="A13" s="19"/>
      <c r="B13" s="116" t="s">
        <v>737</v>
      </c>
      <c r="C13" s="11">
        <v>100</v>
      </c>
      <c r="D13" s="30">
        <f>IFERROR((VLOOKUP($B13,'Tabela de alimentos'!$A$3:$K$1041,2,FALSE))*$C13/100,0)</f>
        <v>99.86</v>
      </c>
      <c r="E13" s="33">
        <f>IFERROR((VLOOKUP($B13,'Tabela de alimentos'!$A$3:$K$1041,3,FALSE))*$C13/100,0)</f>
        <v>417.848426579803</v>
      </c>
      <c r="F13" s="31">
        <f>IFERROR((VLOOKUP($B13,'Tabela de alimentos'!$A$3:$K$1041,4,FALSE))*$C13/100,0)</f>
        <v>0.96533333333333327</v>
      </c>
      <c r="G13" s="30">
        <f>IFERROR((VLOOKUP($B13,'Tabela de alimentos'!$A$3:$K$1041,5,FALSE))*$C13/100,0)</f>
        <v>0.22666666666666666</v>
      </c>
      <c r="H13" s="30">
        <f>IFERROR((VLOOKUP($B13,'Tabela de alimentos'!$A$3:$K$1041,6,FALSE))*$C13/100,0)</f>
        <v>25.558333333333323</v>
      </c>
      <c r="I13" s="30">
        <f>IFERROR((VLOOKUP($B13,'Tabela de alimentos'!$A$3:$K$1041,7,FALSE))*$C13/100,0)</f>
        <v>27.834666666666671</v>
      </c>
      <c r="J13" s="33">
        <f>IFERROR((VLOOKUP($B13,'Tabela de alimentos'!$A$3:$K$1041,8,FALSE))*$C13/100,0)</f>
        <v>0.73099999999999998</v>
      </c>
      <c r="K13" s="32">
        <f>IFERROR((VLOOKUP($B13,'Tabela de alimentos'!$A$3:$K$1041,9,FALSE))*$C13/100,0)</f>
        <v>4</v>
      </c>
      <c r="L13" s="32">
        <f>IFERROR((VLOOKUP($B13,'Tabela de alimentos'!$A$3:$K$1041,10,FALSE))*$C13/100,0)</f>
        <v>2.4933333333333332</v>
      </c>
      <c r="M13" s="32">
        <f>IFERROR((VLOOKUP($B13,'Tabela de alimentos'!$A$3:$K$1041,11,FALSE))*$C13/100,0)</f>
        <v>2.4726666666666666</v>
      </c>
    </row>
    <row r="14" spans="1:13" ht="14.25" x14ac:dyDescent="0.2">
      <c r="A14" s="19"/>
      <c r="B14" s="116"/>
      <c r="C14" s="11"/>
      <c r="D14" s="30">
        <f>IFERROR((VLOOKUP($B14,'Tabela de alimentos'!$A$3:$K$1041,2,FALSE))*$C14/100,0)</f>
        <v>0</v>
      </c>
      <c r="E14" s="33">
        <f>IFERROR((VLOOKUP($B14,'Tabela de alimentos'!$A$3:$K$1041,3,FALSE))*$C14/100,0)</f>
        <v>0</v>
      </c>
      <c r="F14" s="31">
        <f>IFERROR((VLOOKUP($B14,'Tabela de alimentos'!$A$3:$K$1041,4,FALSE))*$C14/100,0)</f>
        <v>0</v>
      </c>
      <c r="G14" s="30">
        <f>IFERROR((VLOOKUP($B14,'Tabela de alimentos'!$A$3:$K$1041,5,FALSE))*$C14/100,0)</f>
        <v>0</v>
      </c>
      <c r="H14" s="30">
        <f>IFERROR((VLOOKUP($B14,'Tabela de alimentos'!$A$3:$K$1041,6,FALSE))*$C14/100,0)</f>
        <v>0</v>
      </c>
      <c r="I14" s="30">
        <f>IFERROR((VLOOKUP($B14,'Tabela de alimentos'!$A$3:$K$1041,7,FALSE))*$C14/100,0)</f>
        <v>0</v>
      </c>
      <c r="J14" s="33">
        <f>IFERROR((VLOOKUP($B14,'Tabela de alimentos'!$A$3:$K$1041,8,FALSE))*$C14/100,0)</f>
        <v>0</v>
      </c>
      <c r="K14" s="32">
        <f>IFERROR((VLOOKUP($B14,'Tabela de alimentos'!$A$3:$K$1041,9,FALSE))*$C14/100,0)</f>
        <v>0</v>
      </c>
      <c r="L14" s="32">
        <f>IFERROR((VLOOKUP($B14,'Tabela de alimentos'!$A$3:$K$1041,10,FALSE))*$C14/100,0)</f>
        <v>0</v>
      </c>
      <c r="M14" s="32">
        <f>IFERROR((VLOOKUP($B14,'Tabela de alimentos'!$A$3:$K$1041,11,FALSE))*$C14/100,0)</f>
        <v>0</v>
      </c>
    </row>
    <row r="15" spans="1:13" ht="14.25" hidden="1" x14ac:dyDescent="0.2">
      <c r="A15" s="19"/>
      <c r="B15" s="116"/>
      <c r="C15" s="11"/>
      <c r="D15" s="30">
        <f>IFERROR((VLOOKUP($B15,'Tabela de alimentos'!$A$3:$K$1041,2,FALSE))*$C15/100,0)</f>
        <v>0</v>
      </c>
      <c r="E15" s="33">
        <f>IFERROR((VLOOKUP($B15,'Tabela de alimentos'!$A$3:$K$1041,3,FALSE))*$C15/100,0)</f>
        <v>0</v>
      </c>
      <c r="F15" s="31">
        <f>IFERROR((VLOOKUP($B15,'Tabela de alimentos'!$A$3:$K$1041,4,FALSE))*$C15/100,0)</f>
        <v>0</v>
      </c>
      <c r="G15" s="30">
        <f>IFERROR((VLOOKUP($B15,'Tabela de alimentos'!$A$3:$K$1041,5,FALSE))*$C15/100,0)</f>
        <v>0</v>
      </c>
      <c r="H15" s="30">
        <f>IFERROR((VLOOKUP($B15,'Tabela de alimentos'!$A$3:$K$1041,6,FALSE))*$C15/100,0)</f>
        <v>0</v>
      </c>
      <c r="I15" s="30">
        <f>IFERROR((VLOOKUP($B15,'Tabela de alimentos'!$A$3:$K$1041,7,FALSE))*$C15/100,0)</f>
        <v>0</v>
      </c>
      <c r="J15" s="33">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row>
    <row r="16" spans="1:13" ht="14.25" hidden="1" x14ac:dyDescent="0.2">
      <c r="A16" s="19"/>
      <c r="B16" s="116"/>
      <c r="C16" s="11"/>
      <c r="D16" s="30">
        <f>IFERROR((VLOOKUP($B16,'Tabela de alimentos'!$A$3:$K$1041,2,FALSE))*$C16/100,0)</f>
        <v>0</v>
      </c>
      <c r="E16" s="33">
        <f>IFERROR((VLOOKUP($B16,'Tabela de alimentos'!$A$3:$K$1041,3,FALSE))*$C16/100,0)</f>
        <v>0</v>
      </c>
      <c r="F16" s="31">
        <f>IFERROR((VLOOKUP($B16,'Tabela de alimentos'!$A$3:$K$1041,4,FALSE))*$C16/100,0)</f>
        <v>0</v>
      </c>
      <c r="G16" s="30">
        <f>IFERROR((VLOOKUP($B16,'Tabela de alimentos'!$A$3:$K$1041,5,FALSE))*$C16/100,0)</f>
        <v>0</v>
      </c>
      <c r="H16" s="30">
        <f>IFERROR((VLOOKUP($B16,'Tabela de alimentos'!$A$3:$K$1041,6,FALSE))*$C16/100,0)</f>
        <v>0</v>
      </c>
      <c r="I16" s="30">
        <f>IFERROR((VLOOKUP($B16,'Tabela de alimentos'!$A$3:$K$1041,7,FALSE))*$C16/100,0)</f>
        <v>0</v>
      </c>
      <c r="J16" s="33">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row>
    <row r="17" spans="1:13" ht="14.25" hidden="1" x14ac:dyDescent="0.2">
      <c r="A17" s="19"/>
      <c r="B17" s="116"/>
      <c r="C17" s="11"/>
      <c r="D17" s="30">
        <f>IFERROR((VLOOKUP($B17,'Tabela de alimentos'!$A$3:$K$1041,2,FALSE))*$C17/100,0)</f>
        <v>0</v>
      </c>
      <c r="E17" s="33">
        <f>IFERROR((VLOOKUP($B17,'Tabela de alimentos'!$A$3:$K$1041,3,FALSE))*$C17/100,0)</f>
        <v>0</v>
      </c>
      <c r="F17" s="31">
        <f>IFERROR((VLOOKUP($B17,'Tabela de alimentos'!$A$3:$K$1041,4,FALSE))*$C17/100,0)</f>
        <v>0</v>
      </c>
      <c r="G17" s="30">
        <f>IFERROR((VLOOKUP($B17,'Tabela de alimentos'!$A$3:$K$1041,5,FALSE))*$C17/100,0)</f>
        <v>0</v>
      </c>
      <c r="H17" s="30">
        <f>IFERROR((VLOOKUP($B17,'Tabela de alimentos'!$A$3:$K$1041,6,FALSE))*$C17/100,0)</f>
        <v>0</v>
      </c>
      <c r="I17" s="30">
        <f>IFERROR((VLOOKUP($B17,'Tabela de alimentos'!$A$3:$K$1041,7,FALSE))*$C17/100,0)</f>
        <v>0</v>
      </c>
      <c r="J17" s="33">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row>
    <row r="18" spans="1:13" ht="14.25" hidden="1" x14ac:dyDescent="0.2">
      <c r="A18" s="19"/>
      <c r="B18" s="116"/>
      <c r="C18" s="11"/>
      <c r="D18" s="30">
        <f>IFERROR((VLOOKUP($B18,'Tabela de alimentos'!$A$3:$K$1041,2,FALSE))*$C18/100,0)</f>
        <v>0</v>
      </c>
      <c r="E18" s="33">
        <f>IFERROR((VLOOKUP($B18,'Tabela de alimentos'!$A$3:$K$1041,3,FALSE))*$C18/100,0)</f>
        <v>0</v>
      </c>
      <c r="F18" s="31">
        <f>IFERROR((VLOOKUP($B18,'Tabela de alimentos'!$A$3:$K$1041,4,FALSE))*$C18/100,0)</f>
        <v>0</v>
      </c>
      <c r="G18" s="30">
        <f>IFERROR((VLOOKUP($B18,'Tabela de alimentos'!$A$3:$K$1041,5,FALSE))*$C18/100,0)</f>
        <v>0</v>
      </c>
      <c r="H18" s="30">
        <f>IFERROR((VLOOKUP($B18,'Tabela de alimentos'!$A$3:$K$1041,6,FALSE))*$C18/100,0)</f>
        <v>0</v>
      </c>
      <c r="I18" s="30">
        <f>IFERROR((VLOOKUP($B18,'Tabela de alimentos'!$A$3:$K$1041,7,FALSE))*$C18/100,0)</f>
        <v>0</v>
      </c>
      <c r="J18" s="33">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row>
    <row r="19" spans="1:13" ht="14.25" hidden="1" x14ac:dyDescent="0.2">
      <c r="A19" s="19"/>
      <c r="B19" s="116"/>
      <c r="C19" s="11"/>
      <c r="D19" s="30">
        <f>IFERROR((VLOOKUP($B19,'Tabela de alimentos'!$A$3:$K$1041,2,FALSE))*$C19/100,0)</f>
        <v>0</v>
      </c>
      <c r="E19" s="33">
        <f>IFERROR((VLOOKUP($B19,'Tabela de alimentos'!$A$3:$K$1041,3,FALSE))*$C19/100,0)</f>
        <v>0</v>
      </c>
      <c r="F19" s="31">
        <f>IFERROR((VLOOKUP($B19,'Tabela de alimentos'!$A$3:$K$1041,4,FALSE))*$C19/100,0)</f>
        <v>0</v>
      </c>
      <c r="G19" s="30">
        <f>IFERROR((VLOOKUP($B19,'Tabela de alimentos'!$A$3:$K$1041,5,FALSE))*$C19/100,0)</f>
        <v>0</v>
      </c>
      <c r="H19" s="30">
        <f>IFERROR((VLOOKUP($B19,'Tabela de alimentos'!$A$3:$K$1041,6,FALSE))*$C19/100,0)</f>
        <v>0</v>
      </c>
      <c r="I19" s="30">
        <f>IFERROR((VLOOKUP($B19,'Tabela de alimentos'!$A$3:$K$1041,7,FALSE))*$C19/100,0)</f>
        <v>0</v>
      </c>
      <c r="J19" s="33">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row>
    <row r="20" spans="1:13" ht="14.25" hidden="1" x14ac:dyDescent="0.2">
      <c r="A20" s="19"/>
      <c r="B20" s="116"/>
      <c r="C20" s="11"/>
      <c r="D20" s="30">
        <f>IFERROR((VLOOKUP($B20,'Tabela de alimentos'!$A$3:$K$1041,2,FALSE))*$C20/100,0)</f>
        <v>0</v>
      </c>
      <c r="E20" s="33">
        <f>IFERROR((VLOOKUP($B20,'Tabela de alimentos'!$A$3:$K$1041,3,FALSE))*$C20/100,0)</f>
        <v>0</v>
      </c>
      <c r="F20" s="31">
        <f>IFERROR((VLOOKUP($B20,'Tabela de alimentos'!$A$3:$K$1041,4,FALSE))*$C20/100,0)</f>
        <v>0</v>
      </c>
      <c r="G20" s="30">
        <f>IFERROR((VLOOKUP($B20,'Tabela de alimentos'!$A$3:$K$1041,5,FALSE))*$C20/100,0)</f>
        <v>0</v>
      </c>
      <c r="H20" s="30">
        <f>IFERROR((VLOOKUP($B20,'Tabela de alimentos'!$A$3:$K$1041,6,FALSE))*$C20/100,0)</f>
        <v>0</v>
      </c>
      <c r="I20" s="30">
        <f>IFERROR((VLOOKUP($B20,'Tabela de alimentos'!$A$3:$K$1041,7,FALSE))*$C20/100,0)</f>
        <v>0</v>
      </c>
      <c r="J20" s="33">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row>
    <row r="21" spans="1:13" ht="14.25" hidden="1" x14ac:dyDescent="0.2">
      <c r="A21" s="19"/>
      <c r="B21" s="116"/>
      <c r="C21" s="11"/>
      <c r="D21" s="30">
        <f>IFERROR((VLOOKUP($B21,'Tabela de alimentos'!$A$3:$K$1041,2,FALSE))*$C21/100,0)</f>
        <v>0</v>
      </c>
      <c r="E21" s="33">
        <f>IFERROR((VLOOKUP($B21,'Tabela de alimentos'!$A$3:$K$1041,3,FALSE))*$C21/100,0)</f>
        <v>0</v>
      </c>
      <c r="F21" s="31">
        <f>IFERROR((VLOOKUP($B21,'Tabela de alimentos'!$A$3:$K$1041,4,FALSE))*$C21/100,0)</f>
        <v>0</v>
      </c>
      <c r="G21" s="30">
        <f>IFERROR((VLOOKUP($B21,'Tabela de alimentos'!$A$3:$K$1041,5,FALSE))*$C21/100,0)</f>
        <v>0</v>
      </c>
      <c r="H21" s="30">
        <f>IFERROR((VLOOKUP($B21,'Tabela de alimentos'!$A$3:$K$1041,6,FALSE))*$C21/100,0)</f>
        <v>0</v>
      </c>
      <c r="I21" s="30">
        <f>IFERROR((VLOOKUP($B21,'Tabela de alimentos'!$A$3:$K$1041,7,FALSE))*$C21/100,0)</f>
        <v>0</v>
      </c>
      <c r="J21" s="33">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row>
    <row r="22" spans="1:13" ht="14.25" hidden="1" x14ac:dyDescent="0.2">
      <c r="A22" s="19"/>
      <c r="B22" s="116"/>
      <c r="C22" s="11"/>
      <c r="D22" s="30">
        <f>IFERROR((VLOOKUP($B22,'Tabela de alimentos'!$A$3:$K$1041,2,FALSE))*$C22/100,0)</f>
        <v>0</v>
      </c>
      <c r="E22" s="33">
        <f>IFERROR((VLOOKUP($B22,'Tabela de alimentos'!$A$3:$K$1041,3,FALSE))*$C22/100,0)</f>
        <v>0</v>
      </c>
      <c r="F22" s="31">
        <f>IFERROR((VLOOKUP($B22,'Tabela de alimentos'!$A$3:$K$1041,4,FALSE))*$C22/100,0)</f>
        <v>0</v>
      </c>
      <c r="G22" s="30">
        <f>IFERROR((VLOOKUP($B22,'Tabela de alimentos'!$A$3:$K$1041,5,FALSE))*$C22/100,0)</f>
        <v>0</v>
      </c>
      <c r="H22" s="30">
        <f>IFERROR((VLOOKUP($B22,'Tabela de alimentos'!$A$3:$K$1041,6,FALSE))*$C22/100,0)</f>
        <v>0</v>
      </c>
      <c r="I22" s="30">
        <f>IFERROR((VLOOKUP($B22,'Tabela de alimentos'!$A$3:$K$1041,7,FALSE))*$C22/100,0)</f>
        <v>0</v>
      </c>
      <c r="J22" s="33">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row>
    <row r="23" spans="1:13" ht="14.25" hidden="1" x14ac:dyDescent="0.2">
      <c r="A23" s="19"/>
      <c r="B23" s="116"/>
      <c r="C23" s="11"/>
      <c r="D23" s="30">
        <f>IFERROR((VLOOKUP($B23,'Tabela de alimentos'!$A$3:$K$1041,2,FALSE))*$C23/100,0)</f>
        <v>0</v>
      </c>
      <c r="E23" s="33">
        <f>IFERROR((VLOOKUP($B23,'Tabela de alimentos'!$A$3:$K$1041,3,FALSE))*$C23/100,0)</f>
        <v>0</v>
      </c>
      <c r="F23" s="31">
        <f>IFERROR((VLOOKUP($B23,'Tabela de alimentos'!$A$3:$K$1041,4,FALSE))*$C23/100,0)</f>
        <v>0</v>
      </c>
      <c r="G23" s="30">
        <f>IFERROR((VLOOKUP($B23,'Tabela de alimentos'!$A$3:$K$1041,5,FALSE))*$C23/100,0)</f>
        <v>0</v>
      </c>
      <c r="H23" s="30">
        <f>IFERROR((VLOOKUP($B23,'Tabela de alimentos'!$A$3:$K$1041,6,FALSE))*$C23/100,0)</f>
        <v>0</v>
      </c>
      <c r="I23" s="30">
        <f>IFERROR((VLOOKUP($B23,'Tabela de alimentos'!$A$3:$K$1041,7,FALSE))*$C23/100,0)</f>
        <v>0</v>
      </c>
      <c r="J23" s="33">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row>
    <row r="24" spans="1:13" ht="14.25" hidden="1" x14ac:dyDescent="0.2">
      <c r="A24" s="19"/>
      <c r="B24" s="116"/>
      <c r="C24" s="11"/>
      <c r="D24" s="30">
        <f>IFERROR((VLOOKUP($B24,'Tabela de alimentos'!$A$3:$K$1041,2,FALSE))*$C24/100,0)</f>
        <v>0</v>
      </c>
      <c r="E24" s="33">
        <f>IFERROR((VLOOKUP($B24,'Tabela de alimentos'!$A$3:$K$1041,3,FALSE))*$C24/100,0)</f>
        <v>0</v>
      </c>
      <c r="F24" s="31">
        <f>IFERROR((VLOOKUP($B24,'Tabela de alimentos'!$A$3:$K$1041,4,FALSE))*$C24/100,0)</f>
        <v>0</v>
      </c>
      <c r="G24" s="30">
        <f>IFERROR((VLOOKUP($B24,'Tabela de alimentos'!$A$3:$K$1041,5,FALSE))*$C24/100,0)</f>
        <v>0</v>
      </c>
      <c r="H24" s="30">
        <f>IFERROR((VLOOKUP($B24,'Tabela de alimentos'!$A$3:$K$1041,6,FALSE))*$C24/100,0)</f>
        <v>0</v>
      </c>
      <c r="I24" s="30">
        <f>IFERROR((VLOOKUP($B24,'Tabela de alimentos'!$A$3:$K$1041,7,FALSE))*$C24/100,0)</f>
        <v>0</v>
      </c>
      <c r="J24" s="33">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row>
    <row r="25" spans="1:13" ht="14.25" hidden="1" x14ac:dyDescent="0.2">
      <c r="A25" s="19"/>
      <c r="B25" s="116"/>
      <c r="C25" s="11"/>
      <c r="D25" s="30">
        <f>IFERROR((VLOOKUP($B25,'Tabela de alimentos'!$A$3:$K$1041,2,FALSE))*$C25/100,0)</f>
        <v>0</v>
      </c>
      <c r="E25" s="33">
        <f>IFERROR((VLOOKUP($B25,'Tabela de alimentos'!$A$3:$K$1041,3,FALSE))*$C25/100,0)</f>
        <v>0</v>
      </c>
      <c r="F25" s="31">
        <f>IFERROR((VLOOKUP($B25,'Tabela de alimentos'!$A$3:$K$1041,4,FALSE))*$C25/100,0)</f>
        <v>0</v>
      </c>
      <c r="G25" s="30">
        <f>IFERROR((VLOOKUP($B25,'Tabela de alimentos'!$A$3:$K$1041,5,FALSE))*$C25/100,0)</f>
        <v>0</v>
      </c>
      <c r="H25" s="30">
        <f>IFERROR((VLOOKUP($B25,'Tabela de alimentos'!$A$3:$K$1041,6,FALSE))*$C25/100,0)</f>
        <v>0</v>
      </c>
      <c r="I25" s="30">
        <f>IFERROR((VLOOKUP($B25,'Tabela de alimentos'!$A$3:$K$1041,7,FALSE))*$C25/100,0)</f>
        <v>0</v>
      </c>
      <c r="J25" s="33">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row>
    <row r="26" spans="1:13" ht="14.25" hidden="1" x14ac:dyDescent="0.2">
      <c r="A26" s="19"/>
      <c r="B26" s="116"/>
      <c r="C26" s="11"/>
      <c r="D26" s="30">
        <f>IFERROR((VLOOKUP($B26,'Tabela de alimentos'!$A$3:$K$1041,2,FALSE))*$C26/100,0)</f>
        <v>0</v>
      </c>
      <c r="E26" s="33">
        <f>IFERROR((VLOOKUP($B26,'Tabela de alimentos'!$A$3:$K$1041,3,FALSE))*$C26/100,0)</f>
        <v>0</v>
      </c>
      <c r="F26" s="31">
        <f>IFERROR((VLOOKUP($B26,'Tabela de alimentos'!$A$3:$K$1041,4,FALSE))*$C26/100,0)</f>
        <v>0</v>
      </c>
      <c r="G26" s="30">
        <f>IFERROR((VLOOKUP($B26,'Tabela de alimentos'!$A$3:$K$1041,5,FALSE))*$C26/100,0)</f>
        <v>0</v>
      </c>
      <c r="H26" s="30">
        <f>IFERROR((VLOOKUP($B26,'Tabela de alimentos'!$A$3:$K$1041,6,FALSE))*$C26/100,0)</f>
        <v>0</v>
      </c>
      <c r="I26" s="30">
        <f>IFERROR((VLOOKUP($B26,'Tabela de alimentos'!$A$3:$K$1041,7,FALSE))*$C26/100,0)</f>
        <v>0</v>
      </c>
      <c r="J26" s="33">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row>
    <row r="27" spans="1:13" ht="14.25" hidden="1" x14ac:dyDescent="0.2">
      <c r="A27" s="19"/>
      <c r="B27" s="116"/>
      <c r="C27" s="11"/>
      <c r="D27" s="30">
        <f>IFERROR((VLOOKUP($B27,'Tabela de alimentos'!$A$3:$K$1041,2,FALSE))*$C27/100,0)</f>
        <v>0</v>
      </c>
      <c r="E27" s="33">
        <f>IFERROR((VLOOKUP($B27,'Tabela de alimentos'!$A$3:$K$1041,3,FALSE))*$C27/100,0)</f>
        <v>0</v>
      </c>
      <c r="F27" s="31">
        <f>IFERROR((VLOOKUP($B27,'Tabela de alimentos'!$A$3:$K$1041,4,FALSE))*$C27/100,0)</f>
        <v>0</v>
      </c>
      <c r="G27" s="30">
        <f>IFERROR((VLOOKUP($B27,'Tabela de alimentos'!$A$3:$K$1041,5,FALSE))*$C27/100,0)</f>
        <v>0</v>
      </c>
      <c r="H27" s="30">
        <f>IFERROR((VLOOKUP($B27,'Tabela de alimentos'!$A$3:$K$1041,6,FALSE))*$C27/100,0)</f>
        <v>0</v>
      </c>
      <c r="I27" s="30">
        <f>IFERROR((VLOOKUP($B27,'Tabela de alimentos'!$A$3:$K$1041,7,FALSE))*$C27/100,0)</f>
        <v>0</v>
      </c>
      <c r="J27" s="33">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row>
    <row r="28" spans="1:13" ht="14.25" hidden="1" x14ac:dyDescent="0.2">
      <c r="A28" s="19"/>
      <c r="B28" s="116"/>
      <c r="C28" s="11"/>
      <c r="D28" s="30">
        <f>IFERROR((VLOOKUP($B28,'Tabela de alimentos'!$A$3:$K$1041,2,FALSE))*$C28/100,0)</f>
        <v>0</v>
      </c>
      <c r="E28" s="33">
        <f>IFERROR((VLOOKUP($B28,'Tabela de alimentos'!$A$3:$K$1041,3,FALSE))*$C28/100,0)</f>
        <v>0</v>
      </c>
      <c r="F28" s="31">
        <f>IFERROR((VLOOKUP($B28,'Tabela de alimentos'!$A$3:$K$1041,4,FALSE))*$C28/100,0)</f>
        <v>0</v>
      </c>
      <c r="G28" s="30">
        <f>IFERROR((VLOOKUP($B28,'Tabela de alimentos'!$A$3:$K$1041,5,FALSE))*$C28/100,0)</f>
        <v>0</v>
      </c>
      <c r="H28" s="30">
        <f>IFERROR((VLOOKUP($B28,'Tabela de alimentos'!$A$3:$K$1041,6,FALSE))*$C28/100,0)</f>
        <v>0</v>
      </c>
      <c r="I28" s="30">
        <f>IFERROR((VLOOKUP($B28,'Tabela de alimentos'!$A$3:$K$1041,7,FALSE))*$C28/100,0)</f>
        <v>0</v>
      </c>
      <c r="J28" s="33">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row>
    <row r="29" spans="1:13" ht="14.25" hidden="1" x14ac:dyDescent="0.2">
      <c r="A29" s="19"/>
      <c r="B29" s="116"/>
      <c r="C29" s="11"/>
      <c r="D29" s="30">
        <f>IFERROR((VLOOKUP($B29,'Tabela de alimentos'!$A$3:$K$1041,2,FALSE))*$C29/100,0)</f>
        <v>0</v>
      </c>
      <c r="E29" s="33">
        <f>IFERROR((VLOOKUP($B29,'Tabela de alimentos'!$A$3:$K$1041,3,FALSE))*$C29/100,0)</f>
        <v>0</v>
      </c>
      <c r="F29" s="31">
        <f>IFERROR((VLOOKUP($B29,'Tabela de alimentos'!$A$3:$K$1041,4,FALSE))*$C29/100,0)</f>
        <v>0</v>
      </c>
      <c r="G29" s="30">
        <f>IFERROR((VLOOKUP($B29,'Tabela de alimentos'!$A$3:$K$1041,5,FALSE))*$C29/100,0)</f>
        <v>0</v>
      </c>
      <c r="H29" s="30">
        <f>IFERROR((VLOOKUP($B29,'Tabela de alimentos'!$A$3:$K$1041,6,FALSE))*$C29/100,0)</f>
        <v>0</v>
      </c>
      <c r="I29" s="30">
        <f>IFERROR((VLOOKUP($B29,'Tabela de alimentos'!$A$3:$K$1041,7,FALSE))*$C29/100,0)</f>
        <v>0</v>
      </c>
      <c r="J29" s="33">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row>
    <row r="30" spans="1:13" ht="14.25" hidden="1" x14ac:dyDescent="0.2">
      <c r="A30" s="19"/>
      <c r="B30" s="116"/>
      <c r="C30" s="11"/>
      <c r="D30" s="30">
        <f>IFERROR((VLOOKUP($B30,'Tabela de alimentos'!$A$3:$K$1041,2,FALSE))*$C30/100,0)</f>
        <v>0</v>
      </c>
      <c r="E30" s="33">
        <f>IFERROR((VLOOKUP($B30,'Tabela de alimentos'!$A$3:$K$1041,3,FALSE))*$C30/100,0)</f>
        <v>0</v>
      </c>
      <c r="F30" s="31">
        <f>IFERROR((VLOOKUP($B30,'Tabela de alimentos'!$A$3:$K$1041,4,FALSE))*$C30/100,0)</f>
        <v>0</v>
      </c>
      <c r="G30" s="30">
        <f>IFERROR((VLOOKUP($B30,'Tabela de alimentos'!$A$3:$K$1041,5,FALSE))*$C30/100,0)</f>
        <v>0</v>
      </c>
      <c r="H30" s="30">
        <f>IFERROR((VLOOKUP($B30,'Tabela de alimentos'!$A$3:$K$1041,6,FALSE))*$C30/100,0)</f>
        <v>0</v>
      </c>
      <c r="I30" s="30">
        <f>IFERROR((VLOOKUP($B30,'Tabela de alimentos'!$A$3:$K$1041,7,FALSE))*$C30/100,0)</f>
        <v>0</v>
      </c>
      <c r="J30" s="33">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row>
    <row r="31" spans="1:13" ht="14.25" hidden="1" x14ac:dyDescent="0.2">
      <c r="A31" s="19"/>
      <c r="B31" s="116"/>
      <c r="C31" s="11"/>
      <c r="D31" s="30">
        <f>IFERROR((VLOOKUP($B31,'Tabela de alimentos'!$A$3:$K$1041,2,FALSE))*$C31/100,0)</f>
        <v>0</v>
      </c>
      <c r="E31" s="33">
        <f>IFERROR((VLOOKUP($B31,'Tabela de alimentos'!$A$3:$K$1041,3,FALSE))*$C31/100,0)</f>
        <v>0</v>
      </c>
      <c r="F31" s="31">
        <f>IFERROR((VLOOKUP($B31,'Tabela de alimentos'!$A$3:$K$1041,4,FALSE))*$C31/100,0)</f>
        <v>0</v>
      </c>
      <c r="G31" s="30">
        <f>IFERROR((VLOOKUP($B31,'Tabela de alimentos'!$A$3:$K$1041,5,FALSE))*$C31/100,0)</f>
        <v>0</v>
      </c>
      <c r="H31" s="30">
        <f>IFERROR((VLOOKUP($B31,'Tabela de alimentos'!$A$3:$K$1041,6,FALSE))*$C31/100,0)</f>
        <v>0</v>
      </c>
      <c r="I31" s="30">
        <f>IFERROR((VLOOKUP($B31,'Tabela de alimentos'!$A$3:$K$1041,7,FALSE))*$C31/100,0)</f>
        <v>0</v>
      </c>
      <c r="J31" s="33">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row>
    <row r="32" spans="1:13" ht="14.25" hidden="1" x14ac:dyDescent="0.2">
      <c r="A32" s="19"/>
      <c r="B32" s="116"/>
      <c r="C32" s="11"/>
      <c r="D32" s="30">
        <f>IFERROR((VLOOKUP($B32,'Tabela de alimentos'!$A$3:$K$1041,2,FALSE))*$C32/100,0)</f>
        <v>0</v>
      </c>
      <c r="E32" s="33">
        <f>IFERROR((VLOOKUP($B32,'Tabela de alimentos'!$A$3:$K$1041,3,FALSE))*$C32/100,0)</f>
        <v>0</v>
      </c>
      <c r="F32" s="31">
        <f>IFERROR((VLOOKUP($B32,'Tabela de alimentos'!$A$3:$K$1041,4,FALSE))*$C32/100,0)</f>
        <v>0</v>
      </c>
      <c r="G32" s="30">
        <f>IFERROR((VLOOKUP($B32,'Tabela de alimentos'!$A$3:$K$1041,5,FALSE))*$C32/100,0)</f>
        <v>0</v>
      </c>
      <c r="H32" s="30">
        <f>IFERROR((VLOOKUP($B32,'Tabela de alimentos'!$A$3:$K$1041,6,FALSE))*$C32/100,0)</f>
        <v>0</v>
      </c>
      <c r="I32" s="30">
        <f>IFERROR((VLOOKUP($B32,'Tabela de alimentos'!$A$3:$K$1041,7,FALSE))*$C32/100,0)</f>
        <v>0</v>
      </c>
      <c r="J32" s="33">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row>
    <row r="33" spans="1:13" ht="14.25" hidden="1" x14ac:dyDescent="0.2">
      <c r="A33" s="19"/>
      <c r="B33" s="116"/>
      <c r="C33" s="11"/>
      <c r="D33" s="30">
        <f>IFERROR((VLOOKUP($B33,'Tabela de alimentos'!$A$3:$K$1041,2,FALSE))*$C33/100,0)</f>
        <v>0</v>
      </c>
      <c r="E33" s="33">
        <f>IFERROR((VLOOKUP($B33,'Tabela de alimentos'!$A$3:$K$1041,3,FALSE))*$C33/100,0)</f>
        <v>0</v>
      </c>
      <c r="F33" s="31">
        <f>IFERROR((VLOOKUP($B33,'Tabela de alimentos'!$A$3:$K$1041,4,FALSE))*$C33/100,0)</f>
        <v>0</v>
      </c>
      <c r="G33" s="30">
        <f>IFERROR((VLOOKUP($B33,'Tabela de alimentos'!$A$3:$K$1041,5,FALSE))*$C33/100,0)</f>
        <v>0</v>
      </c>
      <c r="H33" s="30">
        <f>IFERROR((VLOOKUP($B33,'Tabela de alimentos'!$A$3:$K$1041,6,FALSE))*$C33/100,0)</f>
        <v>0</v>
      </c>
      <c r="I33" s="30">
        <f>IFERROR((VLOOKUP($B33,'Tabela de alimentos'!$A$3:$K$1041,7,FALSE))*$C33/100,0)</f>
        <v>0</v>
      </c>
      <c r="J33" s="33">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row>
    <row r="34" spans="1:13" ht="14.25" hidden="1" x14ac:dyDescent="0.2">
      <c r="A34" s="19"/>
      <c r="B34" s="116"/>
      <c r="C34" s="11"/>
      <c r="D34" s="30">
        <f>IFERROR((VLOOKUP($B34,'Tabela de alimentos'!$A$3:$K$1041,2,FALSE))*$C34/100,0)</f>
        <v>0</v>
      </c>
      <c r="E34" s="33">
        <f>IFERROR((VLOOKUP($B34,'Tabela de alimentos'!$A$3:$K$1041,3,FALSE))*$C34/100,0)</f>
        <v>0</v>
      </c>
      <c r="F34" s="31">
        <f>IFERROR((VLOOKUP($B34,'Tabela de alimentos'!$A$3:$K$1041,4,FALSE))*$C34/100,0)</f>
        <v>0</v>
      </c>
      <c r="G34" s="30">
        <f>IFERROR((VLOOKUP($B34,'Tabela de alimentos'!$A$3:$K$1041,5,FALSE))*$C34/100,0)</f>
        <v>0</v>
      </c>
      <c r="H34" s="30">
        <f>IFERROR((VLOOKUP($B34,'Tabela de alimentos'!$A$3:$K$1041,6,FALSE))*$C34/100,0)</f>
        <v>0</v>
      </c>
      <c r="I34" s="30">
        <f>IFERROR((VLOOKUP($B34,'Tabela de alimentos'!$A$3:$K$1041,7,FALSE))*$C34/100,0)</f>
        <v>0</v>
      </c>
      <c r="J34" s="33">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row>
    <row r="35" spans="1:13" ht="14.25" hidden="1" x14ac:dyDescent="0.2">
      <c r="A35" s="19"/>
      <c r="B35" s="116"/>
      <c r="C35" s="11"/>
      <c r="D35" s="30">
        <f>IFERROR((VLOOKUP($B35,'Tabela de alimentos'!$A$3:$K$1041,2,FALSE))*$C35/100,0)</f>
        <v>0</v>
      </c>
      <c r="E35" s="33">
        <f>IFERROR((VLOOKUP($B35,'Tabela de alimentos'!$A$3:$K$1041,3,FALSE))*$C35/100,0)</f>
        <v>0</v>
      </c>
      <c r="F35" s="31">
        <f>IFERROR((VLOOKUP($B35,'Tabela de alimentos'!$A$3:$K$1041,4,FALSE))*$C35/100,0)</f>
        <v>0</v>
      </c>
      <c r="G35" s="30">
        <f>IFERROR((VLOOKUP($B35,'Tabela de alimentos'!$A$3:$K$1041,5,FALSE))*$C35/100,0)</f>
        <v>0</v>
      </c>
      <c r="H35" s="30">
        <f>IFERROR((VLOOKUP($B35,'Tabela de alimentos'!$A$3:$K$1041,6,FALSE))*$C35/100,0)</f>
        <v>0</v>
      </c>
      <c r="I35" s="30">
        <f>IFERROR((VLOOKUP($B35,'Tabela de alimentos'!$A$3:$K$1041,7,FALSE))*$C35/100,0)</f>
        <v>0</v>
      </c>
      <c r="J35" s="33">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row>
    <row r="36" spans="1:13" ht="14.25" hidden="1" x14ac:dyDescent="0.2">
      <c r="A36" s="19"/>
      <c r="B36" s="116"/>
      <c r="C36" s="11"/>
      <c r="D36" s="30">
        <f>IFERROR((VLOOKUP($B36,'Tabela de alimentos'!$A$3:$K$1041,2,FALSE))*$C36/100,0)</f>
        <v>0</v>
      </c>
      <c r="E36" s="33">
        <f>IFERROR((VLOOKUP($B36,'Tabela de alimentos'!$A$3:$K$1041,3,FALSE))*$C36/100,0)</f>
        <v>0</v>
      </c>
      <c r="F36" s="31">
        <f>IFERROR((VLOOKUP($B36,'Tabela de alimentos'!$A$3:$K$1041,4,FALSE))*$C36/100,0)</f>
        <v>0</v>
      </c>
      <c r="G36" s="30">
        <f>IFERROR((VLOOKUP($B36,'Tabela de alimentos'!$A$3:$K$1041,5,FALSE))*$C36/100,0)</f>
        <v>0</v>
      </c>
      <c r="H36" s="30">
        <f>IFERROR((VLOOKUP($B36,'Tabela de alimentos'!$A$3:$K$1041,6,FALSE))*$C36/100,0)</f>
        <v>0</v>
      </c>
      <c r="I36" s="30">
        <f>IFERROR((VLOOKUP($B36,'Tabela de alimentos'!$A$3:$K$1041,7,FALSE))*$C36/100,0)</f>
        <v>0</v>
      </c>
      <c r="J36" s="33">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row>
    <row r="37" spans="1:13" ht="14.25" hidden="1" x14ac:dyDescent="0.2">
      <c r="A37" s="19"/>
      <c r="B37" s="116"/>
      <c r="C37" s="11"/>
      <c r="D37" s="30">
        <f>IFERROR((VLOOKUP($B37,'Tabela de alimentos'!$A$3:$K$1041,2,FALSE))*$C37/100,0)</f>
        <v>0</v>
      </c>
      <c r="E37" s="33">
        <f>IFERROR((VLOOKUP($B37,'Tabela de alimentos'!$A$3:$K$1041,3,FALSE))*$C37/100,0)</f>
        <v>0</v>
      </c>
      <c r="F37" s="31">
        <f>IFERROR((VLOOKUP($B37,'Tabela de alimentos'!$A$3:$K$1041,4,FALSE))*$C37/100,0)</f>
        <v>0</v>
      </c>
      <c r="G37" s="30">
        <f>IFERROR((VLOOKUP($B37,'Tabela de alimentos'!$A$3:$K$1041,5,FALSE))*$C37/100,0)</f>
        <v>0</v>
      </c>
      <c r="H37" s="30">
        <f>IFERROR((VLOOKUP($B37,'Tabela de alimentos'!$A$3:$K$1041,6,FALSE))*$C37/100,0)</f>
        <v>0</v>
      </c>
      <c r="I37" s="30">
        <f>IFERROR((VLOOKUP($B37,'Tabela de alimentos'!$A$3:$K$1041,7,FALSE))*$C37/100,0)</f>
        <v>0</v>
      </c>
      <c r="J37" s="33">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row>
    <row r="38" spans="1:13" ht="14.25" hidden="1" x14ac:dyDescent="0.2">
      <c r="A38" s="19"/>
      <c r="B38" s="116"/>
      <c r="C38" s="11"/>
      <c r="D38" s="30">
        <f>IFERROR((VLOOKUP($B38,'Tabela de alimentos'!$A$3:$K$1041,2,FALSE))*$C38/100,0)</f>
        <v>0</v>
      </c>
      <c r="E38" s="33">
        <f>IFERROR((VLOOKUP($B38,'Tabela de alimentos'!$A$3:$K$1041,3,FALSE))*$C38/100,0)</f>
        <v>0</v>
      </c>
      <c r="F38" s="31">
        <f>IFERROR((VLOOKUP($B38,'Tabela de alimentos'!$A$3:$K$1041,4,FALSE))*$C38/100,0)</f>
        <v>0</v>
      </c>
      <c r="G38" s="30">
        <f>IFERROR((VLOOKUP($B38,'Tabela de alimentos'!$A$3:$K$1041,5,FALSE))*$C38/100,0)</f>
        <v>0</v>
      </c>
      <c r="H38" s="30">
        <f>IFERROR((VLOOKUP($B38,'Tabela de alimentos'!$A$3:$K$1041,6,FALSE))*$C38/100,0)</f>
        <v>0</v>
      </c>
      <c r="I38" s="30">
        <f>IFERROR((VLOOKUP($B38,'Tabela de alimentos'!$A$3:$K$1041,7,FALSE))*$C38/100,0)</f>
        <v>0</v>
      </c>
      <c r="J38" s="33">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row>
    <row r="39" spans="1:13" ht="14.25" hidden="1" x14ac:dyDescent="0.2">
      <c r="A39" s="19"/>
      <c r="B39" s="116"/>
      <c r="C39" s="11"/>
      <c r="D39" s="30">
        <f>IFERROR((VLOOKUP($B39,'Tabela de alimentos'!$A$3:$K$1041,2,FALSE))*$C39/100,0)</f>
        <v>0</v>
      </c>
      <c r="E39" s="33">
        <f>IFERROR((VLOOKUP($B39,'Tabela de alimentos'!$A$3:$K$1041,3,FALSE))*$C39/100,0)</f>
        <v>0</v>
      </c>
      <c r="F39" s="31">
        <f>IFERROR((VLOOKUP($B39,'Tabela de alimentos'!$A$3:$K$1041,4,FALSE))*$C39/100,0)</f>
        <v>0</v>
      </c>
      <c r="G39" s="30">
        <f>IFERROR((VLOOKUP($B39,'Tabela de alimentos'!$A$3:$K$1041,5,FALSE))*$C39/100,0)</f>
        <v>0</v>
      </c>
      <c r="H39" s="30">
        <f>IFERROR((VLOOKUP($B39,'Tabela de alimentos'!$A$3:$K$1041,6,FALSE))*$C39/100,0)</f>
        <v>0</v>
      </c>
      <c r="I39" s="30">
        <f>IFERROR((VLOOKUP($B39,'Tabela de alimentos'!$A$3:$K$1041,7,FALSE))*$C39/100,0)</f>
        <v>0</v>
      </c>
      <c r="J39" s="33">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row>
    <row r="40" spans="1:13" ht="14.25" hidden="1" x14ac:dyDescent="0.2">
      <c r="A40" s="19"/>
      <c r="B40" s="116"/>
      <c r="C40" s="11"/>
      <c r="D40" s="30">
        <f>IFERROR((VLOOKUP($B40,'Tabela de alimentos'!$A$3:$K$1041,2,FALSE))*$C40/100,0)</f>
        <v>0</v>
      </c>
      <c r="E40" s="33">
        <f>IFERROR((VLOOKUP($B40,'Tabela de alimentos'!$A$3:$K$1041,3,FALSE))*$C40/100,0)</f>
        <v>0</v>
      </c>
      <c r="F40" s="31">
        <f>IFERROR((VLOOKUP($B40,'Tabela de alimentos'!$A$3:$K$1041,4,FALSE))*$C40/100,0)</f>
        <v>0</v>
      </c>
      <c r="G40" s="30">
        <f>IFERROR((VLOOKUP($B40,'Tabela de alimentos'!$A$3:$K$1041,5,FALSE))*$C40/100,0)</f>
        <v>0</v>
      </c>
      <c r="H40" s="30">
        <f>IFERROR((VLOOKUP($B40,'Tabela de alimentos'!$A$3:$K$1041,6,FALSE))*$C40/100,0)</f>
        <v>0</v>
      </c>
      <c r="I40" s="30">
        <f>IFERROR((VLOOKUP($B40,'Tabela de alimentos'!$A$3:$K$1041,7,FALSE))*$C40/100,0)</f>
        <v>0</v>
      </c>
      <c r="J40" s="33">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row>
    <row r="41" spans="1:13" ht="14.25" hidden="1" x14ac:dyDescent="0.2">
      <c r="A41" s="19"/>
      <c r="B41" s="116"/>
      <c r="C41" s="11"/>
      <c r="D41" s="30">
        <f>IFERROR((VLOOKUP($B41,'Tabela de alimentos'!$A$3:$K$1041,2,FALSE))*$C41/100,0)</f>
        <v>0</v>
      </c>
      <c r="E41" s="33">
        <f>IFERROR((VLOOKUP($B41,'Tabela de alimentos'!$A$3:$K$1041,3,FALSE))*$C41/100,0)</f>
        <v>0</v>
      </c>
      <c r="F41" s="31">
        <f>IFERROR((VLOOKUP($B41,'Tabela de alimentos'!$A$3:$K$1041,4,FALSE))*$C41/100,0)</f>
        <v>0</v>
      </c>
      <c r="G41" s="30">
        <f>IFERROR((VLOOKUP($B41,'Tabela de alimentos'!$A$3:$K$1041,5,FALSE))*$C41/100,0)</f>
        <v>0</v>
      </c>
      <c r="H41" s="30">
        <f>IFERROR((VLOOKUP($B41,'Tabela de alimentos'!$A$3:$K$1041,6,FALSE))*$C41/100,0)</f>
        <v>0</v>
      </c>
      <c r="I41" s="30">
        <f>IFERROR((VLOOKUP($B41,'Tabela de alimentos'!$A$3:$K$1041,7,FALSE))*$C41/100,0)</f>
        <v>0</v>
      </c>
      <c r="J41" s="33">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row>
    <row r="42" spans="1:13" ht="14.25" hidden="1" x14ac:dyDescent="0.2">
      <c r="A42" s="19"/>
      <c r="B42" s="116"/>
      <c r="C42" s="11"/>
      <c r="D42" s="30">
        <f>IFERROR((VLOOKUP($B42,'Tabela de alimentos'!$A$3:$K$1041,2,FALSE))*$C42/100,0)</f>
        <v>0</v>
      </c>
      <c r="E42" s="33">
        <f>IFERROR((VLOOKUP($B42,'Tabela de alimentos'!$A$3:$K$1041,3,FALSE))*$C42/100,0)</f>
        <v>0</v>
      </c>
      <c r="F42" s="31">
        <f>IFERROR((VLOOKUP($B42,'Tabela de alimentos'!$A$3:$K$1041,4,FALSE))*$C42/100,0)</f>
        <v>0</v>
      </c>
      <c r="G42" s="30">
        <f>IFERROR((VLOOKUP($B42,'Tabela de alimentos'!$A$3:$K$1041,5,FALSE))*$C42/100,0)</f>
        <v>0</v>
      </c>
      <c r="H42" s="30">
        <f>IFERROR((VLOOKUP($B42,'Tabela de alimentos'!$A$3:$K$1041,6,FALSE))*$C42/100,0)</f>
        <v>0</v>
      </c>
      <c r="I42" s="30">
        <f>IFERROR((VLOOKUP($B42,'Tabela de alimentos'!$A$3:$K$1041,7,FALSE))*$C42/100,0)</f>
        <v>0</v>
      </c>
      <c r="J42" s="33">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row>
    <row r="43" spans="1:13" ht="14.25" hidden="1" x14ac:dyDescent="0.2">
      <c r="A43" s="19"/>
      <c r="B43" s="193"/>
      <c r="C43" s="11"/>
      <c r="D43" s="30">
        <f>IFERROR((VLOOKUP($B43,'Tabela de alimentos'!$A$3:$K$1041,2,FALSE))*$C43/100,0)</f>
        <v>0</v>
      </c>
      <c r="E43" s="33">
        <f>IFERROR((VLOOKUP($B43,'Tabela de alimentos'!$A$3:$K$1041,3,FALSE))*$C43/100,0)</f>
        <v>0</v>
      </c>
      <c r="F43" s="31">
        <f>IFERROR((VLOOKUP($B43,'Tabela de alimentos'!$A$3:$K$1041,4,FALSE))*$C43/100,0)</f>
        <v>0</v>
      </c>
      <c r="G43" s="30">
        <f>IFERROR((VLOOKUP($B43,'Tabela de alimentos'!$A$3:$K$1041,5,FALSE))*$C43/100,0)</f>
        <v>0</v>
      </c>
      <c r="H43" s="30">
        <f>IFERROR((VLOOKUP($B43,'Tabela de alimentos'!$A$3:$K$1041,6,FALSE))*$C43/100,0)</f>
        <v>0</v>
      </c>
      <c r="I43" s="30">
        <f>IFERROR((VLOOKUP($B43,'Tabela de alimentos'!$A$3:$K$1041,7,FALSE))*$C43/100,0)</f>
        <v>0</v>
      </c>
      <c r="J43" s="33">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row>
    <row r="44" spans="1:13" s="13" customFormat="1" ht="19.899999999999999" customHeight="1" thickBot="1" x14ac:dyDescent="0.25">
      <c r="A44" s="62"/>
      <c r="B44" s="65"/>
      <c r="C44" s="27" t="s">
        <v>398</v>
      </c>
      <c r="D44" s="34">
        <f t="shared" ref="D44:M44" si="0">SUM(D5:D43)</f>
        <v>1660.0836426984044</v>
      </c>
      <c r="E44" s="35">
        <f t="shared" si="0"/>
        <v>6968.0939083590411</v>
      </c>
      <c r="F44" s="40">
        <f t="shared" si="0"/>
        <v>70.078939768711038</v>
      </c>
      <c r="G44" s="34">
        <f t="shared" si="0"/>
        <v>49.113066666666661</v>
      </c>
      <c r="H44" s="34">
        <f t="shared" si="0"/>
        <v>236.31796689795556</v>
      </c>
      <c r="I44" s="34">
        <f t="shared" si="0"/>
        <v>419.22093999999998</v>
      </c>
      <c r="J44" s="35">
        <f t="shared" si="0"/>
        <v>8.5077846666666677</v>
      </c>
      <c r="K44" s="36">
        <f t="shared" si="0"/>
        <v>555.73926666666671</v>
      </c>
      <c r="L44" s="36">
        <f t="shared" si="0"/>
        <v>93.649299999999982</v>
      </c>
      <c r="M44" s="36">
        <f t="shared" si="0"/>
        <v>961.3427200000001</v>
      </c>
    </row>
    <row r="45" spans="1:13" s="2" customFormat="1" ht="24.95" customHeight="1" x14ac:dyDescent="0.25">
      <c r="A45" s="603" t="s">
        <v>638</v>
      </c>
      <c r="B45" s="603"/>
      <c r="C45" s="603"/>
      <c r="D45" s="603"/>
      <c r="E45" s="603"/>
      <c r="F45" s="603"/>
      <c r="G45" s="603"/>
      <c r="H45" s="603"/>
      <c r="I45" s="603"/>
      <c r="J45" s="603"/>
      <c r="K45" s="603"/>
      <c r="L45" s="603"/>
      <c r="M45" s="603"/>
    </row>
    <row r="46" spans="1:13" s="2" customFormat="1" x14ac:dyDescent="0.2">
      <c r="C46" s="9"/>
      <c r="D46" s="9"/>
      <c r="E46" s="9"/>
      <c r="F46" s="9"/>
      <c r="G46" s="9"/>
      <c r="H46" s="9"/>
      <c r="I46" s="9"/>
      <c r="J46" s="9"/>
      <c r="K46" s="9"/>
      <c r="L46" s="9"/>
      <c r="M46" s="9"/>
    </row>
    <row r="47" spans="1:13" x14ac:dyDescent="0.2">
      <c r="B47" s="2"/>
      <c r="D47" s="4"/>
      <c r="E47" s="4"/>
      <c r="F47" s="4"/>
      <c r="G47" s="4"/>
      <c r="H47" s="4"/>
      <c r="I47" s="4"/>
      <c r="J47" s="4"/>
      <c r="K47" s="4"/>
      <c r="L47" s="4"/>
      <c r="M47" s="5"/>
    </row>
    <row r="48" spans="1:13" x14ac:dyDescent="0.2">
      <c r="B48" s="3"/>
      <c r="D48" s="6"/>
      <c r="E48" s="7"/>
      <c r="F48" s="6"/>
      <c r="G48" s="6"/>
      <c r="H48" s="6"/>
      <c r="I48" s="6"/>
      <c r="J48" s="6"/>
      <c r="K48" s="6"/>
      <c r="L48" s="6"/>
      <c r="M48" s="8"/>
    </row>
    <row r="49" spans="2:13" x14ac:dyDescent="0.2">
      <c r="B49" s="3"/>
      <c r="D49" s="6"/>
      <c r="E49" s="7"/>
      <c r="F49" s="6"/>
      <c r="G49" s="6"/>
      <c r="H49" s="6"/>
      <c r="I49" s="6"/>
      <c r="J49" s="6"/>
      <c r="K49" s="6"/>
      <c r="L49" s="6"/>
      <c r="M49" s="8"/>
    </row>
    <row r="50" spans="2:13" x14ac:dyDescent="0.2">
      <c r="B50" s="3"/>
      <c r="D50" s="6"/>
      <c r="E50" s="7"/>
      <c r="F50" s="6"/>
      <c r="G50" s="6"/>
      <c r="H50" s="6"/>
      <c r="I50" s="6"/>
      <c r="J50" s="6"/>
      <c r="K50" s="6"/>
      <c r="L50" s="6"/>
      <c r="M50" s="8"/>
    </row>
  </sheetData>
  <mergeCells count="5">
    <mergeCell ref="A1:M1"/>
    <mergeCell ref="A2:M2"/>
    <mergeCell ref="A3:B3"/>
    <mergeCell ref="D3:E3"/>
    <mergeCell ref="A45:M45"/>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1266064E-4813-4283-B4E4-365247A945B1}">
          <x14:formula1>
            <xm:f>'Tabela de alimentos'!$A$3:$A$691</xm:f>
          </x14:formula1>
          <xm:sqref>B5:B43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C38F-6693-43A2-AAF4-39EE73345664}">
  <dimension ref="A1"/>
  <sheetViews>
    <sheetView tabSelected="1" view="pageLayout" topLeftCell="B1" zoomScaleNormal="100" workbookViewId="0">
      <selection activeCell="G1" sqref="G1"/>
    </sheetView>
  </sheetViews>
  <sheetFormatPr defaultRowHeight="12.75" x14ac:dyDescent="0.2"/>
  <sheetData>
    <row r="1" spans="1:1" ht="92.25" x14ac:dyDescent="1.35">
      <c r="A1" s="244" t="s">
        <v>1368</v>
      </c>
    </row>
  </sheetData>
  <printOptions horizontalCentered="1" verticalCentered="1"/>
  <pageMargins left="0.51181102362204722" right="0.51181102362204722" top="1.38375" bottom="0.78740157480314965" header="0.31496062992125984" footer="0.31496062992125984"/>
  <pageSetup paperSize="9" scale="54" orientation="portrait" r:id="rId1"/>
  <headerFooter>
    <oddHeader>&amp;C&amp;"-,Regular"&amp;18
&amp;G
GOVERNO DO ESTADO DO ESPÍRITO SANTO
SECRETARIA DE ESTADO DA EDUCAÇÃO 
ANEXO VIII B - FICHAS TÉCNICAS DAS PREPARAÇÕES - ENSINO FUNDAMENTAL SÉRIES INICIAIS</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700F-C159-4763-B3D9-2A10BBBB2F0A}">
  <sheetPr>
    <tabColor rgb="FFFFFF00"/>
    <pageSetUpPr fitToPage="1"/>
  </sheetPr>
  <dimension ref="A1:P49"/>
  <sheetViews>
    <sheetView showGridLines="0" zoomScaleNormal="100" workbookViewId="0">
      <selection activeCell="E41" sqref="E41"/>
    </sheetView>
  </sheetViews>
  <sheetFormatPr defaultColWidth="9.140625" defaultRowHeight="12.75" x14ac:dyDescent="0.2"/>
  <cols>
    <col min="1" max="1" width="34.42578125" style="1" bestFit="1" customWidth="1"/>
    <col min="2" max="2" width="12.42578125" style="1" customWidth="1"/>
    <col min="3" max="3" width="13.5703125" style="1" bestFit="1" customWidth="1"/>
    <col min="4" max="4" width="11.42578125" style="1" bestFit="1" customWidth="1"/>
    <col min="5" max="5" width="11.5703125" style="1" customWidth="1"/>
    <col min="6" max="6" width="11.42578125" style="1" bestFit="1" customWidth="1"/>
    <col min="7" max="7" width="12" style="1" bestFit="1" customWidth="1"/>
    <col min="8" max="8" width="12.42578125" style="1" customWidth="1"/>
    <col min="9" max="10" width="11.42578125" style="1" bestFit="1" customWidth="1"/>
    <col min="11" max="11" width="10.42578125" style="1" customWidth="1"/>
    <col min="12" max="12" width="10" style="1" bestFit="1" customWidth="1"/>
    <col min="13" max="15" width="9.85546875" style="1" bestFit="1" customWidth="1"/>
    <col min="16" max="16" width="10.42578125" style="1" bestFit="1" customWidth="1"/>
    <col min="17" max="16384" width="9.140625" style="1"/>
  </cols>
  <sheetData>
    <row r="1" spans="1:16" ht="25.9" customHeight="1" x14ac:dyDescent="0.2">
      <c r="A1" s="615" t="s">
        <v>427</v>
      </c>
      <c r="B1" s="616"/>
      <c r="C1" s="118" t="s">
        <v>31</v>
      </c>
      <c r="D1" s="610" t="s">
        <v>7</v>
      </c>
      <c r="E1" s="611"/>
      <c r="F1" s="612"/>
      <c r="G1" s="611" t="s">
        <v>32</v>
      </c>
      <c r="H1" s="611"/>
      <c r="I1" s="611"/>
      <c r="J1" s="610" t="s">
        <v>403</v>
      </c>
      <c r="K1" s="611"/>
      <c r="L1" s="612"/>
      <c r="M1" s="118" t="s">
        <v>8</v>
      </c>
      <c r="N1" s="80" t="s">
        <v>9</v>
      </c>
      <c r="O1" s="81" t="s">
        <v>10</v>
      </c>
      <c r="P1" s="80" t="s">
        <v>396</v>
      </c>
    </row>
    <row r="2" spans="1:16" ht="14.45" customHeight="1" x14ac:dyDescent="0.2">
      <c r="A2" s="617"/>
      <c r="B2" s="618"/>
      <c r="C2" s="119" t="s">
        <v>34</v>
      </c>
      <c r="D2" s="83" t="s">
        <v>36</v>
      </c>
      <c r="E2" s="117" t="s">
        <v>647</v>
      </c>
      <c r="F2" s="85" t="s">
        <v>671</v>
      </c>
      <c r="G2" s="82" t="s">
        <v>36</v>
      </c>
      <c r="H2" s="117" t="s">
        <v>647</v>
      </c>
      <c r="I2" s="117" t="s">
        <v>671</v>
      </c>
      <c r="J2" s="83" t="s">
        <v>36</v>
      </c>
      <c r="K2" s="117" t="s">
        <v>647</v>
      </c>
      <c r="L2" s="85" t="s">
        <v>671</v>
      </c>
      <c r="M2" s="119" t="s">
        <v>37</v>
      </c>
      <c r="N2" s="84" t="s">
        <v>37</v>
      </c>
      <c r="O2" s="85" t="s">
        <v>38</v>
      </c>
      <c r="P2" s="84" t="s">
        <v>37</v>
      </c>
    </row>
    <row r="3" spans="1:16" ht="15" x14ac:dyDescent="0.2">
      <c r="A3" s="66" t="s">
        <v>423</v>
      </c>
      <c r="B3"/>
      <c r="C3" s="145">
        <f>'Segunda (2)'!$D$43</f>
        <v>1549.2175615196534</v>
      </c>
      <c r="D3" s="126">
        <f>'Segunda (2)'!F43</f>
        <v>30.282655290970869</v>
      </c>
      <c r="E3" s="129">
        <f>D3*4</f>
        <v>121.13062116388348</v>
      </c>
      <c r="F3" s="136">
        <f>IFERROR(E3/C3,0)</f>
        <v>7.8188257203245501E-2</v>
      </c>
      <c r="G3" s="128">
        <f>'Segunda (2)'!G43</f>
        <v>33.548736666666663</v>
      </c>
      <c r="H3" s="123">
        <f>G3*9</f>
        <v>301.93862999999999</v>
      </c>
      <c r="I3" s="136">
        <f>IFERROR(H3/C3,0)</f>
        <v>0.19489750019604951</v>
      </c>
      <c r="J3" s="127">
        <f>'Segunda (2)'!H43</f>
        <v>279.27660137569575</v>
      </c>
      <c r="K3" s="129">
        <f>J3*4</f>
        <v>1117.106405502783</v>
      </c>
      <c r="L3" s="137">
        <f>IFERROR(K3/C3,0)</f>
        <v>0.72107780937300681</v>
      </c>
      <c r="M3" s="145">
        <f>'Segunda (2)'!I43</f>
        <v>131.53713666666667</v>
      </c>
      <c r="N3" s="146">
        <f>'Segunda (2)'!J43</f>
        <v>9.9584113333333324</v>
      </c>
      <c r="O3" s="146">
        <f>'Segunda (2)'!K43</f>
        <v>531.01333333333332</v>
      </c>
      <c r="P3" s="146">
        <f>'Segunda (2)'!L43</f>
        <v>1538.1180866666666</v>
      </c>
    </row>
    <row r="4" spans="1:16" ht="15" x14ac:dyDescent="0.2">
      <c r="A4" s="66" t="s">
        <v>428</v>
      </c>
      <c r="B4"/>
      <c r="C4" s="145">
        <f>'Terça (2)'!$D$42</f>
        <v>1806.8523012839025</v>
      </c>
      <c r="D4" s="127">
        <f>'Terça (2)'!F42</f>
        <v>68.16873086941898</v>
      </c>
      <c r="E4" s="130">
        <f>D4*4</f>
        <v>272.67492347767592</v>
      </c>
      <c r="F4" s="137">
        <f>IFERROR(E4/C4,0)</f>
        <v>0.15091157328350532</v>
      </c>
      <c r="G4" s="128">
        <f>'Terça (2)'!G42</f>
        <v>41.27455333333333</v>
      </c>
      <c r="H4" s="124">
        <f>G4*9</f>
        <v>371.47097999999994</v>
      </c>
      <c r="I4" s="179">
        <f>IFERROR(H4/C4,0)</f>
        <v>0.2055901192012442</v>
      </c>
      <c r="J4" s="127">
        <f>'Terça (2)'!H42</f>
        <v>295.30980246391431</v>
      </c>
      <c r="K4" s="130">
        <f>J4*4</f>
        <v>1181.2392098556572</v>
      </c>
      <c r="L4" s="137">
        <f>IFERROR(K4/C4,0)</f>
        <v>0.6537552676642685</v>
      </c>
      <c r="M4" s="145">
        <f>'Terça (2)'!I42</f>
        <v>168.25176666666667</v>
      </c>
      <c r="N4" s="146">
        <f>'Terça (2)'!J42</f>
        <v>9.3994146666666669</v>
      </c>
      <c r="O4" s="146">
        <f>'Terça (2)'!K42</f>
        <v>500.69759999999997</v>
      </c>
      <c r="P4" s="146">
        <f>'Terça (2)'!L42</f>
        <v>1508.6454000000001</v>
      </c>
    </row>
    <row r="5" spans="1:16" ht="15" x14ac:dyDescent="0.2">
      <c r="A5" s="66" t="s">
        <v>424</v>
      </c>
      <c r="B5"/>
      <c r="C5" s="145">
        <f>'Quarta (2)'!$D$45</f>
        <v>1924.9948546330222</v>
      </c>
      <c r="D5" s="127">
        <f>'Quarta (2)'!F45</f>
        <v>89.677646086664069</v>
      </c>
      <c r="E5" s="130">
        <f>D5*4</f>
        <v>358.71058434665628</v>
      </c>
      <c r="F5" s="137">
        <f>IFERROR(E5/C5,0)</f>
        <v>0.18634365878086478</v>
      </c>
      <c r="G5" s="128">
        <f>'Quarta (2)'!G45</f>
        <v>64.613386666666671</v>
      </c>
      <c r="H5" s="124">
        <f>G5*9</f>
        <v>581.52048000000002</v>
      </c>
      <c r="I5" s="179">
        <f>IFERROR(H5/C5,0)</f>
        <v>0.30208936849904472</v>
      </c>
      <c r="J5" s="127">
        <f>'Quarta (2)'!H45</f>
        <v>245.70913724666923</v>
      </c>
      <c r="K5" s="130">
        <f>J5*4</f>
        <v>982.83654898667692</v>
      </c>
      <c r="L5" s="137">
        <f>IFERROR(K5/C5,0)</f>
        <v>0.51056580573252663</v>
      </c>
      <c r="M5" s="145">
        <f>'Quarta (2)'!I45</f>
        <v>760.76773666666668</v>
      </c>
      <c r="N5" s="146">
        <f>'Quarta (2)'!J45</f>
        <v>9.5270680000000016</v>
      </c>
      <c r="O5" s="146">
        <f>'Quarta (2)'!K45</f>
        <v>641.97143333333327</v>
      </c>
      <c r="P5" s="146">
        <f>'Quarta (2)'!L45</f>
        <v>269.2587666666667</v>
      </c>
    </row>
    <row r="6" spans="1:16" ht="15" x14ac:dyDescent="0.2">
      <c r="A6" s="66" t="s">
        <v>425</v>
      </c>
      <c r="B6"/>
      <c r="C6" s="145">
        <f>'Quinta (2)'!$D$47</f>
        <v>1880.1990039514492</v>
      </c>
      <c r="D6" s="127">
        <f>'Quinta (2)'!F47</f>
        <v>60.756345115942011</v>
      </c>
      <c r="E6" s="130">
        <f>D6*4</f>
        <v>243.02538046376804</v>
      </c>
      <c r="F6" s="137">
        <f>IFERROR(E6/C6,0)</f>
        <v>0.12925513733015651</v>
      </c>
      <c r="G6" s="127">
        <f>'Quinta (2)'!G47</f>
        <v>35.075933333333339</v>
      </c>
      <c r="H6" s="124">
        <f>G6*9</f>
        <v>315.68340000000006</v>
      </c>
      <c r="I6" s="179">
        <f>IFERROR(H6/C6,0)</f>
        <v>0.16789892949446095</v>
      </c>
      <c r="J6" s="127">
        <f>'Quinta (2)'!H47</f>
        <v>292.93667155072461</v>
      </c>
      <c r="K6" s="130">
        <f>J6*4</f>
        <v>1171.7466862028984</v>
      </c>
      <c r="L6" s="137">
        <f>IFERROR(K6/C6,0)</f>
        <v>0.62320354586952831</v>
      </c>
      <c r="M6" s="145">
        <f>'Quinta (2)'!I47</f>
        <v>657.52116666666666</v>
      </c>
      <c r="N6" s="146">
        <f>'Quinta (2)'!J47</f>
        <v>12.106748000000001</v>
      </c>
      <c r="O6" s="146">
        <f>'Quinta (2)'!K47</f>
        <v>491.50833333333338</v>
      </c>
      <c r="P6" s="146">
        <f>'Quinta (2)'!L47</f>
        <v>142.23066666666665</v>
      </c>
    </row>
    <row r="7" spans="1:16" ht="15" x14ac:dyDescent="0.2">
      <c r="A7" s="66" t="s">
        <v>426</v>
      </c>
      <c r="B7"/>
      <c r="C7" s="145">
        <f>'Sexta (2)'!$D$44</f>
        <v>1660.0836426984044</v>
      </c>
      <c r="D7" s="127">
        <f>'Sexta (2)'!F44</f>
        <v>70.078939768711038</v>
      </c>
      <c r="E7" s="131">
        <f>D7*4</f>
        <v>280.31575907484415</v>
      </c>
      <c r="F7" s="180">
        <f>IFERROR(E7/C7,0)</f>
        <v>0.16885640690923337</v>
      </c>
      <c r="G7" s="128">
        <f>'Sexta (2)'!G44</f>
        <v>49.113066666666661</v>
      </c>
      <c r="H7" s="125">
        <f>G7*9</f>
        <v>442.01759999999996</v>
      </c>
      <c r="I7" s="179">
        <f>IFERROR(H7/C7,0)</f>
        <v>0.26626224645013474</v>
      </c>
      <c r="J7" s="127">
        <f>'Sexta (2)'!H44</f>
        <v>236.31796689795556</v>
      </c>
      <c r="K7" s="131">
        <f>J7*4</f>
        <v>945.27186759182223</v>
      </c>
      <c r="L7" s="137">
        <f>IFERROR(K7/C7,0)</f>
        <v>0.5694121930237912</v>
      </c>
      <c r="M7" s="145">
        <f>'Sexta (2)'!I44</f>
        <v>419.22093999999998</v>
      </c>
      <c r="N7" s="146">
        <f>'Sexta (2)'!J44</f>
        <v>8.5077846666666677</v>
      </c>
      <c r="O7" s="146">
        <f>'Sexta (2)'!K44</f>
        <v>555.73926666666671</v>
      </c>
      <c r="P7" s="146">
        <f>'Sexta (2)'!L44</f>
        <v>93.649299999999982</v>
      </c>
    </row>
    <row r="8" spans="1:16" ht="16.5" thickBot="1" x14ac:dyDescent="0.3">
      <c r="A8" s="68" t="s">
        <v>429</v>
      </c>
      <c r="B8" s="69"/>
      <c r="C8" s="147">
        <f>AVERAGE(C3:C7)</f>
        <v>1764.2694728172864</v>
      </c>
      <c r="D8" s="120">
        <f>AVERAGE(D3:D7)</f>
        <v>63.792863426341398</v>
      </c>
      <c r="E8" s="122">
        <f t="shared" ref="E8:P8" si="0">AVERAGE(E3:E7)</f>
        <v>255.17145370536559</v>
      </c>
      <c r="F8" s="157">
        <f t="shared" si="0"/>
        <v>0.14271100670140111</v>
      </c>
      <c r="G8" s="121">
        <f t="shared" si="0"/>
        <v>44.725135333333334</v>
      </c>
      <c r="H8" s="122">
        <f t="shared" si="0"/>
        <v>402.52621799999997</v>
      </c>
      <c r="I8" s="158">
        <f t="shared" si="0"/>
        <v>0.22734763276818679</v>
      </c>
      <c r="J8" s="120">
        <f t="shared" si="0"/>
        <v>269.91003590699188</v>
      </c>
      <c r="K8" s="122">
        <f t="shared" si="0"/>
        <v>1079.6401436279675</v>
      </c>
      <c r="L8" s="157">
        <f t="shared" si="0"/>
        <v>0.61560292433262431</v>
      </c>
      <c r="M8" s="147">
        <f t="shared" si="0"/>
        <v>427.45974933333338</v>
      </c>
      <c r="N8" s="148">
        <f t="shared" si="0"/>
        <v>9.8998853333333336</v>
      </c>
      <c r="O8" s="148">
        <f t="shared" si="0"/>
        <v>544.18599333333327</v>
      </c>
      <c r="P8" s="148">
        <f t="shared" si="0"/>
        <v>710.38044400000013</v>
      </c>
    </row>
    <row r="9" spans="1:16" ht="15.75" x14ac:dyDescent="0.25">
      <c r="A9" s="70"/>
      <c r="B9"/>
      <c r="C9" s="67"/>
      <c r="D9" s="67"/>
      <c r="E9" s="67"/>
      <c r="F9" s="67"/>
      <c r="G9" s="67"/>
      <c r="H9" s="67"/>
      <c r="I9" s="67"/>
      <c r="J9" s="67"/>
      <c r="K9" s="67"/>
      <c r="L9" s="67"/>
      <c r="M9" s="67"/>
      <c r="N9" s="67"/>
      <c r="O9" s="67"/>
      <c r="P9" s="67"/>
    </row>
    <row r="10" spans="1:16" ht="15.75" x14ac:dyDescent="0.25">
      <c r="A10" s="619" t="s">
        <v>622</v>
      </c>
      <c r="B10" s="620"/>
      <c r="C10" s="620"/>
      <c r="D10" s="620"/>
      <c r="E10" s="620"/>
      <c r="F10" s="620"/>
      <c r="G10" s="620"/>
      <c r="H10" s="620"/>
      <c r="I10" s="620"/>
      <c r="J10" s="620"/>
      <c r="K10" s="620"/>
      <c r="L10" s="620"/>
      <c r="M10" s="620"/>
      <c r="N10" s="620"/>
      <c r="O10" s="620"/>
      <c r="P10" s="620"/>
    </row>
    <row r="11" spans="1:16" ht="25.15" customHeight="1" x14ac:dyDescent="0.2">
      <c r="A11" s="149"/>
      <c r="B11" s="150"/>
      <c r="C11" s="627" t="s">
        <v>648</v>
      </c>
      <c r="D11" s="627"/>
      <c r="E11" s="627"/>
      <c r="F11" s="627"/>
      <c r="G11" s="627"/>
      <c r="H11" s="627"/>
      <c r="I11" s="627"/>
      <c r="J11" s="627"/>
      <c r="K11" s="628"/>
      <c r="L11" s="144" t="s">
        <v>404</v>
      </c>
      <c r="M11" s="138" t="s">
        <v>8</v>
      </c>
      <c r="N11" s="73" t="s">
        <v>9</v>
      </c>
      <c r="O11" s="73" t="s">
        <v>10</v>
      </c>
      <c r="P11" s="73" t="s">
        <v>396</v>
      </c>
    </row>
    <row r="12" spans="1:16" ht="15" customHeight="1" x14ac:dyDescent="0.25">
      <c r="A12" s="621" t="s">
        <v>430</v>
      </c>
      <c r="B12" s="622"/>
      <c r="C12" s="622"/>
      <c r="D12" s="622"/>
      <c r="E12" s="622"/>
      <c r="F12" s="622"/>
      <c r="G12" s="622"/>
      <c r="H12" s="622"/>
      <c r="I12" s="622"/>
      <c r="J12" s="622"/>
      <c r="K12" s="622"/>
      <c r="L12" s="622"/>
      <c r="M12" s="622"/>
      <c r="N12" s="622"/>
      <c r="O12" s="622"/>
      <c r="P12" s="622"/>
    </row>
    <row r="13" spans="1:16" ht="14.25" x14ac:dyDescent="0.2">
      <c r="A13" s="149"/>
      <c r="B13" s="151"/>
      <c r="C13" s="623" t="s">
        <v>401</v>
      </c>
      <c r="D13" s="623"/>
      <c r="E13" s="623"/>
      <c r="F13" s="623"/>
      <c r="G13" s="623"/>
      <c r="H13" s="623"/>
      <c r="I13" s="623"/>
      <c r="J13" s="623"/>
      <c r="K13" s="624"/>
      <c r="L13" s="71" t="s">
        <v>406</v>
      </c>
      <c r="M13" s="139">
        <f>$M$8/M23</f>
        <v>5.4802531965811969</v>
      </c>
      <c r="N13" s="74">
        <f>$N$8/N23</f>
        <v>4.9499426666666668</v>
      </c>
      <c r="O13" s="74">
        <f>$O$8/O23</f>
        <v>3.6279066222222216</v>
      </c>
      <c r="P13" s="74">
        <f>$P$8/P23</f>
        <v>47.358696266666676</v>
      </c>
    </row>
    <row r="14" spans="1:16" ht="14.25" x14ac:dyDescent="0.2">
      <c r="A14" s="149"/>
      <c r="B14" s="152"/>
      <c r="C14" s="625" t="s">
        <v>402</v>
      </c>
      <c r="D14" s="625"/>
      <c r="E14" s="625"/>
      <c r="F14" s="625"/>
      <c r="G14" s="625"/>
      <c r="H14" s="625"/>
      <c r="I14" s="625"/>
      <c r="J14" s="625"/>
      <c r="K14" s="626"/>
      <c r="L14" s="71" t="s">
        <v>407</v>
      </c>
      <c r="M14" s="139">
        <f>$M$8/M24</f>
        <v>2.3486799413919415</v>
      </c>
      <c r="N14" s="74">
        <f>$N$8/N24</f>
        <v>1.9799770666666667</v>
      </c>
      <c r="O14" s="74">
        <f>$O$8/O24</f>
        <v>1.5548171238095236</v>
      </c>
      <c r="P14" s="74">
        <f>$P$8/P24</f>
        <v>20.296584114285718</v>
      </c>
    </row>
    <row r="15" spans="1:16" ht="15.6" customHeight="1" x14ac:dyDescent="0.25">
      <c r="A15" s="621" t="s">
        <v>431</v>
      </c>
      <c r="B15" s="622"/>
      <c r="C15" s="622"/>
      <c r="D15" s="622"/>
      <c r="E15" s="622"/>
      <c r="F15" s="622"/>
      <c r="G15" s="622"/>
      <c r="H15" s="622"/>
      <c r="I15" s="622"/>
      <c r="J15" s="622"/>
      <c r="K15" s="622"/>
      <c r="L15" s="622"/>
      <c r="M15" s="622"/>
      <c r="N15" s="622"/>
      <c r="O15" s="622"/>
      <c r="P15" s="622"/>
    </row>
    <row r="16" spans="1:16" ht="14.25" x14ac:dyDescent="0.2">
      <c r="A16" s="153"/>
      <c r="B16" s="154"/>
      <c r="C16" s="623" t="s">
        <v>401</v>
      </c>
      <c r="D16" s="623"/>
      <c r="E16" s="623"/>
      <c r="F16" s="623"/>
      <c r="G16" s="623"/>
      <c r="H16" s="623"/>
      <c r="I16" s="623"/>
      <c r="J16" s="623"/>
      <c r="K16" s="624"/>
      <c r="L16" s="141" t="s">
        <v>406</v>
      </c>
      <c r="M16" s="142">
        <f>$M$8/M28</f>
        <v>2.8497316622222226</v>
      </c>
      <c r="N16" s="143">
        <f>$N$8/N28</f>
        <v>9.8998853333333336</v>
      </c>
      <c r="O16" s="143">
        <f>$O$8/O28</f>
        <v>8.6378729100529092</v>
      </c>
      <c r="P16" s="143">
        <f>$P$8/P28</f>
        <v>177.59511100000003</v>
      </c>
    </row>
    <row r="17" spans="1:16" ht="14.25" x14ac:dyDescent="0.2">
      <c r="A17" s="155"/>
      <c r="B17" s="156"/>
      <c r="C17" s="625" t="s">
        <v>402</v>
      </c>
      <c r="D17" s="625"/>
      <c r="E17" s="625"/>
      <c r="F17" s="625"/>
      <c r="G17" s="625"/>
      <c r="H17" s="625"/>
      <c r="I17" s="625"/>
      <c r="J17" s="625"/>
      <c r="K17" s="626"/>
      <c r="L17" s="72" t="s">
        <v>407</v>
      </c>
      <c r="M17" s="140">
        <f>$M$8/M29</f>
        <v>1.2213135695238095</v>
      </c>
      <c r="N17" s="75">
        <f>$N$8/N29</f>
        <v>4.9499426666666668</v>
      </c>
      <c r="O17" s="75">
        <f>$O$8/O29</f>
        <v>3.7019455328798183</v>
      </c>
      <c r="P17" s="75">
        <f>$P$8/P29</f>
        <v>78.931160444444458</v>
      </c>
    </row>
    <row r="18" spans="1:16" ht="15.6" customHeight="1" x14ac:dyDescent="0.2">
      <c r="A18"/>
      <c r="B18"/>
      <c r="C18"/>
      <c r="D18"/>
      <c r="E18"/>
      <c r="F18"/>
      <c r="G18"/>
      <c r="H18"/>
      <c r="I18"/>
      <c r="J18"/>
      <c r="K18"/>
      <c r="L18"/>
      <c r="M18"/>
      <c r="N18"/>
      <c r="O18"/>
      <c r="P18"/>
    </row>
    <row r="19" spans="1:16" ht="15.75" x14ac:dyDescent="0.25">
      <c r="A19" s="613" t="s">
        <v>433</v>
      </c>
      <c r="B19" s="613"/>
      <c r="C19" s="613"/>
      <c r="D19" s="613"/>
      <c r="E19" s="613"/>
      <c r="F19" s="613"/>
      <c r="G19" s="613"/>
      <c r="H19" s="613"/>
      <c r="I19" s="613"/>
      <c r="J19" s="613"/>
      <c r="K19" s="613"/>
      <c r="L19" s="613"/>
      <c r="M19" s="613"/>
      <c r="N19" s="613"/>
      <c r="O19" s="613"/>
      <c r="P19" s="613"/>
    </row>
    <row r="20" spans="1:16" ht="15" x14ac:dyDescent="0.25">
      <c r="A20" s="614" t="s">
        <v>430</v>
      </c>
      <c r="B20" s="614"/>
      <c r="C20" s="614"/>
      <c r="D20" s="614"/>
      <c r="E20" s="614"/>
      <c r="F20" s="614"/>
      <c r="G20" s="614"/>
      <c r="H20" s="614"/>
      <c r="I20" s="614"/>
      <c r="J20" s="614"/>
      <c r="K20" s="614"/>
      <c r="L20" s="614"/>
      <c r="M20" s="614"/>
      <c r="N20" s="614"/>
      <c r="O20" s="614"/>
      <c r="P20" s="614"/>
    </row>
    <row r="21" spans="1:16" x14ac:dyDescent="0.2">
      <c r="A21" s="634" t="s">
        <v>399</v>
      </c>
      <c r="B21" s="636" t="s">
        <v>404</v>
      </c>
      <c r="C21" s="636" t="s">
        <v>649</v>
      </c>
      <c r="D21" s="629" t="s">
        <v>650</v>
      </c>
      <c r="E21" s="630"/>
      <c r="F21" s="631"/>
      <c r="G21" s="629" t="s">
        <v>651</v>
      </c>
      <c r="H21" s="630"/>
      <c r="I21" s="631"/>
      <c r="J21" s="629" t="s">
        <v>652</v>
      </c>
      <c r="K21" s="630"/>
      <c r="L21" s="631"/>
      <c r="M21" s="632" t="s">
        <v>408</v>
      </c>
      <c r="N21" s="632" t="s">
        <v>409</v>
      </c>
      <c r="O21" s="632" t="s">
        <v>410</v>
      </c>
      <c r="P21" s="632" t="s">
        <v>411</v>
      </c>
    </row>
    <row r="22" spans="1:16" x14ac:dyDescent="0.2">
      <c r="A22" s="635"/>
      <c r="B22" s="637"/>
      <c r="C22" s="637"/>
      <c r="D22" s="163" t="s">
        <v>653</v>
      </c>
      <c r="E22" s="160"/>
      <c r="F22" s="164" t="s">
        <v>654</v>
      </c>
      <c r="G22" s="163" t="s">
        <v>672</v>
      </c>
      <c r="H22" s="160"/>
      <c r="I22" s="164" t="s">
        <v>673</v>
      </c>
      <c r="J22" s="163" t="s">
        <v>657</v>
      </c>
      <c r="K22" s="160"/>
      <c r="L22" s="164" t="s">
        <v>658</v>
      </c>
      <c r="M22" s="633"/>
      <c r="N22" s="633"/>
      <c r="O22" s="633"/>
      <c r="P22" s="633"/>
    </row>
    <row r="23" spans="1:16" x14ac:dyDescent="0.2">
      <c r="A23" s="170" t="s">
        <v>401</v>
      </c>
      <c r="B23" t="s">
        <v>406</v>
      </c>
      <c r="C23" s="128">
        <v>203.4</v>
      </c>
      <c r="D23" s="161">
        <v>5.085</v>
      </c>
      <c r="E23" s="168" t="s">
        <v>659</v>
      </c>
      <c r="F23" s="162">
        <v>7.6275000000000004</v>
      </c>
      <c r="G23" s="161">
        <v>6</v>
      </c>
      <c r="H23" s="168" t="s">
        <v>659</v>
      </c>
      <c r="I23" s="162">
        <v>8</v>
      </c>
      <c r="J23" s="161">
        <v>27.967500000000001</v>
      </c>
      <c r="K23" s="168" t="s">
        <v>659</v>
      </c>
      <c r="L23" s="162">
        <v>33.052500000000002</v>
      </c>
      <c r="M23" s="203">
        <v>78</v>
      </c>
      <c r="N23" s="201">
        <v>2</v>
      </c>
      <c r="O23" s="203">
        <v>150</v>
      </c>
      <c r="P23" s="203">
        <v>15</v>
      </c>
    </row>
    <row r="24" spans="1:16" x14ac:dyDescent="0.2">
      <c r="A24" s="171" t="s">
        <v>402</v>
      </c>
      <c r="B24" s="172" t="s">
        <v>407</v>
      </c>
      <c r="C24" s="159">
        <v>474.6</v>
      </c>
      <c r="D24" s="174">
        <v>11.865</v>
      </c>
      <c r="E24" s="175" t="s">
        <v>659</v>
      </c>
      <c r="F24" s="176">
        <v>17.797499999999999</v>
      </c>
      <c r="G24" s="174">
        <v>13</v>
      </c>
      <c r="H24" s="175" t="s">
        <v>659</v>
      </c>
      <c r="I24" s="176">
        <v>18</v>
      </c>
      <c r="J24" s="174">
        <v>65.257499999999993</v>
      </c>
      <c r="K24" s="175" t="s">
        <v>659</v>
      </c>
      <c r="L24" s="176">
        <v>77.122500000000002</v>
      </c>
      <c r="M24" s="204">
        <v>182</v>
      </c>
      <c r="N24" s="202">
        <v>5</v>
      </c>
      <c r="O24" s="204">
        <v>350</v>
      </c>
      <c r="P24" s="204">
        <v>35</v>
      </c>
    </row>
    <row r="25" spans="1:16" ht="15" x14ac:dyDescent="0.25">
      <c r="A25" s="621" t="s">
        <v>431</v>
      </c>
      <c r="B25" s="622"/>
      <c r="C25" s="622"/>
      <c r="D25" s="622"/>
      <c r="E25" s="622"/>
      <c r="F25" s="622"/>
      <c r="G25" s="622"/>
      <c r="H25" s="622"/>
      <c r="I25" s="622"/>
      <c r="J25" s="622"/>
      <c r="K25" s="622"/>
      <c r="L25" s="622"/>
      <c r="M25" s="622"/>
      <c r="N25" s="622"/>
      <c r="O25" s="622"/>
      <c r="P25" s="622"/>
    </row>
    <row r="26" spans="1:16" x14ac:dyDescent="0.2">
      <c r="A26" s="634" t="s">
        <v>399</v>
      </c>
      <c r="B26" s="636" t="s">
        <v>404</v>
      </c>
      <c r="C26" s="638" t="s">
        <v>649</v>
      </c>
      <c r="D26" s="629" t="s">
        <v>650</v>
      </c>
      <c r="E26" s="630"/>
      <c r="F26" s="631"/>
      <c r="G26" s="629" t="s">
        <v>651</v>
      </c>
      <c r="H26" s="630"/>
      <c r="I26" s="631"/>
      <c r="J26" s="630" t="s">
        <v>652</v>
      </c>
      <c r="K26" s="630"/>
      <c r="L26" s="631"/>
      <c r="M26" s="632" t="s">
        <v>408</v>
      </c>
      <c r="N26" s="632" t="s">
        <v>409</v>
      </c>
      <c r="O26" s="632" t="s">
        <v>410</v>
      </c>
      <c r="P26" s="632" t="s">
        <v>411</v>
      </c>
    </row>
    <row r="27" spans="1:16" x14ac:dyDescent="0.2">
      <c r="A27" s="635"/>
      <c r="B27" s="637"/>
      <c r="C27" s="639"/>
      <c r="D27" s="163" t="s">
        <v>653</v>
      </c>
      <c r="E27" s="160"/>
      <c r="F27" s="164" t="s">
        <v>654</v>
      </c>
      <c r="G27" s="163" t="s">
        <v>672</v>
      </c>
      <c r="H27" s="160"/>
      <c r="I27" s="164" t="s">
        <v>673</v>
      </c>
      <c r="J27" s="169" t="s">
        <v>657</v>
      </c>
      <c r="K27" s="160"/>
      <c r="L27" s="164" t="s">
        <v>658</v>
      </c>
      <c r="M27" s="633"/>
      <c r="N27" s="633"/>
      <c r="O27" s="633"/>
      <c r="P27" s="633"/>
    </row>
    <row r="28" spans="1:16" x14ac:dyDescent="0.2">
      <c r="A28" s="170" t="s">
        <v>401</v>
      </c>
      <c r="B28" t="s">
        <v>406</v>
      </c>
      <c r="C28" s="162">
        <v>303.60000000000002</v>
      </c>
      <c r="D28" s="161">
        <v>7.59</v>
      </c>
      <c r="E28" s="168" t="s">
        <v>659</v>
      </c>
      <c r="F28" s="162">
        <v>11.385</v>
      </c>
      <c r="G28" s="161">
        <v>8</v>
      </c>
      <c r="H28" s="168" t="s">
        <v>659</v>
      </c>
      <c r="I28" s="162">
        <v>12</v>
      </c>
      <c r="J28" s="177">
        <v>41.744999999999997</v>
      </c>
      <c r="K28" s="168" t="s">
        <v>659</v>
      </c>
      <c r="L28" s="177">
        <v>49.335000000000001</v>
      </c>
      <c r="M28" s="166">
        <v>150</v>
      </c>
      <c r="N28" s="166">
        <v>1</v>
      </c>
      <c r="O28" s="166">
        <v>63</v>
      </c>
      <c r="P28" s="166">
        <v>4</v>
      </c>
    </row>
    <row r="29" spans="1:16" x14ac:dyDescent="0.2">
      <c r="A29" s="171" t="s">
        <v>402</v>
      </c>
      <c r="B29" s="172" t="s">
        <v>407</v>
      </c>
      <c r="C29" s="176">
        <v>708.4</v>
      </c>
      <c r="D29" s="174">
        <v>17.71</v>
      </c>
      <c r="E29" s="175" t="s">
        <v>659</v>
      </c>
      <c r="F29" s="176">
        <v>26.565000000000001</v>
      </c>
      <c r="G29" s="174">
        <v>20</v>
      </c>
      <c r="H29" s="175" t="s">
        <v>659</v>
      </c>
      <c r="I29" s="176">
        <v>28</v>
      </c>
      <c r="J29" s="178">
        <v>97.405000000000001</v>
      </c>
      <c r="K29" s="175" t="s">
        <v>659</v>
      </c>
      <c r="L29" s="178">
        <v>115.11499999999999</v>
      </c>
      <c r="M29" s="167">
        <v>350</v>
      </c>
      <c r="N29" s="167">
        <v>2</v>
      </c>
      <c r="O29" s="167">
        <v>147</v>
      </c>
      <c r="P29" s="167">
        <v>9</v>
      </c>
    </row>
    <row r="30" spans="1:16" x14ac:dyDescent="0.2">
      <c r="A30"/>
      <c r="B30"/>
    </row>
    <row r="31" spans="1:16" x14ac:dyDescent="0.2">
      <c r="A31"/>
      <c r="B31"/>
    </row>
    <row r="32" spans="1:16" x14ac:dyDescent="0.2">
      <c r="A32"/>
      <c r="B32"/>
    </row>
    <row r="33" spans="1:2" x14ac:dyDescent="0.2">
      <c r="A33"/>
      <c r="B33"/>
    </row>
    <row r="34" spans="1:2" x14ac:dyDescent="0.2">
      <c r="A34"/>
      <c r="B34"/>
    </row>
    <row r="35" spans="1:2" x14ac:dyDescent="0.2">
      <c r="A35"/>
      <c r="B35"/>
    </row>
    <row r="36" spans="1:2" x14ac:dyDescent="0.2">
      <c r="A36"/>
      <c r="B36"/>
    </row>
    <row r="37" spans="1:2" x14ac:dyDescent="0.2">
      <c r="A37"/>
      <c r="B37"/>
    </row>
    <row r="38" spans="1:2" x14ac:dyDescent="0.2">
      <c r="A38"/>
      <c r="B38"/>
    </row>
    <row r="39" spans="1:2" x14ac:dyDescent="0.2">
      <c r="A39"/>
      <c r="B39"/>
    </row>
    <row r="40" spans="1:2" x14ac:dyDescent="0.2">
      <c r="A40"/>
      <c r="B40"/>
    </row>
    <row r="41" spans="1:2" x14ac:dyDescent="0.2">
      <c r="A41"/>
      <c r="B41"/>
    </row>
    <row r="42" spans="1:2" x14ac:dyDescent="0.2">
      <c r="A42"/>
      <c r="B42"/>
    </row>
    <row r="43" spans="1:2" x14ac:dyDescent="0.2">
      <c r="A43"/>
      <c r="B43"/>
    </row>
    <row r="44" spans="1:2" x14ac:dyDescent="0.2">
      <c r="A44"/>
      <c r="B44"/>
    </row>
    <row r="45" spans="1:2" x14ac:dyDescent="0.2">
      <c r="A45"/>
      <c r="B45"/>
    </row>
    <row r="46" spans="1:2" x14ac:dyDescent="0.2">
      <c r="A46"/>
      <c r="B46"/>
    </row>
    <row r="47" spans="1:2" x14ac:dyDescent="0.2">
      <c r="A47"/>
      <c r="B47"/>
    </row>
    <row r="48" spans="1:2" x14ac:dyDescent="0.2">
      <c r="A48"/>
    </row>
    <row r="49" spans="1:1" x14ac:dyDescent="0.2">
      <c r="A49"/>
    </row>
  </sheetData>
  <mergeCells count="35">
    <mergeCell ref="C17:K17"/>
    <mergeCell ref="A1:B2"/>
    <mergeCell ref="D1:F1"/>
    <mergeCell ref="G1:I1"/>
    <mergeCell ref="J1:L1"/>
    <mergeCell ref="A10:P10"/>
    <mergeCell ref="C11:K11"/>
    <mergeCell ref="A12:P12"/>
    <mergeCell ref="C13:K13"/>
    <mergeCell ref="C14:K14"/>
    <mergeCell ref="A15:P15"/>
    <mergeCell ref="C16:K16"/>
    <mergeCell ref="A19:P19"/>
    <mergeCell ref="A20:P20"/>
    <mergeCell ref="A21:A22"/>
    <mergeCell ref="B21:B22"/>
    <mergeCell ref="C21:C22"/>
    <mergeCell ref="D21:F21"/>
    <mergeCell ref="G21:I21"/>
    <mergeCell ref="J21:L21"/>
    <mergeCell ref="M21:M22"/>
    <mergeCell ref="N21:N22"/>
    <mergeCell ref="N26:N27"/>
    <mergeCell ref="O26:O27"/>
    <mergeCell ref="P26:P27"/>
    <mergeCell ref="O21:O22"/>
    <mergeCell ref="P21:P22"/>
    <mergeCell ref="A25:P25"/>
    <mergeCell ref="A26:A27"/>
    <mergeCell ref="B26:B27"/>
    <mergeCell ref="C26:C27"/>
    <mergeCell ref="D26:F26"/>
    <mergeCell ref="G26:I26"/>
    <mergeCell ref="J26:L26"/>
    <mergeCell ref="M26:M27"/>
  </mergeCells>
  <pageMargins left="0.511811024" right="0.511811024" top="0.78740157499999996" bottom="0.78740157499999996" header="0.31496062000000002" footer="0.31496062000000002"/>
  <pageSetup paperSize="9" scale="7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EBE9-7B3F-40FC-A412-528729D13D5F}">
  <sheetPr>
    <tabColor rgb="FFFFFF00"/>
    <pageSetUpPr fitToPage="1"/>
  </sheetPr>
  <dimension ref="A1:M67"/>
  <sheetViews>
    <sheetView showGridLines="0" zoomScaleNormal="100" workbookViewId="0">
      <selection activeCell="E41" sqref="E41"/>
    </sheetView>
  </sheetViews>
  <sheetFormatPr defaultColWidth="9.140625" defaultRowHeight="12.75" x14ac:dyDescent="0.2"/>
  <cols>
    <col min="1" max="1" width="34.42578125" style="1" bestFit="1" customWidth="1"/>
    <col min="2" max="2" width="12.42578125" style="1" customWidth="1"/>
    <col min="3" max="3" width="13.5703125" style="1" bestFit="1" customWidth="1"/>
    <col min="4" max="4" width="11.42578125" style="1" bestFit="1" customWidth="1"/>
    <col min="5" max="5" width="12.42578125" style="1" customWidth="1"/>
    <col min="6" max="6" width="11.42578125" style="1" bestFit="1" customWidth="1"/>
    <col min="7" max="7" width="12" style="1" bestFit="1" customWidth="1"/>
    <col min="8" max="8" width="11.140625" style="1" customWidth="1"/>
    <col min="9" max="10" width="11.42578125" style="1" bestFit="1" customWidth="1"/>
    <col min="11" max="11" width="10.7109375" style="1" customWidth="1"/>
    <col min="12" max="12" width="10" style="1" bestFit="1" customWidth="1"/>
    <col min="13" max="13" width="9.85546875" style="1" bestFit="1" customWidth="1"/>
    <col min="14" max="16384" width="9.140625" style="1"/>
  </cols>
  <sheetData>
    <row r="1" spans="1:13" ht="25.9" customHeight="1" x14ac:dyDescent="0.2">
      <c r="A1" s="615" t="s">
        <v>427</v>
      </c>
      <c r="B1" s="616"/>
      <c r="C1" s="118" t="s">
        <v>31</v>
      </c>
      <c r="D1" s="610" t="s">
        <v>7</v>
      </c>
      <c r="E1" s="611"/>
      <c r="F1" s="612"/>
      <c r="G1" s="611" t="s">
        <v>32</v>
      </c>
      <c r="H1" s="611"/>
      <c r="I1" s="611"/>
      <c r="J1" s="610" t="s">
        <v>403</v>
      </c>
      <c r="K1" s="611"/>
      <c r="L1" s="612"/>
      <c r="M1" s="190" t="s">
        <v>625</v>
      </c>
    </row>
    <row r="2" spans="1:13" ht="14.45" customHeight="1" x14ac:dyDescent="0.2">
      <c r="A2" s="617"/>
      <c r="B2" s="618"/>
      <c r="C2" s="119" t="s">
        <v>34</v>
      </c>
      <c r="D2" s="83" t="s">
        <v>36</v>
      </c>
      <c r="E2" s="117" t="s">
        <v>647</v>
      </c>
      <c r="F2" s="85" t="s">
        <v>671</v>
      </c>
      <c r="G2" s="82" t="s">
        <v>36</v>
      </c>
      <c r="H2" s="117" t="s">
        <v>647</v>
      </c>
      <c r="I2" s="117" t="s">
        <v>671</v>
      </c>
      <c r="J2" s="83" t="s">
        <v>36</v>
      </c>
      <c r="K2" s="117" t="s">
        <v>647</v>
      </c>
      <c r="L2" s="85" t="s">
        <v>671</v>
      </c>
      <c r="M2" s="191" t="s">
        <v>624</v>
      </c>
    </row>
    <row r="3" spans="1:13" ht="15" x14ac:dyDescent="0.2">
      <c r="A3" s="66" t="s">
        <v>423</v>
      </c>
      <c r="B3"/>
      <c r="C3" s="145">
        <f>'Segunda (2)'!$D$43</f>
        <v>1549.2175615196534</v>
      </c>
      <c r="D3" s="126">
        <f>'Segunda (2)'!F43</f>
        <v>30.282655290970869</v>
      </c>
      <c r="E3" s="129">
        <f>D3*4</f>
        <v>121.13062116388348</v>
      </c>
      <c r="F3" s="136">
        <f>IFERROR(E3/C3,0)</f>
        <v>7.8188257203245501E-2</v>
      </c>
      <c r="G3" s="128">
        <f>'Segunda (2)'!G43</f>
        <v>33.548736666666663</v>
      </c>
      <c r="H3" s="123">
        <f>G3*9</f>
        <v>301.93862999999999</v>
      </c>
      <c r="I3" s="136">
        <f>IFERROR(H3/C3,0)</f>
        <v>0.19489750019604951</v>
      </c>
      <c r="J3" s="127">
        <f>'Segunda (2)'!H43</f>
        <v>279.27660137569575</v>
      </c>
      <c r="K3" s="129">
        <f>J3*4</f>
        <v>1117.106405502783</v>
      </c>
      <c r="L3" s="137">
        <f>IFERROR(K3/C3,0)</f>
        <v>0.72107780937300681</v>
      </c>
      <c r="M3" s="146">
        <f>'Segunda (2)'!M43</f>
        <v>1250.4042733333335</v>
      </c>
    </row>
    <row r="4" spans="1:13" ht="15" x14ac:dyDescent="0.2">
      <c r="A4" s="66" t="s">
        <v>428</v>
      </c>
      <c r="B4"/>
      <c r="C4" s="145">
        <f>'Terça (2)'!$D$42</f>
        <v>1806.8523012839025</v>
      </c>
      <c r="D4" s="127">
        <f>'Terça (2)'!F42</f>
        <v>68.16873086941898</v>
      </c>
      <c r="E4" s="130">
        <f>D4*4</f>
        <v>272.67492347767592</v>
      </c>
      <c r="F4" s="137">
        <f>IFERROR(E4/C4,0)</f>
        <v>0.15091157328350532</v>
      </c>
      <c r="G4" s="128">
        <f>'Terça (2)'!G42</f>
        <v>41.27455333333333</v>
      </c>
      <c r="H4" s="124">
        <f>G4*9</f>
        <v>371.47097999999994</v>
      </c>
      <c r="I4" s="179">
        <f>IFERROR(H4/C4,0)</f>
        <v>0.2055901192012442</v>
      </c>
      <c r="J4" s="127">
        <f>'Terça (2)'!H42</f>
        <v>295.30980246391431</v>
      </c>
      <c r="K4" s="130">
        <f>J4*4</f>
        <v>1181.2392098556572</v>
      </c>
      <c r="L4" s="137">
        <f>IFERROR(K4/C4,0)</f>
        <v>0.6537552676642685</v>
      </c>
      <c r="M4" s="146">
        <f>'Terça (2)'!M42</f>
        <v>947.86123000000009</v>
      </c>
    </row>
    <row r="5" spans="1:13" ht="15" x14ac:dyDescent="0.2">
      <c r="A5" s="66" t="s">
        <v>424</v>
      </c>
      <c r="B5"/>
      <c r="C5" s="145">
        <f>'Quarta (2)'!$D$45</f>
        <v>1924.9948546330222</v>
      </c>
      <c r="D5" s="127">
        <f>'Quarta (2)'!F45</f>
        <v>89.677646086664069</v>
      </c>
      <c r="E5" s="130">
        <f>D5*4</f>
        <v>358.71058434665628</v>
      </c>
      <c r="F5" s="137">
        <f>IFERROR(E5/C5,0)</f>
        <v>0.18634365878086478</v>
      </c>
      <c r="G5" s="128">
        <f>'Quarta (2)'!G45</f>
        <v>64.613386666666671</v>
      </c>
      <c r="H5" s="124">
        <f>G5*9</f>
        <v>581.52048000000002</v>
      </c>
      <c r="I5" s="179">
        <f>IFERROR(H5/C5,0)</f>
        <v>0.30208936849904472</v>
      </c>
      <c r="J5" s="127">
        <f>'Quarta (2)'!H45</f>
        <v>245.70913724666923</v>
      </c>
      <c r="K5" s="130">
        <f>J5*4</f>
        <v>982.83654898667692</v>
      </c>
      <c r="L5" s="137">
        <f>IFERROR(K5/C5,0)</f>
        <v>0.51056580573252663</v>
      </c>
      <c r="M5" s="146">
        <f>'Quarta (2)'!M45</f>
        <v>1198.0029436666666</v>
      </c>
    </row>
    <row r="6" spans="1:13" ht="15" x14ac:dyDescent="0.2">
      <c r="A6" s="66" t="s">
        <v>425</v>
      </c>
      <c r="B6"/>
      <c r="C6" s="145">
        <f>'Quinta (2)'!$D$47</f>
        <v>1880.1990039514492</v>
      </c>
      <c r="D6" s="127">
        <f>'Quinta (2)'!F47</f>
        <v>60.756345115942011</v>
      </c>
      <c r="E6" s="130">
        <f>D6*4</f>
        <v>243.02538046376804</v>
      </c>
      <c r="F6" s="137">
        <f>IFERROR(E6/C6,0)</f>
        <v>0.12925513733015651</v>
      </c>
      <c r="G6" s="127">
        <f>'Quinta (2)'!G47</f>
        <v>35.075933333333339</v>
      </c>
      <c r="H6" s="124">
        <f>G6*9</f>
        <v>315.68340000000006</v>
      </c>
      <c r="I6" s="179">
        <f>IFERROR(H6/C6,0)</f>
        <v>0.16789892949446095</v>
      </c>
      <c r="J6" s="127">
        <f>'Quinta (2)'!H47</f>
        <v>292.93667155072461</v>
      </c>
      <c r="K6" s="130">
        <f>J6*4</f>
        <v>1171.7466862028984</v>
      </c>
      <c r="L6" s="137">
        <f>IFERROR(K6/C6,0)</f>
        <v>0.62320354586952831</v>
      </c>
      <c r="M6" s="146">
        <f>'Quinta (2)'!M47</f>
        <v>998.87149999999997</v>
      </c>
    </row>
    <row r="7" spans="1:13" ht="15" x14ac:dyDescent="0.2">
      <c r="A7" s="66" t="s">
        <v>426</v>
      </c>
      <c r="B7"/>
      <c r="C7" s="145">
        <f>'Sexta (2)'!$D$44</f>
        <v>1660.0836426984044</v>
      </c>
      <c r="D7" s="127">
        <f>'Sexta (2)'!F44</f>
        <v>70.078939768711038</v>
      </c>
      <c r="E7" s="131">
        <f>D7*4</f>
        <v>280.31575907484415</v>
      </c>
      <c r="F7" s="180">
        <f>IFERROR(E7/C7,0)</f>
        <v>0.16885640690923337</v>
      </c>
      <c r="G7" s="128">
        <f>'Sexta (2)'!G44</f>
        <v>49.113066666666661</v>
      </c>
      <c r="H7" s="125">
        <f>G7*9</f>
        <v>442.01759999999996</v>
      </c>
      <c r="I7" s="179">
        <f>IFERROR(H7/C7,0)</f>
        <v>0.26626224645013474</v>
      </c>
      <c r="J7" s="127">
        <f>'Sexta (2)'!H44</f>
        <v>236.31796689795556</v>
      </c>
      <c r="K7" s="131">
        <f>J7*4</f>
        <v>945.27186759182223</v>
      </c>
      <c r="L7" s="137">
        <f>IFERROR(K7/C7,0)</f>
        <v>0.5694121930237912</v>
      </c>
      <c r="M7" s="146">
        <f>'Sexta (2)'!M44</f>
        <v>961.3427200000001</v>
      </c>
    </row>
    <row r="8" spans="1:13" ht="16.5" thickBot="1" x14ac:dyDescent="0.3">
      <c r="A8" s="68" t="s">
        <v>429</v>
      </c>
      <c r="B8" s="69"/>
      <c r="C8" s="147">
        <f t="shared" ref="C8:M8" si="0">AVERAGE(C3:C7)</f>
        <v>1764.2694728172864</v>
      </c>
      <c r="D8" s="120">
        <f t="shared" si="0"/>
        <v>63.792863426341398</v>
      </c>
      <c r="E8" s="122">
        <f t="shared" si="0"/>
        <v>255.17145370536559</v>
      </c>
      <c r="F8" s="157">
        <f t="shared" si="0"/>
        <v>0.14271100670140111</v>
      </c>
      <c r="G8" s="121">
        <f t="shared" si="0"/>
        <v>44.725135333333334</v>
      </c>
      <c r="H8" s="122">
        <f t="shared" si="0"/>
        <v>402.52621799999997</v>
      </c>
      <c r="I8" s="158">
        <f t="shared" si="0"/>
        <v>0.22734763276818679</v>
      </c>
      <c r="J8" s="120">
        <f t="shared" si="0"/>
        <v>269.91003590699188</v>
      </c>
      <c r="K8" s="122">
        <f t="shared" si="0"/>
        <v>1079.6401436279675</v>
      </c>
      <c r="L8" s="157">
        <f t="shared" si="0"/>
        <v>0.61560292433262431</v>
      </c>
      <c r="M8" s="148">
        <f t="shared" si="0"/>
        <v>1071.2965334</v>
      </c>
    </row>
    <row r="9" spans="1:13" ht="15.75" x14ac:dyDescent="0.25">
      <c r="A9" s="70"/>
      <c r="B9"/>
      <c r="C9" s="67"/>
      <c r="D9" s="67"/>
      <c r="E9" s="67"/>
      <c r="F9" s="67"/>
      <c r="G9" s="67"/>
      <c r="H9" s="67"/>
      <c r="I9" s="67"/>
      <c r="J9" s="67"/>
      <c r="K9" s="67"/>
      <c r="L9" s="67"/>
      <c r="M9" s="67"/>
    </row>
    <row r="10" spans="1:13" ht="15.6" customHeight="1" x14ac:dyDescent="0.2">
      <c r="A10"/>
      <c r="B10"/>
      <c r="C10"/>
      <c r="D10"/>
      <c r="E10"/>
      <c r="F10"/>
      <c r="G10"/>
      <c r="H10"/>
      <c r="I10"/>
      <c r="J10"/>
      <c r="K10"/>
      <c r="L10"/>
      <c r="M10"/>
    </row>
    <row r="11" spans="1:13" ht="15.75" x14ac:dyDescent="0.25">
      <c r="A11" s="640" t="s">
        <v>433</v>
      </c>
      <c r="B11" s="640"/>
      <c r="C11" s="640"/>
      <c r="D11" s="640"/>
      <c r="E11" s="640"/>
      <c r="F11" s="640"/>
      <c r="G11" s="640"/>
      <c r="H11" s="640"/>
      <c r="I11" s="640"/>
      <c r="J11" s="640"/>
      <c r="K11" s="640"/>
      <c r="L11" s="640"/>
      <c r="M11" s="641"/>
    </row>
    <row r="12" spans="1:13" ht="15" x14ac:dyDescent="0.25">
      <c r="A12" s="621" t="s">
        <v>661</v>
      </c>
      <c r="B12" s="622"/>
      <c r="C12" s="622"/>
      <c r="D12" s="622"/>
      <c r="E12" s="622"/>
      <c r="F12" s="622"/>
      <c r="G12" s="622"/>
      <c r="H12" s="622"/>
      <c r="I12" s="622"/>
      <c r="J12" s="622"/>
      <c r="K12" s="622"/>
      <c r="L12" s="622"/>
      <c r="M12" s="642"/>
    </row>
    <row r="13" spans="1:13" x14ac:dyDescent="0.2">
      <c r="A13" s="634" t="s">
        <v>399</v>
      </c>
      <c r="B13" s="636" t="s">
        <v>404</v>
      </c>
      <c r="C13" s="638" t="s">
        <v>649</v>
      </c>
      <c r="D13" s="629" t="s">
        <v>650</v>
      </c>
      <c r="E13" s="630"/>
      <c r="F13" s="631"/>
      <c r="G13" s="629" t="s">
        <v>651</v>
      </c>
      <c r="H13" s="630"/>
      <c r="I13" s="631"/>
      <c r="J13" s="629" t="s">
        <v>652</v>
      </c>
      <c r="K13" s="630"/>
      <c r="L13" s="631"/>
      <c r="M13" s="632" t="s">
        <v>412</v>
      </c>
    </row>
    <row r="14" spans="1:13" x14ac:dyDescent="0.2">
      <c r="A14" s="635"/>
      <c r="B14" s="637"/>
      <c r="C14" s="639"/>
      <c r="D14" s="163" t="s">
        <v>653</v>
      </c>
      <c r="E14" s="160"/>
      <c r="F14" s="164" t="s">
        <v>654</v>
      </c>
      <c r="G14" s="163" t="s">
        <v>672</v>
      </c>
      <c r="H14" s="160"/>
      <c r="I14" s="164" t="s">
        <v>673</v>
      </c>
      <c r="J14" s="163" t="s">
        <v>657</v>
      </c>
      <c r="K14" s="160"/>
      <c r="L14" s="164" t="s">
        <v>658</v>
      </c>
      <c r="M14" s="633"/>
    </row>
    <row r="15" spans="1:13" x14ac:dyDescent="0.2">
      <c r="A15" s="170" t="s">
        <v>400</v>
      </c>
      <c r="B15" t="s">
        <v>405</v>
      </c>
      <c r="C15" s="165">
        <v>270</v>
      </c>
      <c r="D15" s="161">
        <v>6.75</v>
      </c>
      <c r="E15" s="168" t="s">
        <v>659</v>
      </c>
      <c r="F15" s="162">
        <v>10.125</v>
      </c>
      <c r="G15" s="161">
        <v>8</v>
      </c>
      <c r="H15" s="168" t="s">
        <v>659</v>
      </c>
      <c r="I15" s="162">
        <v>11</v>
      </c>
      <c r="J15" s="161">
        <v>37.125</v>
      </c>
      <c r="K15" s="168" t="s">
        <v>659</v>
      </c>
      <c r="L15" s="162">
        <v>43.875</v>
      </c>
      <c r="M15" s="166">
        <v>600</v>
      </c>
    </row>
    <row r="16" spans="1:13" x14ac:dyDescent="0.2">
      <c r="A16" s="170" t="s">
        <v>401</v>
      </c>
      <c r="B16" t="s">
        <v>406</v>
      </c>
      <c r="C16" s="165">
        <v>405</v>
      </c>
      <c r="D16" s="161">
        <v>10.125</v>
      </c>
      <c r="E16" s="168" t="s">
        <v>659</v>
      </c>
      <c r="F16" s="162">
        <v>15.1875</v>
      </c>
      <c r="G16" s="161">
        <v>11</v>
      </c>
      <c r="H16" s="168" t="s">
        <v>659</v>
      </c>
      <c r="I16" s="162">
        <v>16</v>
      </c>
      <c r="J16" s="161">
        <v>55.6875</v>
      </c>
      <c r="K16" s="168" t="s">
        <v>659</v>
      </c>
      <c r="L16" s="162">
        <v>65.8125</v>
      </c>
      <c r="M16" s="166">
        <v>800</v>
      </c>
    </row>
    <row r="17" spans="1:13" x14ac:dyDescent="0.2">
      <c r="A17" s="171" t="s">
        <v>402</v>
      </c>
      <c r="B17" s="172" t="s">
        <v>407</v>
      </c>
      <c r="C17" s="173">
        <v>945</v>
      </c>
      <c r="D17" s="174">
        <v>23.625</v>
      </c>
      <c r="E17" s="168" t="s">
        <v>659</v>
      </c>
      <c r="F17" s="176">
        <v>35.4375</v>
      </c>
      <c r="G17" s="174">
        <v>26</v>
      </c>
      <c r="H17" s="168" t="s">
        <v>659</v>
      </c>
      <c r="I17" s="176">
        <v>37</v>
      </c>
      <c r="J17" s="174">
        <v>129.9375</v>
      </c>
      <c r="K17" s="168" t="s">
        <v>659</v>
      </c>
      <c r="L17" s="176">
        <v>153.5625</v>
      </c>
      <c r="M17" s="167">
        <v>1400</v>
      </c>
    </row>
    <row r="18" spans="1:13" ht="15.75" customHeight="1" x14ac:dyDescent="0.25">
      <c r="A18" s="621" t="s">
        <v>660</v>
      </c>
      <c r="B18" s="622"/>
      <c r="C18" s="622"/>
      <c r="D18" s="622"/>
      <c r="E18" s="622"/>
      <c r="F18" s="622"/>
      <c r="G18" s="622"/>
      <c r="H18" s="622"/>
      <c r="I18" s="622"/>
      <c r="J18" s="622"/>
      <c r="K18" s="622"/>
      <c r="L18" s="622"/>
      <c r="M18" s="642"/>
    </row>
    <row r="19" spans="1:13" x14ac:dyDescent="0.2">
      <c r="A19" s="634" t="s">
        <v>399</v>
      </c>
      <c r="B19" s="636" t="s">
        <v>404</v>
      </c>
      <c r="C19" s="638" t="s">
        <v>649</v>
      </c>
      <c r="D19" s="629" t="s">
        <v>650</v>
      </c>
      <c r="E19" s="630"/>
      <c r="F19" s="631"/>
      <c r="G19" s="629" t="s">
        <v>651</v>
      </c>
      <c r="H19" s="630"/>
      <c r="I19" s="631"/>
      <c r="J19" s="629" t="s">
        <v>652</v>
      </c>
      <c r="K19" s="630"/>
      <c r="L19" s="631"/>
      <c r="M19" s="632" t="s">
        <v>412</v>
      </c>
    </row>
    <row r="20" spans="1:13" x14ac:dyDescent="0.2">
      <c r="A20" s="635"/>
      <c r="B20" s="637"/>
      <c r="C20" s="639"/>
      <c r="D20" s="163" t="s">
        <v>653</v>
      </c>
      <c r="E20" s="160"/>
      <c r="F20" s="164" t="s">
        <v>654</v>
      </c>
      <c r="G20" s="163" t="s">
        <v>672</v>
      </c>
      <c r="H20" s="160"/>
      <c r="I20" s="164" t="s">
        <v>673</v>
      </c>
      <c r="J20" s="163" t="s">
        <v>657</v>
      </c>
      <c r="K20" s="160"/>
      <c r="L20" s="164" t="s">
        <v>658</v>
      </c>
      <c r="M20" s="633"/>
    </row>
    <row r="21" spans="1:13" x14ac:dyDescent="0.2">
      <c r="A21" s="170" t="s">
        <v>400</v>
      </c>
      <c r="B21" t="s">
        <v>405</v>
      </c>
      <c r="C21" s="162">
        <v>328.6</v>
      </c>
      <c r="D21" s="161">
        <v>8.2149999999999999</v>
      </c>
      <c r="E21" s="168" t="s">
        <v>659</v>
      </c>
      <c r="F21" s="162">
        <v>12.3225</v>
      </c>
      <c r="G21" s="161">
        <v>9</v>
      </c>
      <c r="H21" s="168" t="s">
        <v>659</v>
      </c>
      <c r="I21" s="162">
        <v>13</v>
      </c>
      <c r="J21" s="161">
        <v>45.182499999999997</v>
      </c>
      <c r="K21" s="168" t="s">
        <v>659</v>
      </c>
      <c r="L21" s="162">
        <v>53.397500000000001</v>
      </c>
      <c r="M21" s="166">
        <v>600</v>
      </c>
    </row>
    <row r="22" spans="1:13" x14ac:dyDescent="0.2">
      <c r="A22" s="170" t="s">
        <v>401</v>
      </c>
      <c r="B22" t="s">
        <v>406</v>
      </c>
      <c r="C22" s="162">
        <v>492.9</v>
      </c>
      <c r="D22" s="161">
        <v>12.3225</v>
      </c>
      <c r="E22" s="168" t="s">
        <v>659</v>
      </c>
      <c r="F22" s="162">
        <v>18.483750000000001</v>
      </c>
      <c r="G22" s="161">
        <v>14</v>
      </c>
      <c r="H22" s="168" t="s">
        <v>659</v>
      </c>
      <c r="I22" s="162">
        <v>19</v>
      </c>
      <c r="J22" s="161">
        <v>67.773750000000007</v>
      </c>
      <c r="K22" s="168" t="s">
        <v>659</v>
      </c>
      <c r="L22" s="162">
        <v>80.096249999999998</v>
      </c>
      <c r="M22" s="166">
        <v>800</v>
      </c>
    </row>
    <row r="23" spans="1:13" x14ac:dyDescent="0.2">
      <c r="A23" s="171" t="s">
        <v>402</v>
      </c>
      <c r="B23" s="172" t="s">
        <v>407</v>
      </c>
      <c r="C23" s="176">
        <v>1150.0999999999999</v>
      </c>
      <c r="D23" s="174">
        <v>28.752500000000001</v>
      </c>
      <c r="E23" s="175" t="s">
        <v>659</v>
      </c>
      <c r="F23" s="176">
        <v>43.128749999999997</v>
      </c>
      <c r="G23" s="174">
        <v>32</v>
      </c>
      <c r="H23" s="175" t="s">
        <v>659</v>
      </c>
      <c r="I23" s="176">
        <v>45</v>
      </c>
      <c r="J23" s="174">
        <v>158.13874999999999</v>
      </c>
      <c r="K23" s="175" t="s">
        <v>659</v>
      </c>
      <c r="L23" s="176">
        <v>186.89125000000001</v>
      </c>
      <c r="M23" s="167">
        <v>1400</v>
      </c>
    </row>
    <row r="24" spans="1:13" ht="15.75" customHeight="1" x14ac:dyDescent="0.25">
      <c r="A24" s="621" t="s">
        <v>662</v>
      </c>
      <c r="B24" s="622"/>
      <c r="C24" s="622"/>
      <c r="D24" s="622"/>
      <c r="E24" s="622"/>
      <c r="F24" s="622"/>
      <c r="G24" s="622"/>
      <c r="H24" s="622"/>
      <c r="I24" s="622"/>
      <c r="J24" s="622"/>
      <c r="K24" s="622"/>
      <c r="L24" s="622"/>
      <c r="M24" s="642"/>
    </row>
    <row r="25" spans="1:13" ht="18" customHeight="1" x14ac:dyDescent="0.2">
      <c r="A25" s="634" t="s">
        <v>399</v>
      </c>
      <c r="B25" s="636" t="s">
        <v>404</v>
      </c>
      <c r="C25" s="638" t="s">
        <v>649</v>
      </c>
      <c r="D25" s="629" t="s">
        <v>650</v>
      </c>
      <c r="E25" s="630"/>
      <c r="F25" s="631"/>
      <c r="G25" s="629" t="s">
        <v>651</v>
      </c>
      <c r="H25" s="630"/>
      <c r="I25" s="631"/>
      <c r="J25" s="629" t="s">
        <v>652</v>
      </c>
      <c r="K25" s="630"/>
      <c r="L25" s="631"/>
      <c r="M25" s="632" t="s">
        <v>412</v>
      </c>
    </row>
    <row r="26" spans="1:13" x14ac:dyDescent="0.2">
      <c r="A26" s="635"/>
      <c r="B26" s="637"/>
      <c r="C26" s="639"/>
      <c r="D26" s="163" t="s">
        <v>653</v>
      </c>
      <c r="E26" s="160"/>
      <c r="F26" s="164" t="s">
        <v>654</v>
      </c>
      <c r="G26" s="163" t="s">
        <v>672</v>
      </c>
      <c r="H26" s="160"/>
      <c r="I26" s="164" t="s">
        <v>673</v>
      </c>
      <c r="J26" s="163" t="s">
        <v>657</v>
      </c>
      <c r="K26" s="160"/>
      <c r="L26" s="164" t="s">
        <v>658</v>
      </c>
      <c r="M26" s="633"/>
    </row>
    <row r="27" spans="1:13" x14ac:dyDescent="0.2">
      <c r="A27" s="170" t="s">
        <v>400</v>
      </c>
      <c r="B27" t="s">
        <v>405</v>
      </c>
      <c r="C27" s="162">
        <v>473.2</v>
      </c>
      <c r="D27" s="161">
        <v>11.83</v>
      </c>
      <c r="E27" s="168" t="s">
        <v>659</v>
      </c>
      <c r="F27" s="162">
        <v>17.745000000000001</v>
      </c>
      <c r="G27" s="161">
        <v>13</v>
      </c>
      <c r="H27" s="168" t="s">
        <v>659</v>
      </c>
      <c r="I27" s="162">
        <v>18</v>
      </c>
      <c r="J27" s="161">
        <v>65.064999999999998</v>
      </c>
      <c r="K27" s="168" t="s">
        <v>659</v>
      </c>
      <c r="L27" s="162">
        <v>76.894999999999996</v>
      </c>
      <c r="M27" s="166">
        <v>600</v>
      </c>
    </row>
    <row r="28" spans="1:13" x14ac:dyDescent="0.2">
      <c r="A28" s="170" t="s">
        <v>401</v>
      </c>
      <c r="B28" t="s">
        <v>406</v>
      </c>
      <c r="C28" s="162">
        <v>709.8</v>
      </c>
      <c r="D28" s="161">
        <v>17.745000000000001</v>
      </c>
      <c r="E28" s="168" t="s">
        <v>659</v>
      </c>
      <c r="F28" s="162">
        <v>26.6175</v>
      </c>
      <c r="G28" s="161">
        <v>20</v>
      </c>
      <c r="H28" s="168" t="s">
        <v>659</v>
      </c>
      <c r="I28" s="162">
        <v>28</v>
      </c>
      <c r="J28" s="161">
        <v>97.597499999999997</v>
      </c>
      <c r="K28" s="168" t="s">
        <v>659</v>
      </c>
      <c r="L28" s="162">
        <v>115.3425</v>
      </c>
      <c r="M28" s="166">
        <v>800</v>
      </c>
    </row>
    <row r="29" spans="1:13" x14ac:dyDescent="0.2">
      <c r="A29" s="171" t="s">
        <v>402</v>
      </c>
      <c r="B29" s="172" t="s">
        <v>407</v>
      </c>
      <c r="C29" s="176">
        <v>1656.2</v>
      </c>
      <c r="D29" s="174">
        <v>41.405000000000001</v>
      </c>
      <c r="E29" s="175" t="s">
        <v>659</v>
      </c>
      <c r="F29" s="176">
        <v>62.107500000000002</v>
      </c>
      <c r="G29" s="174">
        <v>46</v>
      </c>
      <c r="H29" s="175" t="s">
        <v>659</v>
      </c>
      <c r="I29" s="176">
        <v>64</v>
      </c>
      <c r="J29" s="174">
        <v>227.72749999999999</v>
      </c>
      <c r="K29" s="175" t="s">
        <v>659</v>
      </c>
      <c r="L29" s="176">
        <v>269.13249999999999</v>
      </c>
      <c r="M29" s="167">
        <v>1400</v>
      </c>
    </row>
    <row r="30" spans="1:13" ht="15.75" customHeight="1" x14ac:dyDescent="0.25">
      <c r="A30" s="621" t="s">
        <v>432</v>
      </c>
      <c r="B30" s="622"/>
      <c r="C30" s="622"/>
      <c r="D30" s="622"/>
      <c r="E30" s="622"/>
      <c r="F30" s="622"/>
      <c r="G30" s="622"/>
      <c r="H30" s="622"/>
      <c r="I30" s="622"/>
      <c r="J30" s="622"/>
      <c r="K30" s="622"/>
      <c r="L30" s="622"/>
      <c r="M30" s="642"/>
    </row>
    <row r="31" spans="1:13" x14ac:dyDescent="0.2">
      <c r="A31" s="634" t="s">
        <v>399</v>
      </c>
      <c r="B31" s="636" t="s">
        <v>404</v>
      </c>
      <c r="C31" s="638" t="s">
        <v>649</v>
      </c>
      <c r="D31" s="629" t="s">
        <v>650</v>
      </c>
      <c r="E31" s="630"/>
      <c r="F31" s="631"/>
      <c r="G31" s="629" t="s">
        <v>651</v>
      </c>
      <c r="H31" s="630"/>
      <c r="I31" s="631"/>
      <c r="J31" s="629" t="s">
        <v>652</v>
      </c>
      <c r="K31" s="630"/>
      <c r="L31" s="631"/>
      <c r="M31" s="632" t="s">
        <v>412</v>
      </c>
    </row>
    <row r="32" spans="1:13" x14ac:dyDescent="0.2">
      <c r="A32" s="635"/>
      <c r="B32" s="637"/>
      <c r="C32" s="639"/>
      <c r="D32" s="163" t="s">
        <v>653</v>
      </c>
      <c r="E32" s="160"/>
      <c r="F32" s="164" t="s">
        <v>654</v>
      </c>
      <c r="G32" s="163" t="s">
        <v>672</v>
      </c>
      <c r="H32" s="160"/>
      <c r="I32" s="164" t="s">
        <v>673</v>
      </c>
      <c r="J32" s="163" t="s">
        <v>657</v>
      </c>
      <c r="K32" s="160"/>
      <c r="L32" s="164" t="s">
        <v>658</v>
      </c>
      <c r="M32" s="633"/>
    </row>
    <row r="33" spans="1:13" x14ac:dyDescent="0.2">
      <c r="A33" s="170" t="s">
        <v>400</v>
      </c>
      <c r="B33" t="s">
        <v>405</v>
      </c>
      <c r="C33" s="162">
        <v>543.4</v>
      </c>
      <c r="D33" s="161">
        <v>13.585000000000001</v>
      </c>
      <c r="E33" s="168" t="s">
        <v>659</v>
      </c>
      <c r="F33" s="162">
        <v>20.377500000000001</v>
      </c>
      <c r="G33" s="161">
        <v>15</v>
      </c>
      <c r="H33" s="168" t="s">
        <v>659</v>
      </c>
      <c r="I33" s="162">
        <v>21</v>
      </c>
      <c r="J33" s="161">
        <v>74.717500000000001</v>
      </c>
      <c r="K33" s="168" t="s">
        <v>659</v>
      </c>
      <c r="L33" s="162">
        <v>88.302499999999995</v>
      </c>
      <c r="M33" s="166">
        <v>600</v>
      </c>
    </row>
    <row r="34" spans="1:13" x14ac:dyDescent="0.2">
      <c r="A34" s="170" t="s">
        <v>401</v>
      </c>
      <c r="B34" t="s">
        <v>406</v>
      </c>
      <c r="C34" s="162">
        <v>815.1</v>
      </c>
      <c r="D34" s="161">
        <v>20.377500000000001</v>
      </c>
      <c r="E34" s="168" t="s">
        <v>659</v>
      </c>
      <c r="F34" s="162">
        <v>30.56625</v>
      </c>
      <c r="G34" s="161">
        <v>23</v>
      </c>
      <c r="H34" s="168" t="s">
        <v>659</v>
      </c>
      <c r="I34" s="162">
        <v>32</v>
      </c>
      <c r="J34" s="161">
        <v>112.07625</v>
      </c>
      <c r="K34" s="168" t="s">
        <v>659</v>
      </c>
      <c r="L34" s="162">
        <v>132.45375000000001</v>
      </c>
      <c r="M34" s="166">
        <v>800</v>
      </c>
    </row>
    <row r="35" spans="1:13" x14ac:dyDescent="0.2">
      <c r="A35" s="171" t="s">
        <v>402</v>
      </c>
      <c r="B35" s="172" t="s">
        <v>407</v>
      </c>
      <c r="C35" s="176">
        <v>1901.9</v>
      </c>
      <c r="D35" s="174">
        <v>47.547499999999999</v>
      </c>
      <c r="E35" s="175" t="s">
        <v>659</v>
      </c>
      <c r="F35" s="176">
        <v>71.321250000000006</v>
      </c>
      <c r="G35" s="174">
        <v>53</v>
      </c>
      <c r="H35" s="175" t="s">
        <v>659</v>
      </c>
      <c r="I35" s="176">
        <v>74</v>
      </c>
      <c r="J35" s="174">
        <v>261.51125000000002</v>
      </c>
      <c r="K35" s="175" t="s">
        <v>659</v>
      </c>
      <c r="L35" s="176">
        <v>309.05874999999997</v>
      </c>
      <c r="M35" s="167">
        <v>1400</v>
      </c>
    </row>
    <row r="36" spans="1:13" ht="16.5" customHeight="1" x14ac:dyDescent="0.25">
      <c r="A36" s="621" t="s">
        <v>663</v>
      </c>
      <c r="B36" s="622"/>
      <c r="C36" s="622"/>
      <c r="D36" s="622"/>
      <c r="E36" s="622"/>
      <c r="F36" s="622"/>
      <c r="G36" s="622"/>
      <c r="H36" s="622"/>
      <c r="I36" s="622"/>
      <c r="J36" s="622"/>
      <c r="K36" s="622"/>
      <c r="L36" s="622"/>
      <c r="M36" s="642"/>
    </row>
    <row r="37" spans="1:13" x14ac:dyDescent="0.2">
      <c r="A37" s="634" t="s">
        <v>399</v>
      </c>
      <c r="B37" s="636" t="s">
        <v>404</v>
      </c>
      <c r="C37" s="638" t="s">
        <v>649</v>
      </c>
      <c r="D37" s="629" t="s">
        <v>650</v>
      </c>
      <c r="E37" s="630"/>
      <c r="F37" s="631"/>
      <c r="G37" s="629" t="s">
        <v>651</v>
      </c>
      <c r="H37" s="630"/>
      <c r="I37" s="631"/>
      <c r="J37" s="629" t="s">
        <v>652</v>
      </c>
      <c r="K37" s="630"/>
      <c r="L37" s="631"/>
      <c r="M37" s="632" t="s">
        <v>412</v>
      </c>
    </row>
    <row r="38" spans="1:13" x14ac:dyDescent="0.2">
      <c r="A38" s="635"/>
      <c r="B38" s="637"/>
      <c r="C38" s="639"/>
      <c r="D38" s="163" t="s">
        <v>653</v>
      </c>
      <c r="E38" s="160"/>
      <c r="F38" s="164" t="s">
        <v>654</v>
      </c>
      <c r="G38" s="163" t="s">
        <v>655</v>
      </c>
      <c r="H38" s="160"/>
      <c r="I38" s="164" t="s">
        <v>656</v>
      </c>
      <c r="J38" s="163" t="s">
        <v>657</v>
      </c>
      <c r="K38" s="160"/>
      <c r="L38" s="164" t="s">
        <v>658</v>
      </c>
      <c r="M38" s="633"/>
    </row>
    <row r="39" spans="1:13" x14ac:dyDescent="0.2">
      <c r="A39" s="170" t="s">
        <v>400</v>
      </c>
      <c r="B39" t="s">
        <v>405</v>
      </c>
      <c r="C39" s="162">
        <v>476.6</v>
      </c>
      <c r="D39" s="161">
        <v>11.914999999999999</v>
      </c>
      <c r="E39" s="168" t="s">
        <v>659</v>
      </c>
      <c r="F39" s="162">
        <v>17.872499999999999</v>
      </c>
      <c r="G39" s="161">
        <v>7.9433333333333325</v>
      </c>
      <c r="H39" s="168" t="s">
        <v>659</v>
      </c>
      <c r="I39" s="162">
        <v>15.886666666666665</v>
      </c>
      <c r="J39" s="161">
        <v>65.532499999999999</v>
      </c>
      <c r="K39" s="168" t="s">
        <v>659</v>
      </c>
      <c r="L39" s="162">
        <v>77.447500000000005</v>
      </c>
      <c r="M39" s="166">
        <v>600</v>
      </c>
    </row>
    <row r="40" spans="1:13" x14ac:dyDescent="0.2">
      <c r="A40" s="170" t="s">
        <v>401</v>
      </c>
      <c r="B40" t="s">
        <v>406</v>
      </c>
      <c r="C40" s="162">
        <v>714.9</v>
      </c>
      <c r="D40" s="161">
        <v>17.872499999999999</v>
      </c>
      <c r="E40" s="168" t="s">
        <v>659</v>
      </c>
      <c r="F40" s="162">
        <v>26.80875</v>
      </c>
      <c r="G40" s="161">
        <v>11.914999999999999</v>
      </c>
      <c r="H40" s="168" t="s">
        <v>659</v>
      </c>
      <c r="I40" s="162">
        <v>23.83</v>
      </c>
      <c r="J40" s="161">
        <v>98.298749999999998</v>
      </c>
      <c r="K40" s="168" t="s">
        <v>659</v>
      </c>
      <c r="L40" s="162">
        <v>116.17125</v>
      </c>
      <c r="M40" s="166">
        <v>800</v>
      </c>
    </row>
    <row r="41" spans="1:13" x14ac:dyDescent="0.2">
      <c r="A41" s="171" t="s">
        <v>402</v>
      </c>
      <c r="B41" s="172" t="s">
        <v>407</v>
      </c>
      <c r="C41" s="176">
        <v>1668.1</v>
      </c>
      <c r="D41" s="174">
        <v>41.702500000000001</v>
      </c>
      <c r="E41" s="175" t="s">
        <v>659</v>
      </c>
      <c r="F41" s="176">
        <v>62.553750000000001</v>
      </c>
      <c r="G41" s="174">
        <v>27.801666666666666</v>
      </c>
      <c r="H41" s="175" t="s">
        <v>659</v>
      </c>
      <c r="I41" s="176">
        <v>55.603333333333332</v>
      </c>
      <c r="J41" s="174">
        <v>229.36375000000001</v>
      </c>
      <c r="K41" s="175" t="s">
        <v>659</v>
      </c>
      <c r="L41" s="176">
        <v>271.06625000000003</v>
      </c>
      <c r="M41" s="167">
        <v>1400</v>
      </c>
    </row>
    <row r="42" spans="1:13" ht="15.75" customHeight="1" x14ac:dyDescent="0.25">
      <c r="A42" s="621" t="s">
        <v>664</v>
      </c>
      <c r="B42" s="622"/>
      <c r="C42" s="622"/>
      <c r="D42" s="622"/>
      <c r="E42" s="622"/>
      <c r="F42" s="622"/>
      <c r="G42" s="622"/>
      <c r="H42" s="622"/>
      <c r="I42" s="622"/>
      <c r="J42" s="622"/>
      <c r="K42" s="622"/>
      <c r="L42" s="622"/>
      <c r="M42" s="642"/>
    </row>
    <row r="43" spans="1:13" x14ac:dyDescent="0.2">
      <c r="A43" s="634" t="s">
        <v>399</v>
      </c>
      <c r="B43" s="636" t="s">
        <v>404</v>
      </c>
      <c r="C43" s="638" t="s">
        <v>649</v>
      </c>
      <c r="D43" s="629" t="s">
        <v>650</v>
      </c>
      <c r="E43" s="630"/>
      <c r="F43" s="631"/>
      <c r="G43" s="629" t="s">
        <v>651</v>
      </c>
      <c r="H43" s="630"/>
      <c r="I43" s="631"/>
      <c r="J43" s="629" t="s">
        <v>652</v>
      </c>
      <c r="K43" s="630"/>
      <c r="L43" s="631"/>
      <c r="M43" s="632" t="s">
        <v>412</v>
      </c>
    </row>
    <row r="44" spans="1:13" x14ac:dyDescent="0.2">
      <c r="A44" s="635"/>
      <c r="B44" s="637"/>
      <c r="C44" s="639"/>
      <c r="D44" s="163" t="s">
        <v>653</v>
      </c>
      <c r="E44" s="160"/>
      <c r="F44" s="164" t="s">
        <v>654</v>
      </c>
      <c r="G44" s="163" t="s">
        <v>655</v>
      </c>
      <c r="H44" s="160"/>
      <c r="I44" s="164" t="s">
        <v>656</v>
      </c>
      <c r="J44" s="163" t="s">
        <v>657</v>
      </c>
      <c r="K44" s="160"/>
      <c r="L44" s="164" t="s">
        <v>658</v>
      </c>
      <c r="M44" s="633"/>
    </row>
    <row r="45" spans="1:13" x14ac:dyDescent="0.2">
      <c r="A45" s="170" t="s">
        <v>400</v>
      </c>
      <c r="B45" t="s">
        <v>405</v>
      </c>
      <c r="C45" s="165">
        <v>459</v>
      </c>
      <c r="D45" s="161">
        <v>11.475</v>
      </c>
      <c r="E45" s="168" t="s">
        <v>659</v>
      </c>
      <c r="F45" s="162">
        <v>17.212499999999999</v>
      </c>
      <c r="G45" s="161">
        <v>7.6499999999999995</v>
      </c>
      <c r="H45" s="168" t="s">
        <v>659</v>
      </c>
      <c r="I45" s="162">
        <v>15.299999999999999</v>
      </c>
      <c r="J45" s="161">
        <v>63.112499999999997</v>
      </c>
      <c r="K45" s="168" t="s">
        <v>659</v>
      </c>
      <c r="L45" s="162">
        <v>74.587500000000006</v>
      </c>
      <c r="M45" s="166">
        <v>600</v>
      </c>
    </row>
    <row r="46" spans="1:13" x14ac:dyDescent="0.2">
      <c r="A46" s="170" t="s">
        <v>401</v>
      </c>
      <c r="B46" t="s">
        <v>406</v>
      </c>
      <c r="C46" s="162">
        <v>688.5</v>
      </c>
      <c r="D46" s="161">
        <v>17.212499999999999</v>
      </c>
      <c r="E46" s="168" t="s">
        <v>659</v>
      </c>
      <c r="F46" s="162">
        <v>25.818750000000001</v>
      </c>
      <c r="G46" s="161">
        <v>11.475000000000001</v>
      </c>
      <c r="H46" s="168" t="s">
        <v>659</v>
      </c>
      <c r="I46" s="162">
        <v>22.950000000000003</v>
      </c>
      <c r="J46" s="161">
        <v>94.668750000000003</v>
      </c>
      <c r="K46" s="168" t="s">
        <v>659</v>
      </c>
      <c r="L46" s="162">
        <v>111.88124999999999</v>
      </c>
      <c r="M46" s="166">
        <v>800</v>
      </c>
    </row>
    <row r="47" spans="1:13" x14ac:dyDescent="0.2">
      <c r="A47" s="171" t="s">
        <v>402</v>
      </c>
      <c r="B47" s="172" t="s">
        <v>407</v>
      </c>
      <c r="C47" s="176">
        <v>1607</v>
      </c>
      <c r="D47" s="174">
        <v>40.162500000000001</v>
      </c>
      <c r="E47" s="175" t="s">
        <v>659</v>
      </c>
      <c r="F47" s="176">
        <v>60.243749999999999</v>
      </c>
      <c r="G47" s="174">
        <v>26.774999999999999</v>
      </c>
      <c r="H47" s="175" t="s">
        <v>659</v>
      </c>
      <c r="I47" s="176">
        <v>53.55</v>
      </c>
      <c r="J47" s="174">
        <v>220.89375000000001</v>
      </c>
      <c r="K47" s="175" t="s">
        <v>659</v>
      </c>
      <c r="L47" s="176">
        <v>261.05624999999998</v>
      </c>
      <c r="M47" s="167">
        <v>1400</v>
      </c>
    </row>
    <row r="48" spans="1: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row r="65" spans="1:2" x14ac:dyDescent="0.2">
      <c r="A65"/>
      <c r="B65"/>
    </row>
    <row r="66" spans="1:2" x14ac:dyDescent="0.2">
      <c r="A66"/>
    </row>
    <row r="67" spans="1:2" x14ac:dyDescent="0.2">
      <c r="A67"/>
    </row>
  </sheetData>
  <mergeCells count="53">
    <mergeCell ref="A12:M12"/>
    <mergeCell ref="A1:B2"/>
    <mergeCell ref="D1:F1"/>
    <mergeCell ref="G1:I1"/>
    <mergeCell ref="J1:L1"/>
    <mergeCell ref="A11:M11"/>
    <mergeCell ref="M13:M14"/>
    <mergeCell ref="A18:M18"/>
    <mergeCell ref="A19:A20"/>
    <mergeCell ref="B19:B20"/>
    <mergeCell ref="C19:C20"/>
    <mergeCell ref="D19:F19"/>
    <mergeCell ref="G19:I19"/>
    <mergeCell ref="J19:L19"/>
    <mergeCell ref="M19:M20"/>
    <mergeCell ref="A13:A14"/>
    <mergeCell ref="B13:B14"/>
    <mergeCell ref="C13:C14"/>
    <mergeCell ref="D13:F13"/>
    <mergeCell ref="G13:I13"/>
    <mergeCell ref="J13:L13"/>
    <mergeCell ref="A24:M24"/>
    <mergeCell ref="A25:A26"/>
    <mergeCell ref="B25:B26"/>
    <mergeCell ref="C25:C26"/>
    <mergeCell ref="D25:F25"/>
    <mergeCell ref="G25:I25"/>
    <mergeCell ref="J25:L25"/>
    <mergeCell ref="M25:M26"/>
    <mergeCell ref="A30:M30"/>
    <mergeCell ref="A31:A32"/>
    <mergeCell ref="B31:B32"/>
    <mergeCell ref="C31:C32"/>
    <mergeCell ref="D31:F31"/>
    <mergeCell ref="G31:I31"/>
    <mergeCell ref="J31:L31"/>
    <mergeCell ref="M31:M32"/>
    <mergeCell ref="A36:M36"/>
    <mergeCell ref="A37:A38"/>
    <mergeCell ref="B37:B38"/>
    <mergeCell ref="C37:C38"/>
    <mergeCell ref="D37:F37"/>
    <mergeCell ref="G37:I37"/>
    <mergeCell ref="J37:L37"/>
    <mergeCell ref="M37:M38"/>
    <mergeCell ref="A42:M42"/>
    <mergeCell ref="A43:A44"/>
    <mergeCell ref="B43:B44"/>
    <mergeCell ref="C43:C44"/>
    <mergeCell ref="D43:F43"/>
    <mergeCell ref="G43:I43"/>
    <mergeCell ref="J43:L43"/>
    <mergeCell ref="M43:M44"/>
  </mergeCells>
  <pageMargins left="0.511811024" right="0.511811024" top="0.78740157499999996" bottom="0.78740157499999996" header="0.31496062000000002" footer="0.31496062000000002"/>
  <pageSetup paperSize="9" scale="7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4352-20AA-42E3-975A-9461B61E3367}">
  <sheetPr>
    <tabColor rgb="FFFFFF00"/>
    <pageSetUpPr fitToPage="1"/>
  </sheetPr>
  <dimension ref="A1:E30"/>
  <sheetViews>
    <sheetView showGridLines="0" zoomScaleNormal="100" workbookViewId="0">
      <selection activeCell="E41" sqref="E41"/>
    </sheetView>
  </sheetViews>
  <sheetFormatPr defaultColWidth="33.7109375" defaultRowHeight="15" x14ac:dyDescent="0.2"/>
  <cols>
    <col min="1" max="1" width="45.42578125" style="60" customWidth="1"/>
    <col min="2" max="2" width="16.7109375" style="60" customWidth="1"/>
    <col min="3" max="3" width="15.7109375" style="60" customWidth="1"/>
    <col min="4" max="4" width="13.85546875" style="60" customWidth="1"/>
    <col min="5" max="5" width="15.7109375" style="60" customWidth="1"/>
    <col min="6" max="16384" width="33.7109375" style="60"/>
  </cols>
  <sheetData>
    <row r="1" spans="1:5" ht="24.95" customHeight="1" thickBot="1" x14ac:dyDescent="0.35">
      <c r="A1" s="646" t="s">
        <v>641</v>
      </c>
      <c r="B1" s="647"/>
      <c r="C1" s="647"/>
      <c r="D1" s="647"/>
      <c r="E1" s="648"/>
    </row>
    <row r="2" spans="1:5" ht="33.6" customHeight="1" x14ac:dyDescent="0.2">
      <c r="A2" s="101" t="s">
        <v>630</v>
      </c>
      <c r="B2" s="649"/>
      <c r="C2" s="650"/>
      <c r="D2" s="650"/>
      <c r="E2" s="651"/>
    </row>
    <row r="3" spans="1:5" ht="52.15" customHeight="1" x14ac:dyDescent="0.2">
      <c r="A3" s="102" t="s">
        <v>626</v>
      </c>
      <c r="B3" s="103" t="s">
        <v>643</v>
      </c>
      <c r="C3" s="103" t="s">
        <v>627</v>
      </c>
      <c r="D3" s="103" t="s">
        <v>629</v>
      </c>
      <c r="E3" s="104" t="s">
        <v>631</v>
      </c>
    </row>
    <row r="4" spans="1:5" ht="20.100000000000001" customHeight="1" x14ac:dyDescent="0.2">
      <c r="A4" s="61"/>
      <c r="B4" s="76"/>
      <c r="C4" s="77"/>
      <c r="D4" s="78"/>
      <c r="E4" s="105">
        <f>IFERROR((C4/B4*D4)/1000,0)</f>
        <v>0</v>
      </c>
    </row>
    <row r="5" spans="1:5" ht="20.100000000000001" customHeight="1" x14ac:dyDescent="0.2">
      <c r="A5" s="61"/>
      <c r="B5" s="76"/>
      <c r="C5" s="77"/>
      <c r="D5" s="78"/>
      <c r="E5" s="105">
        <f t="shared" ref="E5:E26" si="0">IFERROR((C5/B5*D5)/1000,0)</f>
        <v>0</v>
      </c>
    </row>
    <row r="6" spans="1:5" ht="20.100000000000001" customHeight="1" x14ac:dyDescent="0.2">
      <c r="A6" s="61"/>
      <c r="B6" s="76"/>
      <c r="C6" s="77"/>
      <c r="D6" s="78"/>
      <c r="E6" s="105">
        <f t="shared" si="0"/>
        <v>0</v>
      </c>
    </row>
    <row r="7" spans="1:5" ht="20.100000000000001" customHeight="1" x14ac:dyDescent="0.2">
      <c r="A7" s="61"/>
      <c r="B7" s="76"/>
      <c r="C7" s="77"/>
      <c r="D7" s="78"/>
      <c r="E7" s="105">
        <f t="shared" si="0"/>
        <v>0</v>
      </c>
    </row>
    <row r="8" spans="1:5" ht="20.100000000000001" customHeight="1" x14ac:dyDescent="0.2">
      <c r="A8" s="61"/>
      <c r="B8" s="76"/>
      <c r="C8" s="77"/>
      <c r="D8" s="78"/>
      <c r="E8" s="105">
        <f t="shared" si="0"/>
        <v>0</v>
      </c>
    </row>
    <row r="9" spans="1:5" ht="20.100000000000001" customHeight="1" x14ac:dyDescent="0.2">
      <c r="A9" s="61"/>
      <c r="B9" s="76"/>
      <c r="C9" s="77"/>
      <c r="D9" s="78"/>
      <c r="E9" s="105">
        <f t="shared" si="0"/>
        <v>0</v>
      </c>
    </row>
    <row r="10" spans="1:5" ht="20.100000000000001" customHeight="1" x14ac:dyDescent="0.2">
      <c r="A10" s="61"/>
      <c r="B10" s="76"/>
      <c r="C10" s="77"/>
      <c r="D10" s="78"/>
      <c r="E10" s="105">
        <f t="shared" si="0"/>
        <v>0</v>
      </c>
    </row>
    <row r="11" spans="1:5" ht="20.100000000000001" customHeight="1" x14ac:dyDescent="0.2">
      <c r="A11" s="61"/>
      <c r="B11" s="76"/>
      <c r="C11" s="77"/>
      <c r="D11" s="78"/>
      <c r="E11" s="105">
        <f t="shared" si="0"/>
        <v>0</v>
      </c>
    </row>
    <row r="12" spans="1:5" ht="20.100000000000001" customHeight="1" x14ac:dyDescent="0.2">
      <c r="A12" s="61"/>
      <c r="B12" s="76"/>
      <c r="C12" s="77"/>
      <c r="D12" s="78"/>
      <c r="E12" s="105">
        <f t="shared" si="0"/>
        <v>0</v>
      </c>
    </row>
    <row r="13" spans="1:5" ht="20.100000000000001" customHeight="1" x14ac:dyDescent="0.2">
      <c r="A13" s="61"/>
      <c r="B13" s="76"/>
      <c r="C13" s="77"/>
      <c r="D13" s="78"/>
      <c r="E13" s="105">
        <f t="shared" si="0"/>
        <v>0</v>
      </c>
    </row>
    <row r="14" spans="1:5" ht="20.100000000000001" customHeight="1" x14ac:dyDescent="0.2">
      <c r="A14" s="61"/>
      <c r="B14" s="76"/>
      <c r="C14" s="77"/>
      <c r="D14" s="78"/>
      <c r="E14" s="105">
        <f t="shared" si="0"/>
        <v>0</v>
      </c>
    </row>
    <row r="15" spans="1:5" ht="20.100000000000001" customHeight="1" x14ac:dyDescent="0.2">
      <c r="A15" s="61"/>
      <c r="B15" s="76"/>
      <c r="C15" s="77"/>
      <c r="D15" s="78"/>
      <c r="E15" s="105">
        <f t="shared" si="0"/>
        <v>0</v>
      </c>
    </row>
    <row r="16" spans="1:5" ht="20.100000000000001" customHeight="1" x14ac:dyDescent="0.2">
      <c r="A16" s="61"/>
      <c r="B16" s="76"/>
      <c r="C16" s="77"/>
      <c r="D16" s="78"/>
      <c r="E16" s="105">
        <f t="shared" si="0"/>
        <v>0</v>
      </c>
    </row>
    <row r="17" spans="1:5" ht="20.100000000000001" customHeight="1" x14ac:dyDescent="0.2">
      <c r="A17" s="61"/>
      <c r="B17" s="76"/>
      <c r="C17" s="77"/>
      <c r="D17" s="78"/>
      <c r="E17" s="105">
        <f t="shared" si="0"/>
        <v>0</v>
      </c>
    </row>
    <row r="18" spans="1:5" ht="20.100000000000001" customHeight="1" x14ac:dyDescent="0.2">
      <c r="A18" s="61"/>
      <c r="B18" s="76"/>
      <c r="C18" s="77"/>
      <c r="D18" s="78"/>
      <c r="E18" s="105">
        <f t="shared" si="0"/>
        <v>0</v>
      </c>
    </row>
    <row r="19" spans="1:5" ht="20.100000000000001" customHeight="1" x14ac:dyDescent="0.2">
      <c r="A19" s="61"/>
      <c r="B19" s="76"/>
      <c r="C19" s="77"/>
      <c r="D19" s="78"/>
      <c r="E19" s="105">
        <f t="shared" si="0"/>
        <v>0</v>
      </c>
    </row>
    <row r="20" spans="1:5" ht="20.100000000000001" customHeight="1" x14ac:dyDescent="0.2">
      <c r="A20" s="61"/>
      <c r="B20" s="76"/>
      <c r="C20" s="77"/>
      <c r="D20" s="78"/>
      <c r="E20" s="105">
        <f t="shared" si="0"/>
        <v>0</v>
      </c>
    </row>
    <row r="21" spans="1:5" ht="20.100000000000001" customHeight="1" x14ac:dyDescent="0.2">
      <c r="A21" s="61"/>
      <c r="B21" s="76"/>
      <c r="C21" s="77"/>
      <c r="D21" s="78"/>
      <c r="E21" s="105">
        <f t="shared" si="0"/>
        <v>0</v>
      </c>
    </row>
    <row r="22" spans="1:5" ht="20.100000000000001" customHeight="1" x14ac:dyDescent="0.2">
      <c r="A22" s="61"/>
      <c r="B22" s="76"/>
      <c r="C22" s="77"/>
      <c r="D22" s="78"/>
      <c r="E22" s="105">
        <f t="shared" si="0"/>
        <v>0</v>
      </c>
    </row>
    <row r="23" spans="1:5" ht="20.100000000000001" customHeight="1" x14ac:dyDescent="0.2">
      <c r="A23" s="61"/>
      <c r="B23" s="76"/>
      <c r="C23" s="77"/>
      <c r="D23" s="78"/>
      <c r="E23" s="105">
        <f t="shared" si="0"/>
        <v>0</v>
      </c>
    </row>
    <row r="24" spans="1:5" ht="20.100000000000001" customHeight="1" x14ac:dyDescent="0.2">
      <c r="A24" s="61"/>
      <c r="B24" s="76"/>
      <c r="C24" s="77"/>
      <c r="D24" s="78"/>
      <c r="E24" s="105">
        <f t="shared" si="0"/>
        <v>0</v>
      </c>
    </row>
    <row r="25" spans="1:5" ht="20.100000000000001" customHeight="1" x14ac:dyDescent="0.2">
      <c r="A25" s="61"/>
      <c r="B25" s="76"/>
      <c r="C25" s="77"/>
      <c r="D25" s="78"/>
      <c r="E25" s="105">
        <f t="shared" si="0"/>
        <v>0</v>
      </c>
    </row>
    <row r="26" spans="1:5" ht="20.100000000000001" customHeight="1" x14ac:dyDescent="0.2">
      <c r="A26" s="61"/>
      <c r="B26" s="76"/>
      <c r="C26" s="77"/>
      <c r="D26" s="78"/>
      <c r="E26" s="105">
        <f t="shared" si="0"/>
        <v>0</v>
      </c>
    </row>
    <row r="27" spans="1:5" ht="20.100000000000001" customHeight="1" x14ac:dyDescent="0.2">
      <c r="A27" s="655" t="s">
        <v>395</v>
      </c>
      <c r="B27" s="656"/>
      <c r="C27" s="657"/>
      <c r="D27" s="657"/>
      <c r="E27" s="105">
        <f>IFERROR(SUM(E4:E26),0)</f>
        <v>0</v>
      </c>
    </row>
    <row r="28" spans="1:5" ht="20.100000000000001" customHeight="1" x14ac:dyDescent="0.2">
      <c r="A28" s="652" t="s">
        <v>628</v>
      </c>
      <c r="B28" s="653"/>
      <c r="C28" s="654"/>
      <c r="D28" s="654"/>
      <c r="E28" s="79"/>
    </row>
    <row r="29" spans="1:5" ht="20.100000000000001" customHeight="1" x14ac:dyDescent="0.2">
      <c r="A29" s="652" t="s">
        <v>632</v>
      </c>
      <c r="B29" s="653"/>
      <c r="C29" s="654"/>
      <c r="D29" s="654"/>
      <c r="E29" s="79"/>
    </row>
    <row r="30" spans="1:5" ht="20.100000000000001" customHeight="1" thickBot="1" x14ac:dyDescent="0.25">
      <c r="A30" s="643" t="s">
        <v>633</v>
      </c>
      <c r="B30" s="644"/>
      <c r="C30" s="645"/>
      <c r="D30" s="645"/>
      <c r="E30" s="106">
        <f>IFERROR((E27*E28*E29),0)</f>
        <v>0</v>
      </c>
    </row>
  </sheetData>
  <mergeCells count="6">
    <mergeCell ref="A30:D30"/>
    <mergeCell ref="A1:E1"/>
    <mergeCell ref="B2:E2"/>
    <mergeCell ref="A27:D27"/>
    <mergeCell ref="A28:D28"/>
    <mergeCell ref="A29:D29"/>
  </mergeCells>
  <pageMargins left="0.25" right="0.25" top="0.75" bottom="0.75" header="0.3" footer="0.3"/>
  <pageSetup paperSize="9" scale="94"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DCD7-BB88-41F5-87C1-4A42D538C424}">
  <sheetPr>
    <tabColor rgb="FFFF0000"/>
    <pageSetUpPr fitToPage="1"/>
  </sheetPr>
  <dimension ref="A1:O51"/>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customWidth="1"/>
    <col min="2" max="2" width="34" style="1" customWidth="1"/>
    <col min="3" max="3" width="10.7109375" style="1" customWidth="1"/>
    <col min="4" max="5" width="8.7109375" style="1" customWidth="1"/>
    <col min="6" max="6" width="9.28515625" style="1" bestFit="1" customWidth="1"/>
    <col min="7" max="7" width="9.7109375" style="1" bestFit="1" customWidth="1"/>
    <col min="8" max="12" width="8.7109375" style="1" customWidth="1"/>
    <col min="13" max="13" width="9.5703125" style="1" bestFit="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x14ac:dyDescent="0.2">
      <c r="A3" s="609" t="s">
        <v>646</v>
      </c>
      <c r="B3" s="609"/>
      <c r="C3" s="97"/>
      <c r="D3" s="604" t="s">
        <v>31</v>
      </c>
      <c r="E3" s="604"/>
      <c r="F3" s="86" t="s">
        <v>7</v>
      </c>
      <c r="G3" s="86" t="s">
        <v>32</v>
      </c>
      <c r="H3" s="86" t="s">
        <v>640</v>
      </c>
      <c r="I3" s="87" t="s">
        <v>8</v>
      </c>
      <c r="J3" s="89" t="s">
        <v>9</v>
      </c>
      <c r="K3" s="88" t="s">
        <v>10</v>
      </c>
      <c r="L3" s="89" t="s">
        <v>396</v>
      </c>
      <c r="M3" s="90" t="s">
        <v>623</v>
      </c>
    </row>
    <row r="4" spans="1:13" ht="52.5" customHeight="1" x14ac:dyDescent="0.2">
      <c r="A4" s="98" t="s">
        <v>636</v>
      </c>
      <c r="B4" s="135"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702</v>
      </c>
      <c r="C5" s="11">
        <v>100</v>
      </c>
      <c r="D5" s="23">
        <f>IFERROR((VLOOKUP($B5,'Tabela de alimentos'!$A$3:$K$1041,2,FALSE))*$C5/100,0)</f>
        <v>176.3</v>
      </c>
      <c r="E5" s="25">
        <f>IFERROR((VLOOKUP($B5,'Tabela de alimentos'!$A$3:$K$1041,3,FALSE))*$C5/100,0)</f>
        <v>732.29809494747315</v>
      </c>
      <c r="F5" s="23">
        <f>IFERROR((VLOOKUP($B5,'Tabela de alimentos'!$A$3:$K$1041,4,FALSE))*$C5/100,0)</f>
        <v>8.860095492846721</v>
      </c>
      <c r="G5" s="23">
        <f>IFERROR((VLOOKUP($B5,'Tabela de alimentos'!$A$3:$K$1041,5,FALSE))*$C5/100,0)</f>
        <v>3.9393833333333332</v>
      </c>
      <c r="H5" s="23">
        <f>IFERROR((VLOOKUP($B5,'Tabela de alimentos'!$A$3:$K$1041,6,FALSE))*$C5/100,0)</f>
        <v>26.168517640532897</v>
      </c>
      <c r="I5" s="25">
        <f>IFERROR((VLOOKUP($B5,'Tabela de alimentos'!$A$3:$K$1041,7,FALSE))*$C5/100,0)</f>
        <v>174.20958333333337</v>
      </c>
      <c r="J5" s="21">
        <f>IFERROR((VLOOKUP($B5,'Tabela de alimentos'!$A$3:$K$1041,8,FALSE))*$C5/100,0)</f>
        <v>3.4531000000000009</v>
      </c>
      <c r="K5" s="21">
        <f>IFERROR((VLOOKUP($B5,'Tabela de alimentos'!$A$3:$K$1041,9,FALSE))*$C5/100,0)</f>
        <v>47.245170000000002</v>
      </c>
      <c r="L5" s="21">
        <f>IFERROR((VLOOKUP($B5,'Tabela de alimentos'!$A$3:$K$1041,10,FALSE))*$C5/100,0)</f>
        <v>4.5525000000000002</v>
      </c>
      <c r="M5" s="21">
        <f>IFERROR((VLOOKUP($B5,'Tabela de alimentos'!$A$3:$K$1041,11,FALSE))*$C5/100,0)</f>
        <v>193.62099999999998</v>
      </c>
    </row>
    <row r="6" spans="1:13" ht="14.25" x14ac:dyDescent="0.2">
      <c r="A6" s="134"/>
      <c r="B6" s="116" t="s">
        <v>740</v>
      </c>
      <c r="C6" s="11">
        <v>100</v>
      </c>
      <c r="D6" s="23">
        <f>IFERROR((VLOOKUP($B6,'Tabela de alimentos'!$A$3:$K$1041,2,FALSE))*$C6/100,0)</f>
        <v>147.02000000000001</v>
      </c>
      <c r="E6" s="25">
        <f>IFERROR((VLOOKUP($B6,'Tabela de alimentos'!$A$3:$K$1041,3,FALSE))*$C6/100,0)</f>
        <v>467.86296516159973</v>
      </c>
      <c r="F6" s="23">
        <f>IFERROR((VLOOKUP($B6,'Tabela de alimentos'!$A$3:$K$1041,4,FALSE))*$C6/100,0)</f>
        <v>0.99450000000000005</v>
      </c>
      <c r="G6" s="23">
        <f>IFERROR((VLOOKUP($B6,'Tabela de alimentos'!$A$3:$K$1041,5,FALSE))*$C6/100,0)</f>
        <v>0.308</v>
      </c>
      <c r="H6" s="23">
        <f>IFERROR((VLOOKUP($B6,'Tabela de alimentos'!$A$3:$K$1041,6,FALSE))*$C6/100,0)</f>
        <v>28.662499999999987</v>
      </c>
      <c r="I6" s="25">
        <f>IFERROR((VLOOKUP($B6,'Tabela de alimentos'!$A$3:$K$1041,7,FALSE))*$C6/100,0)</f>
        <v>2.4373333333333336</v>
      </c>
      <c r="J6" s="21">
        <f>IFERROR((VLOOKUP($B6,'Tabela de alimentos'!$A$3:$K$1041,8,FALSE))*$C6/100,0)</f>
        <v>0.30966666666666659</v>
      </c>
      <c r="K6" s="21">
        <f>IFERROR((VLOOKUP($B6,'Tabela de alimentos'!$A$3:$K$1041,9,FALSE))*$C6/100,0)</f>
        <v>42</v>
      </c>
      <c r="L6" s="21">
        <f>IFERROR((VLOOKUP($B6,'Tabela de alimentos'!$A$3:$K$1041,10,FALSE))*$C6/100,0)</f>
        <v>239.43866666666668</v>
      </c>
      <c r="M6" s="21">
        <f>IFERROR((VLOOKUP($B6,'Tabela de alimentos'!$A$3:$K$1041,11,FALSE))*$C6/100,0)</f>
        <v>8.3233333333333324</v>
      </c>
    </row>
    <row r="7" spans="1:13" ht="14.25" x14ac:dyDescent="0.2">
      <c r="A7" s="19"/>
      <c r="B7" s="116" t="s">
        <v>694</v>
      </c>
      <c r="C7" s="11">
        <v>100</v>
      </c>
      <c r="D7" s="23">
        <f>IFERROR((VLOOKUP($B7,'Tabela de alimentos'!$A$3:$K$1041,2,FALSE))*$C7/100,0)</f>
        <v>135.28460055072463</v>
      </c>
      <c r="E7" s="25">
        <f>IFERROR((VLOOKUP($B7,'Tabela de alimentos'!$A$3:$K$1041,3,FALSE))*$C7/100,0)</f>
        <v>566.03076870423195</v>
      </c>
      <c r="F7" s="23">
        <f>IFERROR((VLOOKUP($B7,'Tabela de alimentos'!$A$3:$K$1041,4,FALSE))*$C7/100,0)</f>
        <v>12.152807971014489</v>
      </c>
      <c r="G7" s="23">
        <f>IFERROR((VLOOKUP($B7,'Tabela de alimentos'!$A$3:$K$1041,5,FALSE))*$C7/100,0)</f>
        <v>9.1631000000000018</v>
      </c>
      <c r="H7" s="23">
        <f>IFERROR((VLOOKUP($B7,'Tabela de alimentos'!$A$3:$K$1041,6,FALSE))*$C7/100,0)</f>
        <v>0.34085869565217386</v>
      </c>
      <c r="I7" s="25">
        <f>IFERROR((VLOOKUP($B7,'Tabela de alimentos'!$A$3:$K$1041,7,FALSE))*$C7/100,0)</f>
        <v>8.1792000000000016</v>
      </c>
      <c r="J7" s="21">
        <f>IFERROR((VLOOKUP($B7,'Tabela de alimentos'!$A$3:$K$1041,8,FALSE))*$C7/100,0)</f>
        <v>0.54148333333333332</v>
      </c>
      <c r="K7" s="21">
        <f>IFERROR((VLOOKUP($B7,'Tabela de alimentos'!$A$3:$K$1041,9,FALSE))*$C7/100,0)</f>
        <v>0</v>
      </c>
      <c r="L7" s="21">
        <f>IFERROR((VLOOKUP($B7,'Tabela de alimentos'!$A$3:$K$1041,10,FALSE))*$C7/100,0)</f>
        <v>0.11666666666666668</v>
      </c>
      <c r="M7" s="21">
        <f>IFERROR((VLOOKUP($B7,'Tabela de alimentos'!$A$3:$K$1041,11,FALSE))*$C7/100,0)</f>
        <v>141.12771666666669</v>
      </c>
    </row>
    <row r="8" spans="1:13" ht="14.25" x14ac:dyDescent="0.2">
      <c r="A8" s="19"/>
      <c r="B8" s="116" t="s">
        <v>674</v>
      </c>
      <c r="C8" s="11">
        <v>100</v>
      </c>
      <c r="D8" s="23">
        <f>IFERROR((VLOOKUP($B8,'Tabela de alimentos'!$A$3:$K$1041,2,FALSE))*$C8/100,0)</f>
        <v>308.897067884058</v>
      </c>
      <c r="E8" s="25">
        <f>IFERROR((VLOOKUP($B8,'Tabela de alimentos'!$A$3:$K$1041,3,FALSE))*$C8/100,0)</f>
        <v>1292.4253320268986</v>
      </c>
      <c r="F8" s="23">
        <f>IFERROR((VLOOKUP($B8,'Tabela de alimentos'!$A$3:$K$1041,4,FALSE))*$C8/100,0)</f>
        <v>5.7618862318840574</v>
      </c>
      <c r="G8" s="23">
        <f>IFERROR((VLOOKUP($B8,'Tabela de alimentos'!$A$3:$K$1041,5,FALSE))*$C8/100,0)</f>
        <v>2.7690999999999999</v>
      </c>
      <c r="H8" s="23">
        <f>IFERROR((VLOOKUP($B8,'Tabela de alimentos'!$A$3:$K$1041,6,FALSE))*$C8/100,0)</f>
        <v>63.127163768115935</v>
      </c>
      <c r="I8" s="25">
        <f>IFERROR((VLOOKUP($B8,'Tabela de alimentos'!$A$3:$K$1041,7,FALSE))*$C8/100,0)</f>
        <v>3.5992666666666664</v>
      </c>
      <c r="J8" s="21">
        <f>IFERROR((VLOOKUP($B8,'Tabela de alimentos'!$A$3:$K$1041,8,FALSE))*$C8/100,0)</f>
        <v>0.54619799999999996</v>
      </c>
      <c r="K8" s="21">
        <f>IFERROR((VLOOKUP($B8,'Tabela de alimentos'!$A$3:$K$1041,9,FALSE))*$C8/100,0)</f>
        <v>0</v>
      </c>
      <c r="L8" s="21">
        <f>IFERROR((VLOOKUP($B8,'Tabela de alimentos'!$A$3:$K$1041,10,FALSE))*$C8/100,0)</f>
        <v>0</v>
      </c>
      <c r="M8" s="21">
        <f>IFERROR((VLOOKUP($B8,'Tabela de alimentos'!$A$3:$K$1041,11,FALSE))*$C8/100,0)</f>
        <v>80.728133333333332</v>
      </c>
    </row>
    <row r="9" spans="1:13" ht="14.25" x14ac:dyDescent="0.2">
      <c r="A9" s="19"/>
      <c r="B9" s="116" t="s">
        <v>676</v>
      </c>
      <c r="C9" s="11">
        <v>100</v>
      </c>
      <c r="D9" s="23">
        <f>IFERROR((VLOOKUP($B9,'Tabela de alimentos'!$A$3:$K$1041,2,FALSE))*$C9/100,0)</f>
        <v>110.33464939130434</v>
      </c>
      <c r="E9" s="25">
        <f>IFERROR((VLOOKUP($B9,'Tabela de alimentos'!$A$3:$K$1041,3,FALSE))*$C9/100,0)</f>
        <v>461.64017305321738</v>
      </c>
      <c r="F9" s="23">
        <f>IFERROR((VLOOKUP($B9,'Tabela de alimentos'!$A$3:$K$1041,4,FALSE))*$C9/100,0)</f>
        <v>5.291054347826087</v>
      </c>
      <c r="G9" s="23">
        <f>IFERROR((VLOOKUP($B9,'Tabela de alimentos'!$A$3:$K$1041,5,FALSE))*$C9/100,0)</f>
        <v>4.1120999999999999</v>
      </c>
      <c r="H9" s="23">
        <f>IFERROR((VLOOKUP($B9,'Tabela de alimentos'!$A$3:$K$1041,6,FALSE))*$C9/100,0)</f>
        <v>13.664528985507244</v>
      </c>
      <c r="I9" s="25">
        <f>IFERROR((VLOOKUP($B9,'Tabela de alimentos'!$A$3:$K$1041,7,FALSE))*$C9/100,0)</f>
        <v>49.747799999999998</v>
      </c>
      <c r="J9" s="21">
        <f>IFERROR((VLOOKUP($B9,'Tabela de alimentos'!$A$3:$K$1041,8,FALSE))*$C9/100,0)</f>
        <v>2.0020000000000002</v>
      </c>
      <c r="K9" s="21">
        <f>IFERROR((VLOOKUP($B9,'Tabela de alimentos'!$A$3:$K$1041,9,FALSE))*$C9/100,0)</f>
        <v>0</v>
      </c>
      <c r="L9" s="21">
        <f>IFERROR((VLOOKUP($B9,'Tabela de alimentos'!$A$3:$K$1041,10,FALSE))*$C9/100,0)</f>
        <v>0</v>
      </c>
      <c r="M9" s="21">
        <f>IFERROR((VLOOKUP($B9,'Tabela de alimentos'!$A$3:$K$1041,11,FALSE))*$C9/100,0)</f>
        <v>84.592800000000011</v>
      </c>
    </row>
    <row r="10" spans="1:13" ht="14.25" x14ac:dyDescent="0.2">
      <c r="A10" s="19"/>
      <c r="B10" s="116" t="s">
        <v>1019</v>
      </c>
      <c r="C10" s="11">
        <v>100</v>
      </c>
      <c r="D10" s="23">
        <f>IFERROR((VLOOKUP($B10,'Tabela de alimentos'!$A$3:$K$1041,2,FALSE))*$C10/100,0)</f>
        <v>83.893955391304331</v>
      </c>
      <c r="E10" s="25">
        <f>IFERROR((VLOOKUP($B10,'Tabela de alimentos'!$A$3:$K$1041,3,FALSE))*$C10/100,0)</f>
        <v>351.01320535721737</v>
      </c>
      <c r="F10" s="23">
        <f>IFERROR((VLOOKUP($B10,'Tabela de alimentos'!$A$3:$K$1041,4,FALSE))*$C10/100,0)</f>
        <v>0.42307855072463768</v>
      </c>
      <c r="G10" s="23">
        <f>IFERROR((VLOOKUP($B10,'Tabela de alimentos'!$A$3:$K$1041,5,FALSE))*$C10/100,0)</f>
        <v>3.0566200000000006</v>
      </c>
      <c r="H10" s="23">
        <f>IFERROR((VLOOKUP($B10,'Tabela de alimentos'!$A$3:$K$1041,6,FALSE))*$C10/100,0)</f>
        <v>13.870261449275361</v>
      </c>
      <c r="I10" s="25">
        <f>IFERROR((VLOOKUP($B10,'Tabela de alimentos'!$A$3:$K$1041,7,FALSE))*$C10/100,0)</f>
        <v>13.023486666666667</v>
      </c>
      <c r="J10" s="21">
        <f>IFERROR((VLOOKUP($B10,'Tabela de alimentos'!$A$3:$K$1041,8,FALSE))*$C10/100,0)</f>
        <v>0.21878000000000003</v>
      </c>
      <c r="K10" s="21">
        <f>IFERROR((VLOOKUP($B10,'Tabela de alimentos'!$A$3:$K$1041,9,FALSE))*$C10/100,0)</f>
        <v>20.22</v>
      </c>
      <c r="L10" s="21">
        <f>IFERROR((VLOOKUP($B10,'Tabela de alimentos'!$A$3:$K$1041,10,FALSE))*$C10/100,0)</f>
        <v>1.02142</v>
      </c>
      <c r="M10" s="21">
        <f>IFERROR((VLOOKUP($B10,'Tabela de alimentos'!$A$3:$K$1041,11,FALSE))*$C10/100,0)</f>
        <v>80.156240000000011</v>
      </c>
    </row>
    <row r="11" spans="1:13" ht="14.25" x14ac:dyDescent="0.2">
      <c r="A11" s="19"/>
      <c r="B11" s="116" t="s">
        <v>1017</v>
      </c>
      <c r="C11" s="11">
        <v>100</v>
      </c>
      <c r="D11" s="23">
        <f>IFERROR((VLOOKUP($B11,'Tabela de alimentos'!$A$3:$K$1041,2,FALSE))*$C11/100,0)</f>
        <v>28.5931352173913</v>
      </c>
      <c r="E11" s="25">
        <f>IFERROR((VLOOKUP($B11,'Tabela de alimentos'!$A$3:$K$1041,3,FALSE))*$C11/100,0)</f>
        <v>126.82367774956521</v>
      </c>
      <c r="F11" s="23">
        <f>IFERROR((VLOOKUP($B11,'Tabela de alimentos'!$A$3:$K$1041,4,FALSE))*$C11/100,0)</f>
        <v>0.25326086956521743</v>
      </c>
      <c r="G11" s="23">
        <f>IFERROR((VLOOKUP($B11,'Tabela de alimentos'!$A$3:$K$1041,5,FALSE))*$C11/100,0)</f>
        <v>3.0185000000000004</v>
      </c>
      <c r="H11" s="23">
        <f>IFERROR((VLOOKUP($B11,'Tabela de alimentos'!$A$3:$K$1041,6,FALSE))*$C11/100,0)</f>
        <v>0.36423913043478268</v>
      </c>
      <c r="I11" s="25">
        <f>IFERROR((VLOOKUP($B11,'Tabela de alimentos'!$A$3:$K$1041,7,FALSE))*$C11/100,0)</f>
        <v>4.1270000000000007</v>
      </c>
      <c r="J11" s="21">
        <f>IFERROR((VLOOKUP($B11,'Tabela de alimentos'!$A$3:$K$1041,8,FALSE))*$C11/100,0)</f>
        <v>9.1499999999999998E-2</v>
      </c>
      <c r="K11" s="21">
        <f>IFERROR((VLOOKUP($B11,'Tabela de alimentos'!$A$3:$K$1041,9,FALSE))*$C11/100,0)</f>
        <v>32.549999999999997</v>
      </c>
      <c r="L11" s="21">
        <f>IFERROR((VLOOKUP($B11,'Tabela de alimentos'!$A$3:$K$1041,10,FALSE))*$C11/100,0)</f>
        <v>3.2085000000000004</v>
      </c>
      <c r="M11" s="21">
        <f>IFERROR((VLOOKUP($B11,'Tabela de alimentos'!$A$3:$K$1041,11,FALSE))*$C11/100,0)</f>
        <v>80.521000000000015</v>
      </c>
    </row>
    <row r="12" spans="1:13" ht="14.25" x14ac:dyDescent="0.2">
      <c r="A12" s="19"/>
      <c r="B12" s="116" t="s">
        <v>737</v>
      </c>
      <c r="C12" s="11">
        <v>100</v>
      </c>
      <c r="D12" s="23">
        <f>IFERROR((VLOOKUP($B12,'Tabela de alimentos'!$A$3:$K$1041,2,FALSE))*$C12/100,0)</f>
        <v>99.86</v>
      </c>
      <c r="E12" s="25">
        <f>IFERROR((VLOOKUP($B12,'Tabela de alimentos'!$A$3:$K$1041,3,FALSE))*$C12/100,0)</f>
        <v>417.848426579803</v>
      </c>
      <c r="F12" s="23">
        <f>IFERROR((VLOOKUP($B12,'Tabela de alimentos'!$A$3:$K$1041,4,FALSE))*$C12/100,0)</f>
        <v>0.96533333333333327</v>
      </c>
      <c r="G12" s="23">
        <f>IFERROR((VLOOKUP($B12,'Tabela de alimentos'!$A$3:$K$1041,5,FALSE))*$C12/100,0)</f>
        <v>0.22666666666666666</v>
      </c>
      <c r="H12" s="23">
        <f>IFERROR((VLOOKUP($B12,'Tabela de alimentos'!$A$3:$K$1041,6,FALSE))*$C12/100,0)</f>
        <v>25.558333333333323</v>
      </c>
      <c r="I12" s="25">
        <f>IFERROR((VLOOKUP($B12,'Tabela de alimentos'!$A$3:$K$1041,7,FALSE))*$C12/100,0)</f>
        <v>27.834666666666671</v>
      </c>
      <c r="J12" s="21">
        <f>IFERROR((VLOOKUP($B12,'Tabela de alimentos'!$A$3:$K$1041,8,FALSE))*$C12/100,0)</f>
        <v>0.73099999999999998</v>
      </c>
      <c r="K12" s="21">
        <f>IFERROR((VLOOKUP($B12,'Tabela de alimentos'!$A$3:$K$1041,9,FALSE))*$C12/100,0)</f>
        <v>4</v>
      </c>
      <c r="L12" s="21">
        <f>IFERROR((VLOOKUP($B12,'Tabela de alimentos'!$A$3:$K$1041,10,FALSE))*$C12/100,0)</f>
        <v>2.4933333333333332</v>
      </c>
      <c r="M12" s="21">
        <f>IFERROR((VLOOKUP($B12,'Tabela de alimentos'!$A$3:$K$1041,11,FALSE))*$C12/100,0)</f>
        <v>2.4726666666666666</v>
      </c>
    </row>
    <row r="13" spans="1:13" ht="14.25" x14ac:dyDescent="0.2">
      <c r="A13" s="19"/>
      <c r="B13" s="116" t="s">
        <v>718</v>
      </c>
      <c r="C13" s="11">
        <v>100</v>
      </c>
      <c r="D13" s="23">
        <f>IFERROR((VLOOKUP($B13,'Tabela de alimentos'!$A$3:$K$1041,2,FALSE))*$C13/100,0)</f>
        <v>434.53720920419232</v>
      </c>
      <c r="E13" s="25">
        <f>IFERROR((VLOOKUP($B13,'Tabela de alimentos'!$A$3:$K$1041,3,FALSE))*$C13/100,0)</f>
        <v>1818.3516833103413</v>
      </c>
      <c r="F13" s="23">
        <f>IFERROR((VLOOKUP($B13,'Tabela de alimentos'!$A$3:$K$1041,4,FALSE))*$C13/100,0)</f>
        <v>33.605266666520436</v>
      </c>
      <c r="G13" s="23">
        <f>IFERROR((VLOOKUP($B13,'Tabela de alimentos'!$A$3:$K$1041,5,FALSE))*$C13/100,0)</f>
        <v>25.791499999999999</v>
      </c>
      <c r="H13" s="23">
        <f>IFERROR((VLOOKUP($B13,'Tabela de alimentos'!$A$3:$K$1041,6,FALSE))*$C13/100,0)</f>
        <v>16.330716666812897</v>
      </c>
      <c r="I13" s="25">
        <f>IFERROR((VLOOKUP($B13,'Tabela de alimentos'!$A$3:$K$1041,7,FALSE))*$C13/100,0)</f>
        <v>213.55883666666665</v>
      </c>
      <c r="J13" s="21">
        <f>IFERROR((VLOOKUP($B13,'Tabela de alimentos'!$A$3:$K$1041,8,FALSE))*$C13/100,0)</f>
        <v>3.7673033333333343</v>
      </c>
      <c r="K13" s="21">
        <f>IFERROR((VLOOKUP($B13,'Tabela de alimentos'!$A$3:$K$1041,9,FALSE))*$C13/100,0)</f>
        <v>223.51799999999994</v>
      </c>
      <c r="L13" s="21">
        <f>IFERROR((VLOOKUP($B13,'Tabela de alimentos'!$A$3:$K$1041,10,FALSE))*$C13/100,0)</f>
        <v>6.0878666666666668</v>
      </c>
      <c r="M13" s="21">
        <f>IFERROR((VLOOKUP($B13,'Tabela de alimentos'!$A$3:$K$1041,11,FALSE))*$C13/100,0)</f>
        <v>555.33443033333333</v>
      </c>
    </row>
    <row r="14" spans="1:13" ht="14.25" x14ac:dyDescent="0.2">
      <c r="A14" s="19"/>
      <c r="B14" s="116" t="s">
        <v>739</v>
      </c>
      <c r="C14" s="11">
        <v>100</v>
      </c>
      <c r="D14" s="23">
        <f>IFERROR((VLOOKUP($B14,'Tabela de alimentos'!$A$3:$K$1041,2,FALSE))*$C14/100,0)</f>
        <v>111.82</v>
      </c>
      <c r="E14" s="25">
        <f>IFERROR((VLOOKUP($B14,'Tabela de alimentos'!$A$3:$K$1041,3,FALSE))*$C14/100,0)</f>
        <v>467.86296516159973</v>
      </c>
      <c r="F14" s="23">
        <f>IFERROR((VLOOKUP($B14,'Tabela de alimentos'!$A$3:$K$1041,4,FALSE))*$C14/100,0)</f>
        <v>0.99450000000000005</v>
      </c>
      <c r="G14" s="23">
        <f>IFERROR((VLOOKUP($B14,'Tabela de alimentos'!$A$3:$K$1041,5,FALSE))*$C14/100,0)</f>
        <v>0.308</v>
      </c>
      <c r="H14" s="23">
        <f>IFERROR((VLOOKUP($B14,'Tabela de alimentos'!$A$3:$K$1041,6,FALSE))*$C14/100,0)</f>
        <v>28.662499999999987</v>
      </c>
      <c r="I14" s="25">
        <f>IFERROR((VLOOKUP($B14,'Tabela de alimentos'!$A$3:$K$1041,7,FALSE))*$C14/100,0)</f>
        <v>2.4373333333333336</v>
      </c>
      <c r="J14" s="21">
        <f>IFERROR((VLOOKUP($B14,'Tabela de alimentos'!$A$3:$K$1041,8,FALSE))*$C14/100,0)</f>
        <v>0.30966666666666659</v>
      </c>
      <c r="K14" s="21">
        <f>IFERROR((VLOOKUP($B14,'Tabela de alimentos'!$A$3:$K$1041,9,FALSE))*$C14/100,0)</f>
        <v>42</v>
      </c>
      <c r="L14" s="21">
        <f>IFERROR((VLOOKUP($B14,'Tabela de alimentos'!$A$3:$K$1041,10,FALSE))*$C14/100,0)</f>
        <v>239.43866666666668</v>
      </c>
      <c r="M14" s="21">
        <f>IFERROR((VLOOKUP($B14,'Tabela de alimentos'!$A$3:$K$1041,11,FALSE))*$C14/100,0)</f>
        <v>8.3233333333333324</v>
      </c>
    </row>
    <row r="15" spans="1:13" ht="14.25" x14ac:dyDescent="0.2">
      <c r="A15" s="19"/>
      <c r="B15" s="116"/>
      <c r="C15" s="11"/>
      <c r="D15" s="23">
        <f>IFERROR((VLOOKUP($B15,'Tabela de alimentos'!$A$3:$K$1041,2,FALSE))*$C15/100,0)</f>
        <v>0</v>
      </c>
      <c r="E15" s="25">
        <f>IFERROR((VLOOKUP($B15,'Tabela de alimentos'!$A$3:$K$1041,3,FALSE))*$C15/100,0)</f>
        <v>0</v>
      </c>
      <c r="F15" s="23">
        <f>IFERROR((VLOOKUP($B15,'Tabela de alimentos'!$A$3:$K$1041,4,FALSE))*$C15/100,0)</f>
        <v>0</v>
      </c>
      <c r="G15" s="23">
        <f>IFERROR((VLOOKUP($B15,'Tabela de alimentos'!$A$3:$K$1041,5,FALSE))*$C15/100,0)</f>
        <v>0</v>
      </c>
      <c r="H15" s="23">
        <f>IFERROR((VLOOKUP($B15,'Tabela de alimentos'!$A$3:$K$1041,6,FALSE))*$C15/100,0)</f>
        <v>0</v>
      </c>
      <c r="I15" s="25">
        <f>IFERROR((VLOOKUP($B15,'Tabela de alimentos'!$A$3:$K$1041,7,FALSE))*$C15/100,0)</f>
        <v>0</v>
      </c>
      <c r="J15" s="21">
        <f>IFERROR((VLOOKUP($B15,'Tabela de alimentos'!$A$3:$K$1041,8,FALSE))*$C15/100,0)</f>
        <v>0</v>
      </c>
      <c r="K15" s="21">
        <f>IFERROR((VLOOKUP($B15,'Tabela de alimentos'!$A$3:$K$1041,9,FALSE))*$C15/100,0)</f>
        <v>0</v>
      </c>
      <c r="L15" s="21">
        <f>IFERROR((VLOOKUP($B15,'Tabela de alimentos'!$A$3:$K$1041,10,FALSE))*$C15/100,0)</f>
        <v>0</v>
      </c>
      <c r="M15" s="21">
        <f>IFERROR((VLOOKUP($B15,'Tabela de alimentos'!$A$3:$K$1041,11,FALSE))*$C15/100,0)</f>
        <v>0</v>
      </c>
    </row>
    <row r="16" spans="1:13" ht="14.25" x14ac:dyDescent="0.2">
      <c r="A16" s="19"/>
      <c r="B16" s="116"/>
      <c r="C16" s="11"/>
      <c r="D16" s="23">
        <f>IFERROR((VLOOKUP($B16,'Tabela de alimentos'!$A$3:$K$1041,2,FALSE))*$C16/100,0)</f>
        <v>0</v>
      </c>
      <c r="E16" s="25">
        <f>IFERROR((VLOOKUP($B16,'Tabela de alimentos'!$A$3:$K$1041,3,FALSE))*$C16/100,0)</f>
        <v>0</v>
      </c>
      <c r="F16" s="23">
        <f>IFERROR((VLOOKUP($B16,'Tabela de alimentos'!$A$3:$K$1041,4,FALSE))*$C16/100,0)</f>
        <v>0</v>
      </c>
      <c r="G16" s="23">
        <f>IFERROR((VLOOKUP($B16,'Tabela de alimentos'!$A$3:$K$1041,5,FALSE))*$C16/100,0)</f>
        <v>0</v>
      </c>
      <c r="H16" s="23">
        <f>IFERROR((VLOOKUP($B16,'Tabela de alimentos'!$A$3:$K$1041,6,FALSE))*$C16/100,0)</f>
        <v>0</v>
      </c>
      <c r="I16" s="25">
        <f>IFERROR((VLOOKUP($B16,'Tabela de alimentos'!$A$3:$K$1041,7,FALSE))*$C16/100,0)</f>
        <v>0</v>
      </c>
      <c r="J16" s="21">
        <f>IFERROR((VLOOKUP($B16,'Tabela de alimentos'!$A$3:$K$1041,8,FALSE))*$C16/100,0)</f>
        <v>0</v>
      </c>
      <c r="K16" s="21">
        <f>IFERROR((VLOOKUP($B16,'Tabela de alimentos'!$A$3:$K$1041,9,FALSE))*$C16/100,0)</f>
        <v>0</v>
      </c>
      <c r="L16" s="21">
        <f>IFERROR((VLOOKUP($B16,'Tabela de alimentos'!$A$3:$K$1041,10,FALSE))*$C16/100,0)</f>
        <v>0</v>
      </c>
      <c r="M16" s="21">
        <f>IFERROR((VLOOKUP($B16,'Tabela de alimentos'!$A$3:$K$1041,11,FALSE))*$C16/100,0)</f>
        <v>0</v>
      </c>
    </row>
    <row r="17" spans="1:13" ht="14.25" hidden="1" x14ac:dyDescent="0.2">
      <c r="A17" s="19"/>
      <c r="B17" s="116"/>
      <c r="C17" s="11"/>
      <c r="D17" s="23">
        <f>IFERROR((VLOOKUP($B17,'Tabela de alimentos'!$A$3:$K$1041,2,FALSE))*$C17/100,0)</f>
        <v>0</v>
      </c>
      <c r="E17" s="25">
        <f>IFERROR((VLOOKUP($B17,'Tabela de alimentos'!$A$3:$K$1041,3,FALSE))*$C17/100,0)</f>
        <v>0</v>
      </c>
      <c r="F17" s="23">
        <f>IFERROR((VLOOKUP($B17,'Tabela de alimentos'!$A$3:$K$1041,4,FALSE))*$C17/100,0)</f>
        <v>0</v>
      </c>
      <c r="G17" s="23">
        <f>IFERROR((VLOOKUP($B17,'Tabela de alimentos'!$A$3:$K$1041,5,FALSE))*$C17/100,0)</f>
        <v>0</v>
      </c>
      <c r="H17" s="23">
        <f>IFERROR((VLOOKUP($B17,'Tabela de alimentos'!$A$3:$K$1041,6,FALSE))*$C17/100,0)</f>
        <v>0</v>
      </c>
      <c r="I17" s="25">
        <f>IFERROR((VLOOKUP($B17,'Tabela de alimentos'!$A$3:$K$1041,7,FALSE))*$C17/100,0)</f>
        <v>0</v>
      </c>
      <c r="J17" s="21">
        <f>IFERROR((VLOOKUP($B17,'Tabela de alimentos'!$A$3:$K$1041,8,FALSE))*$C17/100,0)</f>
        <v>0</v>
      </c>
      <c r="K17" s="21">
        <f>IFERROR((VLOOKUP($B17,'Tabela de alimentos'!$A$3:$K$1041,9,FALSE))*$C17/100,0)</f>
        <v>0</v>
      </c>
      <c r="L17" s="21">
        <f>IFERROR((VLOOKUP($B17,'Tabela de alimentos'!$A$3:$K$1041,10,FALSE))*$C17/100,0)</f>
        <v>0</v>
      </c>
      <c r="M17" s="21">
        <f>IFERROR((VLOOKUP($B17,'Tabela de alimentos'!$A$3:$K$1041,11,FALSE))*$C17/100,0)</f>
        <v>0</v>
      </c>
    </row>
    <row r="18" spans="1:13" ht="14.25" hidden="1" x14ac:dyDescent="0.2">
      <c r="A18" s="19"/>
      <c r="B18" s="116"/>
      <c r="C18" s="11"/>
      <c r="D18" s="23">
        <f>IFERROR((VLOOKUP($B18,'Tabela de alimentos'!$A$3:$K$1041,2,FALSE))*$C18/100,0)</f>
        <v>0</v>
      </c>
      <c r="E18" s="25">
        <f>IFERROR((VLOOKUP($B18,'Tabela de alimentos'!$A$3:$K$1041,3,FALSE))*$C18/100,0)</f>
        <v>0</v>
      </c>
      <c r="F18" s="23">
        <f>IFERROR((VLOOKUP($B18,'Tabela de alimentos'!$A$3:$K$1041,4,FALSE))*$C18/100,0)</f>
        <v>0</v>
      </c>
      <c r="G18" s="23">
        <f>IFERROR((VLOOKUP($B18,'Tabela de alimentos'!$A$3:$K$1041,5,FALSE))*$C18/100,0)</f>
        <v>0</v>
      </c>
      <c r="H18" s="23">
        <f>IFERROR((VLOOKUP($B18,'Tabela de alimentos'!$A$3:$K$1041,6,FALSE))*$C18/100,0)</f>
        <v>0</v>
      </c>
      <c r="I18" s="25">
        <f>IFERROR((VLOOKUP($B18,'Tabela de alimentos'!$A$3:$K$1041,7,FALSE))*$C18/100,0)</f>
        <v>0</v>
      </c>
      <c r="J18" s="21">
        <f>IFERROR((VLOOKUP($B18,'Tabela de alimentos'!$A$3:$K$1041,8,FALSE))*$C18/100,0)</f>
        <v>0</v>
      </c>
      <c r="K18" s="21">
        <f>IFERROR((VLOOKUP($B18,'Tabela de alimentos'!$A$3:$K$1041,9,FALSE))*$C18/100,0)</f>
        <v>0</v>
      </c>
      <c r="L18" s="21">
        <f>IFERROR((VLOOKUP($B18,'Tabela de alimentos'!$A$3:$K$1041,10,FALSE))*$C18/100,0)</f>
        <v>0</v>
      </c>
      <c r="M18" s="21">
        <f>IFERROR((VLOOKUP($B18,'Tabela de alimentos'!$A$3:$K$1041,11,FALSE))*$C18/100,0)</f>
        <v>0</v>
      </c>
    </row>
    <row r="19" spans="1:13" ht="14.25" hidden="1" x14ac:dyDescent="0.2">
      <c r="A19" s="19"/>
      <c r="B19" s="116"/>
      <c r="C19" s="11"/>
      <c r="D19" s="23">
        <f>IFERROR((VLOOKUP($B19,'Tabela de alimentos'!$A$3:$K$1041,2,FALSE))*$C19/100,0)</f>
        <v>0</v>
      </c>
      <c r="E19" s="25">
        <f>IFERROR((VLOOKUP($B19,'Tabela de alimentos'!$A$3:$K$1041,3,FALSE))*$C19/100,0)</f>
        <v>0</v>
      </c>
      <c r="F19" s="23">
        <f>IFERROR((VLOOKUP($B19,'Tabela de alimentos'!$A$3:$K$1041,4,FALSE))*$C19/100,0)</f>
        <v>0</v>
      </c>
      <c r="G19" s="23">
        <f>IFERROR((VLOOKUP($B19,'Tabela de alimentos'!$A$3:$K$1041,5,FALSE))*$C19/100,0)</f>
        <v>0</v>
      </c>
      <c r="H19" s="23">
        <f>IFERROR((VLOOKUP($B19,'Tabela de alimentos'!$A$3:$K$1041,6,FALSE))*$C19/100,0)</f>
        <v>0</v>
      </c>
      <c r="I19" s="25">
        <f>IFERROR((VLOOKUP($B19,'Tabela de alimentos'!$A$3:$K$1041,7,FALSE))*$C19/100,0)</f>
        <v>0</v>
      </c>
      <c r="J19" s="21">
        <f>IFERROR((VLOOKUP($B19,'Tabela de alimentos'!$A$3:$K$1041,8,FALSE))*$C19/100,0)</f>
        <v>0</v>
      </c>
      <c r="K19" s="21">
        <f>IFERROR((VLOOKUP($B19,'Tabela de alimentos'!$A$3:$K$1041,9,FALSE))*$C19/100,0)</f>
        <v>0</v>
      </c>
      <c r="L19" s="21">
        <f>IFERROR((VLOOKUP($B19,'Tabela de alimentos'!$A$3:$K$1041,10,FALSE))*$C19/100,0)</f>
        <v>0</v>
      </c>
      <c r="M19" s="21">
        <f>IFERROR((VLOOKUP($B19,'Tabela de alimentos'!$A$3:$K$1041,11,FALSE))*$C19/100,0)</f>
        <v>0</v>
      </c>
    </row>
    <row r="20" spans="1:13" ht="14.25" hidden="1" x14ac:dyDescent="0.2">
      <c r="A20" s="19"/>
      <c r="B20" s="116"/>
      <c r="C20" s="11"/>
      <c r="D20" s="23">
        <f>IFERROR((VLOOKUP($B20,'Tabela de alimentos'!$A$3:$K$1041,2,FALSE))*$C20/100,0)</f>
        <v>0</v>
      </c>
      <c r="E20" s="25">
        <f>IFERROR((VLOOKUP($B20,'Tabela de alimentos'!$A$3:$K$1041,3,FALSE))*$C20/100,0)</f>
        <v>0</v>
      </c>
      <c r="F20" s="23">
        <f>IFERROR((VLOOKUP($B20,'Tabela de alimentos'!$A$3:$K$1041,4,FALSE))*$C20/100,0)</f>
        <v>0</v>
      </c>
      <c r="G20" s="23">
        <f>IFERROR((VLOOKUP($B20,'Tabela de alimentos'!$A$3:$K$1041,5,FALSE))*$C20/100,0)</f>
        <v>0</v>
      </c>
      <c r="H20" s="23">
        <f>IFERROR((VLOOKUP($B20,'Tabela de alimentos'!$A$3:$K$1041,6,FALSE))*$C20/100,0)</f>
        <v>0</v>
      </c>
      <c r="I20" s="25">
        <f>IFERROR((VLOOKUP($B20,'Tabela de alimentos'!$A$3:$K$1041,7,FALSE))*$C20/100,0)</f>
        <v>0</v>
      </c>
      <c r="J20" s="21">
        <f>IFERROR((VLOOKUP($B20,'Tabela de alimentos'!$A$3:$K$1041,8,FALSE))*$C20/100,0)</f>
        <v>0</v>
      </c>
      <c r="K20" s="21">
        <f>IFERROR((VLOOKUP($B20,'Tabela de alimentos'!$A$3:$K$1041,9,FALSE))*$C20/100,0)</f>
        <v>0</v>
      </c>
      <c r="L20" s="21">
        <f>IFERROR((VLOOKUP($B20,'Tabela de alimentos'!$A$3:$K$1041,10,FALSE))*$C20/100,0)</f>
        <v>0</v>
      </c>
      <c r="M20" s="21">
        <f>IFERROR((VLOOKUP($B20,'Tabela de alimentos'!$A$3:$K$1041,11,FALSE))*$C20/100,0)</f>
        <v>0</v>
      </c>
    </row>
    <row r="21" spans="1:13" ht="14.25" hidden="1" x14ac:dyDescent="0.2">
      <c r="A21" s="19"/>
      <c r="B21" s="116"/>
      <c r="C21" s="11"/>
      <c r="D21" s="23">
        <f>IFERROR((VLOOKUP($B21,'Tabela de alimentos'!$A$3:$K$1041,2,FALSE))*$C21/100,0)</f>
        <v>0</v>
      </c>
      <c r="E21" s="25">
        <f>IFERROR((VLOOKUP($B21,'Tabela de alimentos'!$A$3:$K$1041,3,FALSE))*$C21/100,0)</f>
        <v>0</v>
      </c>
      <c r="F21" s="23">
        <f>IFERROR((VLOOKUP($B21,'Tabela de alimentos'!$A$3:$K$1041,4,FALSE))*$C21/100,0)</f>
        <v>0</v>
      </c>
      <c r="G21" s="23">
        <f>IFERROR((VLOOKUP($B21,'Tabela de alimentos'!$A$3:$K$1041,5,FALSE))*$C21/100,0)</f>
        <v>0</v>
      </c>
      <c r="H21" s="23">
        <f>IFERROR((VLOOKUP($B21,'Tabela de alimentos'!$A$3:$K$1041,6,FALSE))*$C21/100,0)</f>
        <v>0</v>
      </c>
      <c r="I21" s="25">
        <f>IFERROR((VLOOKUP($B21,'Tabela de alimentos'!$A$3:$K$1041,7,FALSE))*$C21/100,0)</f>
        <v>0</v>
      </c>
      <c r="J21" s="21">
        <f>IFERROR((VLOOKUP($B21,'Tabela de alimentos'!$A$3:$K$1041,8,FALSE))*$C21/100,0)</f>
        <v>0</v>
      </c>
      <c r="K21" s="21">
        <f>IFERROR((VLOOKUP($B21,'Tabela de alimentos'!$A$3:$K$1041,9,FALSE))*$C21/100,0)</f>
        <v>0</v>
      </c>
      <c r="L21" s="21">
        <f>IFERROR((VLOOKUP($B21,'Tabela de alimentos'!$A$3:$K$1041,10,FALSE))*$C21/100,0)</f>
        <v>0</v>
      </c>
      <c r="M21" s="21">
        <f>IFERROR((VLOOKUP($B21,'Tabela de alimentos'!$A$3:$K$1041,11,FALSE))*$C21/100,0)</f>
        <v>0</v>
      </c>
    </row>
    <row r="22" spans="1:13" ht="14.25" hidden="1" x14ac:dyDescent="0.2">
      <c r="A22" s="19"/>
      <c r="B22" s="116"/>
      <c r="C22" s="11"/>
      <c r="D22" s="23">
        <f>IFERROR((VLOOKUP($B22,'Tabela de alimentos'!$A$3:$K$1041,2,FALSE))*$C22/100,0)</f>
        <v>0</v>
      </c>
      <c r="E22" s="25">
        <f>IFERROR((VLOOKUP($B22,'Tabela de alimentos'!$A$3:$K$1041,3,FALSE))*$C22/100,0)</f>
        <v>0</v>
      </c>
      <c r="F22" s="23">
        <f>IFERROR((VLOOKUP($B22,'Tabela de alimentos'!$A$3:$K$1041,4,FALSE))*$C22/100,0)</f>
        <v>0</v>
      </c>
      <c r="G22" s="23">
        <f>IFERROR((VLOOKUP($B22,'Tabela de alimentos'!$A$3:$K$1041,5,FALSE))*$C22/100,0)</f>
        <v>0</v>
      </c>
      <c r="H22" s="23">
        <f>IFERROR((VLOOKUP($B22,'Tabela de alimentos'!$A$3:$K$1041,6,FALSE))*$C22/100,0)</f>
        <v>0</v>
      </c>
      <c r="I22" s="25">
        <f>IFERROR((VLOOKUP($B22,'Tabela de alimentos'!$A$3:$K$1041,7,FALSE))*$C22/100,0)</f>
        <v>0</v>
      </c>
      <c r="J22" s="21">
        <f>IFERROR((VLOOKUP($B22,'Tabela de alimentos'!$A$3:$K$1041,8,FALSE))*$C22/100,0)</f>
        <v>0</v>
      </c>
      <c r="K22" s="21">
        <f>IFERROR((VLOOKUP($B22,'Tabela de alimentos'!$A$3:$K$1041,9,FALSE))*$C22/100,0)</f>
        <v>0</v>
      </c>
      <c r="L22" s="21">
        <f>IFERROR((VLOOKUP($B22,'Tabela de alimentos'!$A$3:$K$1041,10,FALSE))*$C22/100,0)</f>
        <v>0</v>
      </c>
      <c r="M22" s="21">
        <f>IFERROR((VLOOKUP($B22,'Tabela de alimentos'!$A$3:$K$1041,11,FALSE))*$C22/100,0)</f>
        <v>0</v>
      </c>
    </row>
    <row r="23" spans="1:13" ht="14.25" hidden="1" x14ac:dyDescent="0.2">
      <c r="A23" s="19"/>
      <c r="B23" s="116"/>
      <c r="C23" s="11"/>
      <c r="D23" s="23">
        <f>IFERROR((VLOOKUP($B23,'Tabela de alimentos'!$A$3:$K$1041,2,FALSE))*$C23/100,0)</f>
        <v>0</v>
      </c>
      <c r="E23" s="25">
        <f>IFERROR((VLOOKUP($B23,'Tabela de alimentos'!$A$3:$K$1041,3,FALSE))*$C23/100,0)</f>
        <v>0</v>
      </c>
      <c r="F23" s="23">
        <f>IFERROR((VLOOKUP($B23,'Tabela de alimentos'!$A$3:$K$1041,4,FALSE))*$C23/100,0)</f>
        <v>0</v>
      </c>
      <c r="G23" s="23">
        <f>IFERROR((VLOOKUP($B23,'Tabela de alimentos'!$A$3:$K$1041,5,FALSE))*$C23/100,0)</f>
        <v>0</v>
      </c>
      <c r="H23" s="23">
        <f>IFERROR((VLOOKUP($B23,'Tabela de alimentos'!$A$3:$K$1041,6,FALSE))*$C23/100,0)</f>
        <v>0</v>
      </c>
      <c r="I23" s="25">
        <f>IFERROR((VLOOKUP($B23,'Tabela de alimentos'!$A$3:$K$1041,7,FALSE))*$C23/100,0)</f>
        <v>0</v>
      </c>
      <c r="J23" s="21">
        <f>IFERROR((VLOOKUP($B23,'Tabela de alimentos'!$A$3:$K$1041,8,FALSE))*$C23/100,0)</f>
        <v>0</v>
      </c>
      <c r="K23" s="21">
        <f>IFERROR((VLOOKUP($B23,'Tabela de alimentos'!$A$3:$K$1041,9,FALSE))*$C23/100,0)</f>
        <v>0</v>
      </c>
      <c r="L23" s="21">
        <f>IFERROR((VLOOKUP($B23,'Tabela de alimentos'!$A$3:$K$1041,10,FALSE))*$C23/100,0)</f>
        <v>0</v>
      </c>
      <c r="M23" s="21">
        <f>IFERROR((VLOOKUP($B23,'Tabela de alimentos'!$A$3:$K$1041,11,FALSE))*$C23/100,0)</f>
        <v>0</v>
      </c>
    </row>
    <row r="24" spans="1:13" ht="14.25" hidden="1" x14ac:dyDescent="0.2">
      <c r="A24" s="19"/>
      <c r="B24" s="116"/>
      <c r="C24" s="11"/>
      <c r="D24" s="23">
        <f>IFERROR((VLOOKUP($B24,'Tabela de alimentos'!$A$3:$K$1041,2,FALSE))*$C24/100,0)</f>
        <v>0</v>
      </c>
      <c r="E24" s="25">
        <f>IFERROR((VLOOKUP($B24,'Tabela de alimentos'!$A$3:$K$1041,3,FALSE))*$C24/100,0)</f>
        <v>0</v>
      </c>
      <c r="F24" s="23">
        <f>IFERROR((VLOOKUP($B24,'Tabela de alimentos'!$A$3:$K$1041,4,FALSE))*$C24/100,0)</f>
        <v>0</v>
      </c>
      <c r="G24" s="23">
        <f>IFERROR((VLOOKUP($B24,'Tabela de alimentos'!$A$3:$K$1041,5,FALSE))*$C24/100,0)</f>
        <v>0</v>
      </c>
      <c r="H24" s="23">
        <f>IFERROR((VLOOKUP($B24,'Tabela de alimentos'!$A$3:$K$1041,6,FALSE))*$C24/100,0)</f>
        <v>0</v>
      </c>
      <c r="I24" s="25">
        <f>IFERROR((VLOOKUP($B24,'Tabela de alimentos'!$A$3:$K$1041,7,FALSE))*$C24/100,0)</f>
        <v>0</v>
      </c>
      <c r="J24" s="21">
        <f>IFERROR((VLOOKUP($B24,'Tabela de alimentos'!$A$3:$K$1041,8,FALSE))*$C24/100,0)</f>
        <v>0</v>
      </c>
      <c r="K24" s="21">
        <f>IFERROR((VLOOKUP($B24,'Tabela de alimentos'!$A$3:$K$1041,9,FALSE))*$C24/100,0)</f>
        <v>0</v>
      </c>
      <c r="L24" s="21">
        <f>IFERROR((VLOOKUP($B24,'Tabela de alimentos'!$A$3:$K$1041,10,FALSE))*$C24/100,0)</f>
        <v>0</v>
      </c>
      <c r="M24" s="21">
        <f>IFERROR((VLOOKUP($B24,'Tabela de alimentos'!$A$3:$K$1041,11,FALSE))*$C24/100,0)</f>
        <v>0</v>
      </c>
    </row>
    <row r="25" spans="1:13" ht="14.25" hidden="1" x14ac:dyDescent="0.2">
      <c r="A25" s="19"/>
      <c r="B25" s="116"/>
      <c r="C25" s="11"/>
      <c r="D25" s="23">
        <f>IFERROR((VLOOKUP($B25,'Tabela de alimentos'!$A$3:$K$1041,2,FALSE))*$C25/100,0)</f>
        <v>0</v>
      </c>
      <c r="E25" s="25">
        <f>IFERROR((VLOOKUP($B25,'Tabela de alimentos'!$A$3:$K$1041,3,FALSE))*$C25/100,0)</f>
        <v>0</v>
      </c>
      <c r="F25" s="23">
        <f>IFERROR((VLOOKUP($B25,'Tabela de alimentos'!$A$3:$K$1041,4,FALSE))*$C25/100,0)</f>
        <v>0</v>
      </c>
      <c r="G25" s="23">
        <f>IFERROR((VLOOKUP($B25,'Tabela de alimentos'!$A$3:$K$1041,5,FALSE))*$C25/100,0)</f>
        <v>0</v>
      </c>
      <c r="H25" s="23">
        <f>IFERROR((VLOOKUP($B25,'Tabela de alimentos'!$A$3:$K$1041,6,FALSE))*$C25/100,0)</f>
        <v>0</v>
      </c>
      <c r="I25" s="25">
        <f>IFERROR((VLOOKUP($B25,'Tabela de alimentos'!$A$3:$K$1041,7,FALSE))*$C25/100,0)</f>
        <v>0</v>
      </c>
      <c r="J25" s="21">
        <f>IFERROR((VLOOKUP($B25,'Tabela de alimentos'!$A$3:$K$1041,8,FALSE))*$C25/100,0)</f>
        <v>0</v>
      </c>
      <c r="K25" s="21">
        <f>IFERROR((VLOOKUP($B25,'Tabela de alimentos'!$A$3:$K$1041,9,FALSE))*$C25/100,0)</f>
        <v>0</v>
      </c>
      <c r="L25" s="21">
        <f>IFERROR((VLOOKUP($B25,'Tabela de alimentos'!$A$3:$K$1041,10,FALSE))*$C25/100,0)</f>
        <v>0</v>
      </c>
      <c r="M25" s="21">
        <f>IFERROR((VLOOKUP($B25,'Tabela de alimentos'!$A$3:$K$1041,11,FALSE))*$C25/100,0)</f>
        <v>0</v>
      </c>
    </row>
    <row r="26" spans="1:13" ht="14.25" hidden="1" x14ac:dyDescent="0.2">
      <c r="A26" s="19"/>
      <c r="B26" s="116"/>
      <c r="C26" s="11"/>
      <c r="D26" s="23">
        <f>IFERROR((VLOOKUP($B26,'Tabela de alimentos'!$A$3:$K$1041,2,FALSE))*$C26/100,0)</f>
        <v>0</v>
      </c>
      <c r="E26" s="25">
        <f>IFERROR((VLOOKUP($B26,'Tabela de alimentos'!$A$3:$K$1041,3,FALSE))*$C26/100,0)</f>
        <v>0</v>
      </c>
      <c r="F26" s="23">
        <f>IFERROR((VLOOKUP($B26,'Tabela de alimentos'!$A$3:$K$1041,4,FALSE))*$C26/100,0)</f>
        <v>0</v>
      </c>
      <c r="G26" s="23">
        <f>IFERROR((VLOOKUP($B26,'Tabela de alimentos'!$A$3:$K$1041,5,FALSE))*$C26/100,0)</f>
        <v>0</v>
      </c>
      <c r="H26" s="23">
        <f>IFERROR((VLOOKUP($B26,'Tabela de alimentos'!$A$3:$K$1041,6,FALSE))*$C26/100,0)</f>
        <v>0</v>
      </c>
      <c r="I26" s="25">
        <f>IFERROR((VLOOKUP($B26,'Tabela de alimentos'!$A$3:$K$1041,7,FALSE))*$C26/100,0)</f>
        <v>0</v>
      </c>
      <c r="J26" s="21">
        <f>IFERROR((VLOOKUP($B26,'Tabela de alimentos'!$A$3:$K$1041,8,FALSE))*$C26/100,0)</f>
        <v>0</v>
      </c>
      <c r="K26" s="21">
        <f>IFERROR((VLOOKUP($B26,'Tabela de alimentos'!$A$3:$K$1041,9,FALSE))*$C26/100,0)</f>
        <v>0</v>
      </c>
      <c r="L26" s="21">
        <f>IFERROR((VLOOKUP($B26,'Tabela de alimentos'!$A$3:$K$1041,10,FALSE))*$C26/100,0)</f>
        <v>0</v>
      </c>
      <c r="M26" s="21">
        <f>IFERROR((VLOOKUP($B26,'Tabela de alimentos'!$A$3:$K$1041,11,FALSE))*$C26/100,0)</f>
        <v>0</v>
      </c>
    </row>
    <row r="27" spans="1:13" ht="14.25" hidden="1" x14ac:dyDescent="0.2">
      <c r="A27" s="19"/>
      <c r="B27" s="116"/>
      <c r="C27" s="11"/>
      <c r="D27" s="23">
        <f>IFERROR((VLOOKUP($B27,'Tabela de alimentos'!$A$3:$K$1041,2,FALSE))*$C27/100,0)</f>
        <v>0</v>
      </c>
      <c r="E27" s="25">
        <f>IFERROR((VLOOKUP($B27,'Tabela de alimentos'!$A$3:$K$1041,3,FALSE))*$C27/100,0)</f>
        <v>0</v>
      </c>
      <c r="F27" s="23">
        <f>IFERROR((VLOOKUP($B27,'Tabela de alimentos'!$A$3:$K$1041,4,FALSE))*$C27/100,0)</f>
        <v>0</v>
      </c>
      <c r="G27" s="23">
        <f>IFERROR((VLOOKUP($B27,'Tabela de alimentos'!$A$3:$K$1041,5,FALSE))*$C27/100,0)</f>
        <v>0</v>
      </c>
      <c r="H27" s="23">
        <f>IFERROR((VLOOKUP($B27,'Tabela de alimentos'!$A$3:$K$1041,6,FALSE))*$C27/100,0)</f>
        <v>0</v>
      </c>
      <c r="I27" s="25">
        <f>IFERROR((VLOOKUP($B27,'Tabela de alimentos'!$A$3:$K$1041,7,FALSE))*$C27/100,0)</f>
        <v>0</v>
      </c>
      <c r="J27" s="21">
        <f>IFERROR((VLOOKUP($B27,'Tabela de alimentos'!$A$3:$K$1041,8,FALSE))*$C27/100,0)</f>
        <v>0</v>
      </c>
      <c r="K27" s="21">
        <f>IFERROR((VLOOKUP($B27,'Tabela de alimentos'!$A$3:$K$1041,9,FALSE))*$C27/100,0)</f>
        <v>0</v>
      </c>
      <c r="L27" s="21">
        <f>IFERROR((VLOOKUP($B27,'Tabela de alimentos'!$A$3:$K$1041,10,FALSE))*$C27/100,0)</f>
        <v>0</v>
      </c>
      <c r="M27" s="21">
        <f>IFERROR((VLOOKUP($B27,'Tabela de alimentos'!$A$3:$K$1041,11,FALSE))*$C27/100,0)</f>
        <v>0</v>
      </c>
    </row>
    <row r="28" spans="1:13" ht="14.25" hidden="1" x14ac:dyDescent="0.2">
      <c r="A28" s="19"/>
      <c r="B28" s="116"/>
      <c r="C28" s="11"/>
      <c r="D28" s="23">
        <f>IFERROR((VLOOKUP($B28,'Tabela de alimentos'!$A$3:$K$1041,2,FALSE))*$C28/100,0)</f>
        <v>0</v>
      </c>
      <c r="E28" s="25">
        <f>IFERROR((VLOOKUP($B28,'Tabela de alimentos'!$A$3:$K$1041,3,FALSE))*$C28/100,0)</f>
        <v>0</v>
      </c>
      <c r="F28" s="23">
        <f>IFERROR((VLOOKUP($B28,'Tabela de alimentos'!$A$3:$K$1041,4,FALSE))*$C28/100,0)</f>
        <v>0</v>
      </c>
      <c r="G28" s="23">
        <f>IFERROR((VLOOKUP($B28,'Tabela de alimentos'!$A$3:$K$1041,5,FALSE))*$C28/100,0)</f>
        <v>0</v>
      </c>
      <c r="H28" s="23">
        <f>IFERROR((VLOOKUP($B28,'Tabela de alimentos'!$A$3:$K$1041,6,FALSE))*$C28/100,0)</f>
        <v>0</v>
      </c>
      <c r="I28" s="25">
        <f>IFERROR((VLOOKUP($B28,'Tabela de alimentos'!$A$3:$K$1041,7,FALSE))*$C28/100,0)</f>
        <v>0</v>
      </c>
      <c r="J28" s="21">
        <f>IFERROR((VLOOKUP($B28,'Tabela de alimentos'!$A$3:$K$1041,8,FALSE))*$C28/100,0)</f>
        <v>0</v>
      </c>
      <c r="K28" s="21">
        <f>IFERROR((VLOOKUP($B28,'Tabela de alimentos'!$A$3:$K$1041,9,FALSE))*$C28/100,0)</f>
        <v>0</v>
      </c>
      <c r="L28" s="21">
        <f>IFERROR((VLOOKUP($B28,'Tabela de alimentos'!$A$3:$K$1041,10,FALSE))*$C28/100,0)</f>
        <v>0</v>
      </c>
      <c r="M28" s="21">
        <f>IFERROR((VLOOKUP($B28,'Tabela de alimentos'!$A$3:$K$1041,11,FALSE))*$C28/100,0)</f>
        <v>0</v>
      </c>
    </row>
    <row r="29" spans="1:13" ht="14.25" hidden="1" x14ac:dyDescent="0.2">
      <c r="A29" s="19"/>
      <c r="B29" s="116"/>
      <c r="C29" s="11"/>
      <c r="D29" s="23">
        <f>IFERROR((VLOOKUP($B29,'Tabela de alimentos'!$A$3:$K$1041,2,FALSE))*$C29/100,0)</f>
        <v>0</v>
      </c>
      <c r="E29" s="25">
        <f>IFERROR((VLOOKUP($B29,'Tabela de alimentos'!$A$3:$K$1041,3,FALSE))*$C29/100,0)</f>
        <v>0</v>
      </c>
      <c r="F29" s="23">
        <f>IFERROR((VLOOKUP($B29,'Tabela de alimentos'!$A$3:$K$1041,4,FALSE))*$C29/100,0)</f>
        <v>0</v>
      </c>
      <c r="G29" s="23">
        <f>IFERROR((VLOOKUP($B29,'Tabela de alimentos'!$A$3:$K$1041,5,FALSE))*$C29/100,0)</f>
        <v>0</v>
      </c>
      <c r="H29" s="23">
        <f>IFERROR((VLOOKUP($B29,'Tabela de alimentos'!$A$3:$K$1041,6,FALSE))*$C29/100,0)</f>
        <v>0</v>
      </c>
      <c r="I29" s="25">
        <f>IFERROR((VLOOKUP($B29,'Tabela de alimentos'!$A$3:$K$1041,7,FALSE))*$C29/100,0)</f>
        <v>0</v>
      </c>
      <c r="J29" s="21">
        <f>IFERROR((VLOOKUP($B29,'Tabela de alimentos'!$A$3:$K$1041,8,FALSE))*$C29/100,0)</f>
        <v>0</v>
      </c>
      <c r="K29" s="21">
        <f>IFERROR((VLOOKUP($B29,'Tabela de alimentos'!$A$3:$K$1041,9,FALSE))*$C29/100,0)</f>
        <v>0</v>
      </c>
      <c r="L29" s="21">
        <f>IFERROR((VLOOKUP($B29,'Tabela de alimentos'!$A$3:$K$1041,10,FALSE))*$C29/100,0)</f>
        <v>0</v>
      </c>
      <c r="M29" s="21">
        <f>IFERROR((VLOOKUP($B29,'Tabela de alimentos'!$A$3:$K$1041,11,FALSE))*$C29/100,0)</f>
        <v>0</v>
      </c>
    </row>
    <row r="30" spans="1:13" ht="14.25" hidden="1" x14ac:dyDescent="0.2">
      <c r="A30" s="19"/>
      <c r="B30" s="116"/>
      <c r="C30" s="11"/>
      <c r="D30" s="23">
        <f>IFERROR((VLOOKUP($B30,'Tabela de alimentos'!$A$3:$K$1041,2,FALSE))*$C30/100,0)</f>
        <v>0</v>
      </c>
      <c r="E30" s="25">
        <f>IFERROR((VLOOKUP($B30,'Tabela de alimentos'!$A$3:$K$1041,3,FALSE))*$C30/100,0)</f>
        <v>0</v>
      </c>
      <c r="F30" s="23">
        <f>IFERROR((VLOOKUP($B30,'Tabela de alimentos'!$A$3:$K$1041,4,FALSE))*$C30/100,0)</f>
        <v>0</v>
      </c>
      <c r="G30" s="23">
        <f>IFERROR((VLOOKUP($B30,'Tabela de alimentos'!$A$3:$K$1041,5,FALSE))*$C30/100,0)</f>
        <v>0</v>
      </c>
      <c r="H30" s="23">
        <f>IFERROR((VLOOKUP($B30,'Tabela de alimentos'!$A$3:$K$1041,6,FALSE))*$C30/100,0)</f>
        <v>0</v>
      </c>
      <c r="I30" s="25">
        <f>IFERROR((VLOOKUP($B30,'Tabela de alimentos'!$A$3:$K$1041,7,FALSE))*$C30/100,0)</f>
        <v>0</v>
      </c>
      <c r="J30" s="21">
        <f>IFERROR((VLOOKUP($B30,'Tabela de alimentos'!$A$3:$K$1041,8,FALSE))*$C30/100,0)</f>
        <v>0</v>
      </c>
      <c r="K30" s="21">
        <f>IFERROR((VLOOKUP($B30,'Tabela de alimentos'!$A$3:$K$1041,9,FALSE))*$C30/100,0)</f>
        <v>0</v>
      </c>
      <c r="L30" s="21">
        <f>IFERROR((VLOOKUP($B30,'Tabela de alimentos'!$A$3:$K$1041,10,FALSE))*$C30/100,0)</f>
        <v>0</v>
      </c>
      <c r="M30" s="21">
        <f>IFERROR((VLOOKUP($B30,'Tabela de alimentos'!$A$3:$K$1041,11,FALSE))*$C30/100,0)</f>
        <v>0</v>
      </c>
    </row>
    <row r="31" spans="1:13" ht="14.25" hidden="1" x14ac:dyDescent="0.2">
      <c r="A31" s="19"/>
      <c r="B31" s="116"/>
      <c r="C31" s="11"/>
      <c r="D31" s="23">
        <f>IFERROR((VLOOKUP($B31,'Tabela de alimentos'!$A$3:$K$1041,2,FALSE))*$C31/100,0)</f>
        <v>0</v>
      </c>
      <c r="E31" s="25">
        <f>IFERROR((VLOOKUP($B31,'Tabela de alimentos'!$A$3:$K$1041,3,FALSE))*$C31/100,0)</f>
        <v>0</v>
      </c>
      <c r="F31" s="23">
        <f>IFERROR((VLOOKUP($B31,'Tabela de alimentos'!$A$3:$K$1041,4,FALSE))*$C31/100,0)</f>
        <v>0</v>
      </c>
      <c r="G31" s="23">
        <f>IFERROR((VLOOKUP($B31,'Tabela de alimentos'!$A$3:$K$1041,5,FALSE))*$C31/100,0)</f>
        <v>0</v>
      </c>
      <c r="H31" s="23">
        <f>IFERROR((VLOOKUP($B31,'Tabela de alimentos'!$A$3:$K$1041,6,FALSE))*$C31/100,0)</f>
        <v>0</v>
      </c>
      <c r="I31" s="25">
        <f>IFERROR((VLOOKUP($B31,'Tabela de alimentos'!$A$3:$K$1041,7,FALSE))*$C31/100,0)</f>
        <v>0</v>
      </c>
      <c r="J31" s="21">
        <f>IFERROR((VLOOKUP($B31,'Tabela de alimentos'!$A$3:$K$1041,8,FALSE))*$C31/100,0)</f>
        <v>0</v>
      </c>
      <c r="K31" s="21">
        <f>IFERROR((VLOOKUP($B31,'Tabela de alimentos'!$A$3:$K$1041,9,FALSE))*$C31/100,0)</f>
        <v>0</v>
      </c>
      <c r="L31" s="21">
        <f>IFERROR((VLOOKUP($B31,'Tabela de alimentos'!$A$3:$K$1041,10,FALSE))*$C31/100,0)</f>
        <v>0</v>
      </c>
      <c r="M31" s="21">
        <f>IFERROR((VLOOKUP($B31,'Tabela de alimentos'!$A$3:$K$1041,11,FALSE))*$C31/100,0)</f>
        <v>0</v>
      </c>
    </row>
    <row r="32" spans="1:13" ht="14.25" hidden="1" x14ac:dyDescent="0.2">
      <c r="A32" s="19"/>
      <c r="B32" s="116"/>
      <c r="C32" s="11"/>
      <c r="D32" s="23">
        <f>IFERROR((VLOOKUP($B32,'Tabela de alimentos'!$A$3:$K$1041,2,FALSE))*$C32/100,0)</f>
        <v>0</v>
      </c>
      <c r="E32" s="25">
        <f>IFERROR((VLOOKUP($B32,'Tabela de alimentos'!$A$3:$K$1041,3,FALSE))*$C32/100,0)</f>
        <v>0</v>
      </c>
      <c r="F32" s="23">
        <f>IFERROR((VLOOKUP($B32,'Tabela de alimentos'!$A$3:$K$1041,4,FALSE))*$C32/100,0)</f>
        <v>0</v>
      </c>
      <c r="G32" s="23">
        <f>IFERROR((VLOOKUP($B32,'Tabela de alimentos'!$A$3:$K$1041,5,FALSE))*$C32/100,0)</f>
        <v>0</v>
      </c>
      <c r="H32" s="23">
        <f>IFERROR((VLOOKUP($B32,'Tabela de alimentos'!$A$3:$K$1041,6,FALSE))*$C32/100,0)</f>
        <v>0</v>
      </c>
      <c r="I32" s="25">
        <f>IFERROR((VLOOKUP($B32,'Tabela de alimentos'!$A$3:$K$1041,7,FALSE))*$C32/100,0)</f>
        <v>0</v>
      </c>
      <c r="J32" s="21">
        <f>IFERROR((VLOOKUP($B32,'Tabela de alimentos'!$A$3:$K$1041,8,FALSE))*$C32/100,0)</f>
        <v>0</v>
      </c>
      <c r="K32" s="21">
        <f>IFERROR((VLOOKUP($B32,'Tabela de alimentos'!$A$3:$K$1041,9,FALSE))*$C32/100,0)</f>
        <v>0</v>
      </c>
      <c r="L32" s="21">
        <f>IFERROR((VLOOKUP($B32,'Tabela de alimentos'!$A$3:$K$1041,10,FALSE))*$C32/100,0)</f>
        <v>0</v>
      </c>
      <c r="M32" s="21">
        <f>IFERROR((VLOOKUP($B32,'Tabela de alimentos'!$A$3:$K$1041,11,FALSE))*$C32/100,0)</f>
        <v>0</v>
      </c>
    </row>
    <row r="33" spans="1:15" ht="14.25" hidden="1" x14ac:dyDescent="0.2">
      <c r="A33" s="19"/>
      <c r="B33" s="116"/>
      <c r="C33" s="11"/>
      <c r="D33" s="23">
        <f>IFERROR((VLOOKUP($B33,'Tabela de alimentos'!$A$3:$K$1041,2,FALSE))*$C33/100,0)</f>
        <v>0</v>
      </c>
      <c r="E33" s="25">
        <f>IFERROR((VLOOKUP($B33,'Tabela de alimentos'!$A$3:$K$1041,3,FALSE))*$C33/100,0)</f>
        <v>0</v>
      </c>
      <c r="F33" s="23">
        <f>IFERROR((VLOOKUP($B33,'Tabela de alimentos'!$A$3:$K$1041,4,FALSE))*$C33/100,0)</f>
        <v>0</v>
      </c>
      <c r="G33" s="23">
        <f>IFERROR((VLOOKUP($B33,'Tabela de alimentos'!$A$3:$K$1041,5,FALSE))*$C33/100,0)</f>
        <v>0</v>
      </c>
      <c r="H33" s="23">
        <f>IFERROR((VLOOKUP($B33,'Tabela de alimentos'!$A$3:$K$1041,6,FALSE))*$C33/100,0)</f>
        <v>0</v>
      </c>
      <c r="I33" s="25">
        <f>IFERROR((VLOOKUP($B33,'Tabela de alimentos'!$A$3:$K$1041,7,FALSE))*$C33/100,0)</f>
        <v>0</v>
      </c>
      <c r="J33" s="21">
        <f>IFERROR((VLOOKUP($B33,'Tabela de alimentos'!$A$3:$K$1041,8,FALSE))*$C33/100,0)</f>
        <v>0</v>
      </c>
      <c r="K33" s="21">
        <f>IFERROR((VLOOKUP($B33,'Tabela de alimentos'!$A$3:$K$1041,9,FALSE))*$C33/100,0)</f>
        <v>0</v>
      </c>
      <c r="L33" s="21">
        <f>IFERROR((VLOOKUP($B33,'Tabela de alimentos'!$A$3:$K$1041,10,FALSE))*$C33/100,0)</f>
        <v>0</v>
      </c>
      <c r="M33" s="21">
        <f>IFERROR((VLOOKUP($B33,'Tabela de alimentos'!$A$3:$K$1041,11,FALSE))*$C33/100,0)</f>
        <v>0</v>
      </c>
    </row>
    <row r="34" spans="1:15" ht="14.25" hidden="1" x14ac:dyDescent="0.2">
      <c r="A34" s="19"/>
      <c r="B34" s="116"/>
      <c r="C34" s="11"/>
      <c r="D34" s="23">
        <f>IFERROR((VLOOKUP($B34,'Tabela de alimentos'!$A$3:$K$1041,2,FALSE))*$C34/100,0)</f>
        <v>0</v>
      </c>
      <c r="E34" s="25">
        <f>IFERROR((VLOOKUP($B34,'Tabela de alimentos'!$A$3:$K$1041,3,FALSE))*$C34/100,0)</f>
        <v>0</v>
      </c>
      <c r="F34" s="23">
        <f>IFERROR((VLOOKUP($B34,'Tabela de alimentos'!$A$3:$K$1041,4,FALSE))*$C34/100,0)</f>
        <v>0</v>
      </c>
      <c r="G34" s="23">
        <f>IFERROR((VLOOKUP($B34,'Tabela de alimentos'!$A$3:$K$1041,5,FALSE))*$C34/100,0)</f>
        <v>0</v>
      </c>
      <c r="H34" s="23">
        <f>IFERROR((VLOOKUP($B34,'Tabela de alimentos'!$A$3:$K$1041,6,FALSE))*$C34/100,0)</f>
        <v>0</v>
      </c>
      <c r="I34" s="25">
        <f>IFERROR((VLOOKUP($B34,'Tabela de alimentos'!$A$3:$K$1041,7,FALSE))*$C34/100,0)</f>
        <v>0</v>
      </c>
      <c r="J34" s="21">
        <f>IFERROR((VLOOKUP($B34,'Tabela de alimentos'!$A$3:$K$1041,8,FALSE))*$C34/100,0)</f>
        <v>0</v>
      </c>
      <c r="K34" s="21">
        <f>IFERROR((VLOOKUP($B34,'Tabela de alimentos'!$A$3:$K$1041,9,FALSE))*$C34/100,0)</f>
        <v>0</v>
      </c>
      <c r="L34" s="21">
        <f>IFERROR((VLOOKUP($B34,'Tabela de alimentos'!$A$3:$K$1041,10,FALSE))*$C34/100,0)</f>
        <v>0</v>
      </c>
      <c r="M34" s="21">
        <f>IFERROR((VLOOKUP($B34,'Tabela de alimentos'!$A$3:$K$1041,11,FALSE))*$C34/100,0)</f>
        <v>0</v>
      </c>
    </row>
    <row r="35" spans="1:15" ht="14.25" hidden="1" x14ac:dyDescent="0.2">
      <c r="A35" s="19"/>
      <c r="B35" s="116"/>
      <c r="C35" s="11"/>
      <c r="D35" s="23">
        <f>IFERROR((VLOOKUP($B35,'Tabela de alimentos'!$A$3:$K$1041,2,FALSE))*$C35/100,0)</f>
        <v>0</v>
      </c>
      <c r="E35" s="25">
        <f>IFERROR((VLOOKUP($B35,'Tabela de alimentos'!$A$3:$K$1041,3,FALSE))*$C35/100,0)</f>
        <v>0</v>
      </c>
      <c r="F35" s="23">
        <f>IFERROR((VLOOKUP($B35,'Tabela de alimentos'!$A$3:$K$1041,4,FALSE))*$C35/100,0)</f>
        <v>0</v>
      </c>
      <c r="G35" s="23">
        <f>IFERROR((VLOOKUP($B35,'Tabela de alimentos'!$A$3:$K$1041,5,FALSE))*$C35/100,0)</f>
        <v>0</v>
      </c>
      <c r="H35" s="23">
        <f>IFERROR((VLOOKUP($B35,'Tabela de alimentos'!$A$3:$K$1041,6,FALSE))*$C35/100,0)</f>
        <v>0</v>
      </c>
      <c r="I35" s="25">
        <f>IFERROR((VLOOKUP($B35,'Tabela de alimentos'!$A$3:$K$1041,7,FALSE))*$C35/100,0)</f>
        <v>0</v>
      </c>
      <c r="J35" s="21">
        <f>IFERROR((VLOOKUP($B35,'Tabela de alimentos'!$A$3:$K$1041,8,FALSE))*$C35/100,0)</f>
        <v>0</v>
      </c>
      <c r="K35" s="21">
        <f>IFERROR((VLOOKUP($B35,'Tabela de alimentos'!$A$3:$K$1041,9,FALSE))*$C35/100,0)</f>
        <v>0</v>
      </c>
      <c r="L35" s="21">
        <f>IFERROR((VLOOKUP($B35,'Tabela de alimentos'!$A$3:$K$1041,10,FALSE))*$C35/100,0)</f>
        <v>0</v>
      </c>
      <c r="M35" s="21">
        <f>IFERROR((VLOOKUP($B35,'Tabela de alimentos'!$A$3:$K$1041,11,FALSE))*$C35/100,0)</f>
        <v>0</v>
      </c>
    </row>
    <row r="36" spans="1:15" ht="14.25" hidden="1" x14ac:dyDescent="0.2">
      <c r="A36" s="19"/>
      <c r="B36" s="116"/>
      <c r="C36" s="11"/>
      <c r="D36" s="23">
        <f>IFERROR((VLOOKUP($B36,'Tabela de alimentos'!$A$3:$K$1041,2,FALSE))*$C36/100,0)</f>
        <v>0</v>
      </c>
      <c r="E36" s="25">
        <f>IFERROR((VLOOKUP($B36,'Tabela de alimentos'!$A$3:$K$1041,3,FALSE))*$C36/100,0)</f>
        <v>0</v>
      </c>
      <c r="F36" s="23">
        <f>IFERROR((VLOOKUP($B36,'Tabela de alimentos'!$A$3:$K$1041,4,FALSE))*$C36/100,0)</f>
        <v>0</v>
      </c>
      <c r="G36" s="23">
        <f>IFERROR((VLOOKUP($B36,'Tabela de alimentos'!$A$3:$K$1041,5,FALSE))*$C36/100,0)</f>
        <v>0</v>
      </c>
      <c r="H36" s="23">
        <f>IFERROR((VLOOKUP($B36,'Tabela de alimentos'!$A$3:$K$1041,6,FALSE))*$C36/100,0)</f>
        <v>0</v>
      </c>
      <c r="I36" s="25">
        <f>IFERROR((VLOOKUP($B36,'Tabela de alimentos'!$A$3:$K$1041,7,FALSE))*$C36/100,0)</f>
        <v>0</v>
      </c>
      <c r="J36" s="21">
        <f>IFERROR((VLOOKUP($B36,'Tabela de alimentos'!$A$3:$K$1041,8,FALSE))*$C36/100,0)</f>
        <v>0</v>
      </c>
      <c r="K36" s="21">
        <f>IFERROR((VLOOKUP($B36,'Tabela de alimentos'!$A$3:$K$1041,9,FALSE))*$C36/100,0)</f>
        <v>0</v>
      </c>
      <c r="L36" s="21">
        <f>IFERROR((VLOOKUP($B36,'Tabela de alimentos'!$A$3:$K$1041,10,FALSE))*$C36/100,0)</f>
        <v>0</v>
      </c>
      <c r="M36" s="21">
        <f>IFERROR((VLOOKUP($B36,'Tabela de alimentos'!$A$3:$K$1041,11,FALSE))*$C36/100,0)</f>
        <v>0</v>
      </c>
    </row>
    <row r="37" spans="1:15" ht="14.25" hidden="1" x14ac:dyDescent="0.2">
      <c r="A37" s="19"/>
      <c r="B37" s="116"/>
      <c r="C37" s="11"/>
      <c r="D37" s="23">
        <f>IFERROR((VLOOKUP($B37,'Tabela de alimentos'!$A$3:$K$1041,2,FALSE))*$C37/100,0)</f>
        <v>0</v>
      </c>
      <c r="E37" s="25">
        <f>IFERROR((VLOOKUP($B37,'Tabela de alimentos'!$A$3:$K$1041,3,FALSE))*$C37/100,0)</f>
        <v>0</v>
      </c>
      <c r="F37" s="23">
        <f>IFERROR((VLOOKUP($B37,'Tabela de alimentos'!$A$3:$K$1041,4,FALSE))*$C37/100,0)</f>
        <v>0</v>
      </c>
      <c r="G37" s="23">
        <f>IFERROR((VLOOKUP($B37,'Tabela de alimentos'!$A$3:$K$1041,5,FALSE))*$C37/100,0)</f>
        <v>0</v>
      </c>
      <c r="H37" s="23">
        <f>IFERROR((VLOOKUP($B37,'Tabela de alimentos'!$A$3:$K$1041,6,FALSE))*$C37/100,0)</f>
        <v>0</v>
      </c>
      <c r="I37" s="25">
        <f>IFERROR((VLOOKUP($B37,'Tabela de alimentos'!$A$3:$K$1041,7,FALSE))*$C37/100,0)</f>
        <v>0</v>
      </c>
      <c r="J37" s="21">
        <f>IFERROR((VLOOKUP($B37,'Tabela de alimentos'!$A$3:$K$1041,8,FALSE))*$C37/100,0)</f>
        <v>0</v>
      </c>
      <c r="K37" s="21">
        <f>IFERROR((VLOOKUP($B37,'Tabela de alimentos'!$A$3:$K$1041,9,FALSE))*$C37/100,0)</f>
        <v>0</v>
      </c>
      <c r="L37" s="21">
        <f>IFERROR((VLOOKUP($B37,'Tabela de alimentos'!$A$3:$K$1041,10,FALSE))*$C37/100,0)</f>
        <v>0</v>
      </c>
      <c r="M37" s="21">
        <f>IFERROR((VLOOKUP($B37,'Tabela de alimentos'!$A$3:$K$1041,11,FALSE))*$C37/100,0)</f>
        <v>0</v>
      </c>
    </row>
    <row r="38" spans="1:15" ht="14.25" hidden="1" x14ac:dyDescent="0.2">
      <c r="A38" s="19"/>
      <c r="B38" s="116"/>
      <c r="C38" s="11"/>
      <c r="D38" s="23">
        <f>IFERROR((VLOOKUP($B38,'Tabela de alimentos'!$A$3:$K$1041,2,FALSE))*$C38/100,0)</f>
        <v>0</v>
      </c>
      <c r="E38" s="25">
        <f>IFERROR((VLOOKUP($B38,'Tabela de alimentos'!$A$3:$K$1041,3,FALSE))*$C38/100,0)</f>
        <v>0</v>
      </c>
      <c r="F38" s="23">
        <f>IFERROR((VLOOKUP($B38,'Tabela de alimentos'!$A$3:$K$1041,4,FALSE))*$C38/100,0)</f>
        <v>0</v>
      </c>
      <c r="G38" s="23">
        <f>IFERROR((VLOOKUP($B38,'Tabela de alimentos'!$A$3:$K$1041,5,FALSE))*$C38/100,0)</f>
        <v>0</v>
      </c>
      <c r="H38" s="23">
        <f>IFERROR((VLOOKUP($B38,'Tabela de alimentos'!$A$3:$K$1041,6,FALSE))*$C38/100,0)</f>
        <v>0</v>
      </c>
      <c r="I38" s="25">
        <f>IFERROR((VLOOKUP($B38,'Tabela de alimentos'!$A$3:$K$1041,7,FALSE))*$C38/100,0)</f>
        <v>0</v>
      </c>
      <c r="J38" s="21">
        <f>IFERROR((VLOOKUP($B38,'Tabela de alimentos'!$A$3:$K$1041,8,FALSE))*$C38/100,0)</f>
        <v>0</v>
      </c>
      <c r="K38" s="21">
        <f>IFERROR((VLOOKUP($B38,'Tabela de alimentos'!$A$3:$K$1041,9,FALSE))*$C38/100,0)</f>
        <v>0</v>
      </c>
      <c r="L38" s="21">
        <f>IFERROR((VLOOKUP($B38,'Tabela de alimentos'!$A$3:$K$1041,10,FALSE))*$C38/100,0)</f>
        <v>0</v>
      </c>
      <c r="M38" s="21">
        <f>IFERROR((VLOOKUP($B38,'Tabela de alimentos'!$A$3:$K$1041,11,FALSE))*$C38/100,0)</f>
        <v>0</v>
      </c>
    </row>
    <row r="39" spans="1:15" ht="14.25" hidden="1" x14ac:dyDescent="0.2">
      <c r="A39" s="19"/>
      <c r="B39" s="116"/>
      <c r="C39" s="11"/>
      <c r="D39" s="23">
        <f>IFERROR((VLOOKUP($B39,'Tabela de alimentos'!$A$3:$K$1041,2,FALSE))*$C39/100,0)</f>
        <v>0</v>
      </c>
      <c r="E39" s="25">
        <f>IFERROR((VLOOKUP($B39,'Tabela de alimentos'!$A$3:$K$1041,3,FALSE))*$C39/100,0)</f>
        <v>0</v>
      </c>
      <c r="F39" s="23">
        <f>IFERROR((VLOOKUP($B39,'Tabela de alimentos'!$A$3:$K$1041,4,FALSE))*$C39/100,0)</f>
        <v>0</v>
      </c>
      <c r="G39" s="23">
        <f>IFERROR((VLOOKUP($B39,'Tabela de alimentos'!$A$3:$K$1041,5,FALSE))*$C39/100,0)</f>
        <v>0</v>
      </c>
      <c r="H39" s="23">
        <f>IFERROR((VLOOKUP($B39,'Tabela de alimentos'!$A$3:$K$1041,6,FALSE))*$C39/100,0)</f>
        <v>0</v>
      </c>
      <c r="I39" s="25">
        <f>IFERROR((VLOOKUP($B39,'Tabela de alimentos'!$A$3:$K$1041,7,FALSE))*$C39/100,0)</f>
        <v>0</v>
      </c>
      <c r="J39" s="21">
        <f>IFERROR((VLOOKUP($B39,'Tabela de alimentos'!$A$3:$K$1041,8,FALSE))*$C39/100,0)</f>
        <v>0</v>
      </c>
      <c r="K39" s="21">
        <f>IFERROR((VLOOKUP($B39,'Tabela de alimentos'!$A$3:$K$1041,9,FALSE))*$C39/100,0)</f>
        <v>0</v>
      </c>
      <c r="L39" s="21">
        <f>IFERROR((VLOOKUP($B39,'Tabela de alimentos'!$A$3:$K$1041,10,FALSE))*$C39/100,0)</f>
        <v>0</v>
      </c>
      <c r="M39" s="21">
        <f>IFERROR((VLOOKUP($B39,'Tabela de alimentos'!$A$3:$K$1041,11,FALSE))*$C39/100,0)</f>
        <v>0</v>
      </c>
    </row>
    <row r="40" spans="1:15" ht="14.25" hidden="1" x14ac:dyDescent="0.2">
      <c r="A40" s="19"/>
      <c r="B40" s="116"/>
      <c r="C40" s="11"/>
      <c r="D40" s="23">
        <f>IFERROR((VLOOKUP($B40,'Tabela de alimentos'!$A$3:$K$1041,2,FALSE))*$C40/100,0)</f>
        <v>0</v>
      </c>
      <c r="E40" s="25">
        <f>IFERROR((VLOOKUP($B40,'Tabela de alimentos'!$A$3:$K$1041,3,FALSE))*$C40/100,0)</f>
        <v>0</v>
      </c>
      <c r="F40" s="23">
        <f>IFERROR((VLOOKUP($B40,'Tabela de alimentos'!$A$3:$K$1041,4,FALSE))*$C40/100,0)</f>
        <v>0</v>
      </c>
      <c r="G40" s="23">
        <f>IFERROR((VLOOKUP($B40,'Tabela de alimentos'!$A$3:$K$1041,5,FALSE))*$C40/100,0)</f>
        <v>0</v>
      </c>
      <c r="H40" s="23">
        <f>IFERROR((VLOOKUP($B40,'Tabela de alimentos'!$A$3:$K$1041,6,FALSE))*$C40/100,0)</f>
        <v>0</v>
      </c>
      <c r="I40" s="25">
        <f>IFERROR((VLOOKUP($B40,'Tabela de alimentos'!$A$3:$K$1041,7,FALSE))*$C40/100,0)</f>
        <v>0</v>
      </c>
      <c r="J40" s="21">
        <f>IFERROR((VLOOKUP($B40,'Tabela de alimentos'!$A$3:$K$1041,8,FALSE))*$C40/100,0)</f>
        <v>0</v>
      </c>
      <c r="K40" s="21">
        <f>IFERROR((VLOOKUP($B40,'Tabela de alimentos'!$A$3:$K$1041,9,FALSE))*$C40/100,0)</f>
        <v>0</v>
      </c>
      <c r="L40" s="21">
        <f>IFERROR((VLOOKUP($B40,'Tabela de alimentos'!$A$3:$K$1041,10,FALSE))*$C40/100,0)</f>
        <v>0</v>
      </c>
      <c r="M40" s="21">
        <f>IFERROR((VLOOKUP($B40,'Tabela de alimentos'!$A$3:$K$1041,11,FALSE))*$C40/100,0)</f>
        <v>0</v>
      </c>
    </row>
    <row r="41" spans="1:15" ht="14.25" hidden="1" x14ac:dyDescent="0.2">
      <c r="A41" s="19"/>
      <c r="B41" s="116"/>
      <c r="C41" s="11"/>
      <c r="D41" s="23">
        <f>IFERROR((VLOOKUP($B41,'Tabela de alimentos'!$A$3:$K$1041,2,FALSE))*$C41/100,0)</f>
        <v>0</v>
      </c>
      <c r="E41" s="25">
        <f>IFERROR((VLOOKUP($B41,'Tabela de alimentos'!$A$3:$K$1041,3,FALSE))*$C41/100,0)</f>
        <v>0</v>
      </c>
      <c r="F41" s="23">
        <f>IFERROR((VLOOKUP($B41,'Tabela de alimentos'!$A$3:$K$1041,4,FALSE))*$C41/100,0)</f>
        <v>0</v>
      </c>
      <c r="G41" s="23">
        <f>IFERROR((VLOOKUP($B41,'Tabela de alimentos'!$A$3:$K$1041,5,FALSE))*$C41/100,0)</f>
        <v>0</v>
      </c>
      <c r="H41" s="23">
        <f>IFERROR((VLOOKUP($B41,'Tabela de alimentos'!$A$3:$K$1041,6,FALSE))*$C41/100,0)</f>
        <v>0</v>
      </c>
      <c r="I41" s="25">
        <f>IFERROR((VLOOKUP($B41,'Tabela de alimentos'!$A$3:$K$1041,7,FALSE))*$C41/100,0)</f>
        <v>0</v>
      </c>
      <c r="J41" s="21">
        <f>IFERROR((VLOOKUP($B41,'Tabela de alimentos'!$A$3:$K$1041,8,FALSE))*$C41/100,0)</f>
        <v>0</v>
      </c>
      <c r="K41" s="21">
        <f>IFERROR((VLOOKUP($B41,'Tabela de alimentos'!$A$3:$K$1041,9,FALSE))*$C41/100,0)</f>
        <v>0</v>
      </c>
      <c r="L41" s="21">
        <f>IFERROR((VLOOKUP($B41,'Tabela de alimentos'!$A$3:$K$1041,10,FALSE))*$C41/100,0)</f>
        <v>0</v>
      </c>
      <c r="M41" s="21">
        <f>IFERROR((VLOOKUP($B41,'Tabela de alimentos'!$A$3:$K$1041,11,FALSE))*$C41/100,0)</f>
        <v>0</v>
      </c>
    </row>
    <row r="42" spans="1:15" ht="14.25" hidden="1" x14ac:dyDescent="0.2">
      <c r="A42" s="19"/>
      <c r="B42" s="116"/>
      <c r="C42" s="11"/>
      <c r="D42" s="23">
        <f>IFERROR((VLOOKUP($B42,'Tabela de alimentos'!$A$3:$K$1041,2,FALSE))*$C42/100,0)</f>
        <v>0</v>
      </c>
      <c r="E42" s="25">
        <f>IFERROR((VLOOKUP($B42,'Tabela de alimentos'!$A$3:$K$1041,3,FALSE))*$C42/100,0)</f>
        <v>0</v>
      </c>
      <c r="F42" s="23">
        <f>IFERROR((VLOOKUP($B42,'Tabela de alimentos'!$A$3:$K$1041,4,FALSE))*$C42/100,0)</f>
        <v>0</v>
      </c>
      <c r="G42" s="23">
        <f>IFERROR((VLOOKUP($B42,'Tabela de alimentos'!$A$3:$K$1041,5,FALSE))*$C42/100,0)</f>
        <v>0</v>
      </c>
      <c r="H42" s="23">
        <f>IFERROR((VLOOKUP($B42,'Tabela de alimentos'!$A$3:$K$1041,6,FALSE))*$C42/100,0)</f>
        <v>0</v>
      </c>
      <c r="I42" s="25">
        <f>IFERROR((VLOOKUP($B42,'Tabela de alimentos'!$A$3:$K$1041,7,FALSE))*$C42/100,0)</f>
        <v>0</v>
      </c>
      <c r="J42" s="21">
        <f>IFERROR((VLOOKUP($B42,'Tabela de alimentos'!$A$3:$K$1041,8,FALSE))*$C42/100,0)</f>
        <v>0</v>
      </c>
      <c r="K42" s="21">
        <f>IFERROR((VLOOKUP($B42,'Tabela de alimentos'!$A$3:$K$1041,9,FALSE))*$C42/100,0)</f>
        <v>0</v>
      </c>
      <c r="L42" s="21">
        <f>IFERROR((VLOOKUP($B42,'Tabela de alimentos'!$A$3:$K$1041,10,FALSE))*$C42/100,0)</f>
        <v>0</v>
      </c>
      <c r="M42" s="21">
        <f>IFERROR((VLOOKUP($B42,'Tabela de alimentos'!$A$3:$K$1041,11,FALSE))*$C42/100,0)</f>
        <v>0</v>
      </c>
    </row>
    <row r="43" spans="1:15" ht="14.25" hidden="1" x14ac:dyDescent="0.2">
      <c r="A43" s="19"/>
      <c r="B43" s="116"/>
      <c r="C43" s="11"/>
      <c r="D43" s="23">
        <f>IFERROR((VLOOKUP($B43,'Tabela de alimentos'!$A$3:$K$1041,2,FALSE))*$C43/100,0)</f>
        <v>0</v>
      </c>
      <c r="E43" s="25">
        <f>IFERROR((VLOOKUP($B43,'Tabela de alimentos'!$A$3:$K$1041,3,FALSE))*$C43/100,0)</f>
        <v>0</v>
      </c>
      <c r="F43" s="23">
        <f>IFERROR((VLOOKUP($B43,'Tabela de alimentos'!$A$3:$K$1041,4,FALSE))*$C43/100,0)</f>
        <v>0</v>
      </c>
      <c r="G43" s="23">
        <f>IFERROR((VLOOKUP($B43,'Tabela de alimentos'!$A$3:$K$1041,5,FALSE))*$C43/100,0)</f>
        <v>0</v>
      </c>
      <c r="H43" s="23">
        <f>IFERROR((VLOOKUP($B43,'Tabela de alimentos'!$A$3:$K$1041,6,FALSE))*$C43/100,0)</f>
        <v>0</v>
      </c>
      <c r="I43" s="25">
        <f>IFERROR((VLOOKUP($B43,'Tabela de alimentos'!$A$3:$K$1041,7,FALSE))*$C43/100,0)</f>
        <v>0</v>
      </c>
      <c r="J43" s="21">
        <f>IFERROR((VLOOKUP($B43,'Tabela de alimentos'!$A$3:$K$1041,8,FALSE))*$C43/100,0)</f>
        <v>0</v>
      </c>
      <c r="K43" s="21">
        <f>IFERROR((VLOOKUP($B43,'Tabela de alimentos'!$A$3:$K$1041,9,FALSE))*$C43/100,0)</f>
        <v>0</v>
      </c>
      <c r="L43" s="21">
        <f>IFERROR((VLOOKUP($B43,'Tabela de alimentos'!$A$3:$K$1041,10,FALSE))*$C43/100,0)</f>
        <v>0</v>
      </c>
      <c r="M43" s="21">
        <f>IFERROR((VLOOKUP($B43,'Tabela de alimentos'!$A$3:$K$1041,11,FALSE))*$C43/100,0)</f>
        <v>0</v>
      </c>
    </row>
    <row r="44" spans="1:15" ht="14.25" hidden="1" x14ac:dyDescent="0.2">
      <c r="A44" s="19"/>
      <c r="B44" s="193"/>
      <c r="C44" s="11"/>
      <c r="D44" s="23">
        <f>IFERROR((VLOOKUP($B44,'Tabela de alimentos'!$A$3:$K$1041,2,FALSE))*$C44/100,0)</f>
        <v>0</v>
      </c>
      <c r="E44" s="25">
        <f>IFERROR((VLOOKUP($B44,'Tabela de alimentos'!$A$3:$K$1041,3,FALSE))*$C44/100,0)</f>
        <v>0</v>
      </c>
      <c r="F44" s="23">
        <f>IFERROR((VLOOKUP($B44,'Tabela de alimentos'!$A$3:$K$1041,4,FALSE))*$C44/100,0)</f>
        <v>0</v>
      </c>
      <c r="G44" s="23">
        <f>IFERROR((VLOOKUP($B44,'Tabela de alimentos'!$A$3:$K$1041,5,FALSE))*$C44/100,0)</f>
        <v>0</v>
      </c>
      <c r="H44" s="23">
        <f>IFERROR((VLOOKUP($B44,'Tabela de alimentos'!$A$3:$K$1041,6,FALSE))*$C44/100,0)</f>
        <v>0</v>
      </c>
      <c r="I44" s="25">
        <f>IFERROR((VLOOKUP($B44,'Tabela de alimentos'!$A$3:$K$1041,7,FALSE))*$C44/100,0)</f>
        <v>0</v>
      </c>
      <c r="J44" s="21">
        <f>IFERROR((VLOOKUP($B44,'Tabela de alimentos'!$A$3:$K$1041,8,FALSE))*$C44/100,0)</f>
        <v>0</v>
      </c>
      <c r="K44" s="21">
        <f>IFERROR((VLOOKUP($B44,'Tabela de alimentos'!$A$3:$K$1041,9,FALSE))*$C44/100,0)</f>
        <v>0</v>
      </c>
      <c r="L44" s="21">
        <f>IFERROR((VLOOKUP($B44,'Tabela de alimentos'!$A$3:$K$1041,10,FALSE))*$C44/100,0)</f>
        <v>0</v>
      </c>
      <c r="M44" s="21">
        <f>IFERROR((VLOOKUP($B44,'Tabela de alimentos'!$A$3:$K$1041,11,FALSE))*$C44/100,0)</f>
        <v>0</v>
      </c>
    </row>
    <row r="45" spans="1:15" s="13" customFormat="1" ht="19.899999999999999" customHeight="1" thickBot="1" x14ac:dyDescent="0.25">
      <c r="A45" s="62"/>
      <c r="B45" s="133"/>
      <c r="C45" s="28" t="s">
        <v>398</v>
      </c>
      <c r="D45" s="34">
        <f>SUM(D5:D44)</f>
        <v>1636.5406176389747</v>
      </c>
      <c r="E45" s="35">
        <f t="shared" ref="E45:M45" si="0">SUM(E5:E44)</f>
        <v>6702.1572920519484</v>
      </c>
      <c r="F45" s="34">
        <f t="shared" si="0"/>
        <v>69.301783463714983</v>
      </c>
      <c r="G45" s="34">
        <f t="shared" si="0"/>
        <v>52.692969999999995</v>
      </c>
      <c r="H45" s="34">
        <f t="shared" si="0"/>
        <v>216.74961966966458</v>
      </c>
      <c r="I45" s="35">
        <f t="shared" si="0"/>
        <v>499.15450666666675</v>
      </c>
      <c r="J45" s="36">
        <f t="shared" si="0"/>
        <v>11.970698000000004</v>
      </c>
      <c r="K45" s="36">
        <f t="shared" si="0"/>
        <v>411.53316999999993</v>
      </c>
      <c r="L45" s="36">
        <f t="shared" si="0"/>
        <v>496.35762000000005</v>
      </c>
      <c r="M45" s="36">
        <f t="shared" si="0"/>
        <v>1235.2006536666668</v>
      </c>
    </row>
    <row r="46" spans="1:15" s="2" customFormat="1" ht="30" customHeight="1" x14ac:dyDescent="0.25">
      <c r="A46" s="603" t="s">
        <v>638</v>
      </c>
      <c r="B46" s="603"/>
      <c r="C46" s="603"/>
      <c r="D46" s="603"/>
      <c r="E46" s="603"/>
      <c r="F46" s="603"/>
      <c r="G46" s="603"/>
      <c r="H46" s="603"/>
      <c r="I46" s="603"/>
      <c r="J46" s="603"/>
      <c r="K46" s="603"/>
      <c r="L46" s="603"/>
      <c r="M46" s="603"/>
      <c r="N46" s="18"/>
      <c r="O46" s="18"/>
    </row>
    <row r="47" spans="1:15" s="2" customFormat="1" x14ac:dyDescent="0.2">
      <c r="C47" s="9"/>
      <c r="D47" s="9"/>
      <c r="E47" s="9"/>
      <c r="F47" s="9"/>
      <c r="G47" s="9"/>
      <c r="H47" s="9"/>
      <c r="I47" s="9"/>
      <c r="J47" s="9"/>
      <c r="K47" s="9"/>
      <c r="L47" s="9"/>
      <c r="M47" s="9"/>
    </row>
    <row r="48" spans="1:15" x14ac:dyDescent="0.2">
      <c r="B48" s="2"/>
      <c r="D48" s="4"/>
      <c r="E48" s="4"/>
      <c r="F48" s="4"/>
      <c r="G48" s="4"/>
      <c r="H48" s="4"/>
      <c r="I48" s="4"/>
      <c r="J48" s="4"/>
      <c r="K48" s="4"/>
      <c r="L48" s="4"/>
      <c r="M48" s="5"/>
    </row>
    <row r="49" spans="2:13" x14ac:dyDescent="0.2">
      <c r="B49" s="3"/>
      <c r="D49" s="6"/>
      <c r="E49" s="7"/>
      <c r="F49" s="6"/>
      <c r="G49" s="6"/>
      <c r="H49" s="6"/>
      <c r="I49" s="6"/>
      <c r="J49" s="6"/>
      <c r="K49" s="6"/>
      <c r="L49" s="6"/>
      <c r="M49" s="8"/>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sheetData>
  <mergeCells count="5">
    <mergeCell ref="A1:M1"/>
    <mergeCell ref="A2:M2"/>
    <mergeCell ref="A3:B3"/>
    <mergeCell ref="D3:E3"/>
    <mergeCell ref="A46:M46"/>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17D91AEC-C8A7-4FBF-ACCD-01649B7AD72F}">
          <x14:formula1>
            <xm:f>'Tabela de alimentos'!$A$3:$A$691</xm:f>
          </x14:formula1>
          <xm:sqref>B5:B44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E65BF-9C00-4277-935F-7FDAD7A16B66}">
  <sheetPr>
    <tabColor rgb="FFFF0000"/>
    <pageSetUpPr fitToPage="1"/>
  </sheetPr>
  <dimension ref="A1:M52"/>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x14ac:dyDescent="0.2">
      <c r="A3" s="609" t="s">
        <v>646</v>
      </c>
      <c r="B3" s="609"/>
      <c r="C3" s="97"/>
      <c r="D3" s="604" t="s">
        <v>31</v>
      </c>
      <c r="E3" s="604"/>
      <c r="F3" s="86" t="s">
        <v>7</v>
      </c>
      <c r="G3" s="86" t="s">
        <v>32</v>
      </c>
      <c r="H3" s="86" t="s">
        <v>640</v>
      </c>
      <c r="I3" s="87" t="s">
        <v>8</v>
      </c>
      <c r="J3" s="89" t="s">
        <v>9</v>
      </c>
      <c r="K3" s="88" t="s">
        <v>10</v>
      </c>
      <c r="L3" s="89" t="s">
        <v>396</v>
      </c>
      <c r="M3" s="90" t="s">
        <v>623</v>
      </c>
    </row>
    <row r="4" spans="1:13" ht="46.5" customHeight="1" x14ac:dyDescent="0.2">
      <c r="A4" s="98" t="s">
        <v>636</v>
      </c>
      <c r="B4" s="135"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710</v>
      </c>
      <c r="C5" s="11">
        <v>100</v>
      </c>
      <c r="D5" s="23">
        <f>IFERROR((VLOOKUP($B5,'Tabela de alimentos'!$A$3:$K$1041,2,FALSE))*$C5/100,0)</f>
        <v>259.69</v>
      </c>
      <c r="E5" s="25">
        <f>IFERROR((VLOOKUP($B5,'Tabela de alimentos'!$A$3:$K$1041,3,FALSE))*$C5/100,0)</f>
        <v>1079.9478440885334</v>
      </c>
      <c r="F5" s="23">
        <f>IFERROR((VLOOKUP($B5,'Tabela de alimentos'!$A$3:$K$1041,4,FALSE))*$C5/100,0)</f>
        <v>8.0508186666666663</v>
      </c>
      <c r="G5" s="23">
        <f>IFERROR((VLOOKUP($B5,'Tabela de alimentos'!$A$3:$K$1041,5,FALSE))*$C5/100,0)</f>
        <v>10.7964</v>
      </c>
      <c r="H5" s="23">
        <f>IFERROR((VLOOKUP($B5,'Tabela de alimentos'!$A$3:$K$1041,6,FALSE))*$C5/100,0)</f>
        <v>31.698981333333332</v>
      </c>
      <c r="I5" s="25">
        <f>IFERROR((VLOOKUP($B5,'Tabela de alimentos'!$A$3:$K$1041,7,FALSE))*$C5/100,0)</f>
        <v>129.59566666666666</v>
      </c>
      <c r="J5" s="21">
        <f>IFERROR((VLOOKUP($B5,'Tabela de alimentos'!$A$3:$K$1041,8,FALSE))*$C5/100,0)</f>
        <v>1.1803333333333332</v>
      </c>
      <c r="K5" s="21">
        <f>IFERROR((VLOOKUP($B5,'Tabela de alimentos'!$A$3:$K$1041,9,FALSE))*$C5/100,0)</f>
        <v>77.834666666666678</v>
      </c>
      <c r="L5" s="21">
        <f>IFERROR((VLOOKUP($B5,'Tabela de alimentos'!$A$3:$K$1041,10,FALSE))*$C5/100,0)</f>
        <v>0</v>
      </c>
      <c r="M5" s="21">
        <f>IFERROR((VLOOKUP($B5,'Tabela de alimentos'!$A$3:$K$1041,11,FALSE))*$C5/100,0)</f>
        <v>438.596</v>
      </c>
    </row>
    <row r="6" spans="1:13" ht="14.25" x14ac:dyDescent="0.2">
      <c r="A6" s="19"/>
      <c r="B6" s="116" t="s">
        <v>742</v>
      </c>
      <c r="C6" s="11">
        <v>100</v>
      </c>
      <c r="D6" s="23">
        <f>IFERROR((VLOOKUP($B6,'Tabela de alimentos'!$A$3:$K$1041,2,FALSE))*$C6/100,0)</f>
        <v>82.46</v>
      </c>
      <c r="E6" s="25">
        <f>IFERROR((VLOOKUP($B6,'Tabela de alimentos'!$A$3:$K$1041,3,FALSE))*$C6/100,0)</f>
        <v>345.4233933215998</v>
      </c>
      <c r="F6" s="23">
        <f>IFERROR((VLOOKUP($B6,'Tabela de alimentos'!$A$3:$K$1041,4,FALSE))*$C6/100,0)</f>
        <v>1.2153333333333336</v>
      </c>
      <c r="G6" s="23">
        <f>IFERROR((VLOOKUP($B6,'Tabela de alimentos'!$A$3:$K$1041,5,FALSE))*$C6/100,0)</f>
        <v>0</v>
      </c>
      <c r="H6" s="23">
        <f>IFERROR((VLOOKUP($B6,'Tabela de alimentos'!$A$3:$K$1041,6,FALSE))*$C6/100,0)</f>
        <v>21.04366666666666</v>
      </c>
      <c r="I6" s="25">
        <f>IFERROR((VLOOKUP($B6,'Tabela de alimentos'!$A$3:$K$1041,7,FALSE))*$C6/100,0)</f>
        <v>15.945333333333332</v>
      </c>
      <c r="J6" s="21">
        <f>IFERROR((VLOOKUP($B6,'Tabela de alimentos'!$A$3:$K$1041,8,FALSE))*$C6/100,0)</f>
        <v>0.35099999999999992</v>
      </c>
      <c r="K6" s="21">
        <f>IFERROR((VLOOKUP($B6,'Tabela de alimentos'!$A$3:$K$1041,9,FALSE))*$C6/100,0)</f>
        <v>346</v>
      </c>
      <c r="L6" s="21">
        <f>IFERROR((VLOOKUP($B6,'Tabela de alimentos'!$A$3:$K$1041,10,FALSE))*$C6/100,0)</f>
        <v>1246.4786666666666</v>
      </c>
      <c r="M6" s="21">
        <f>IFERROR((VLOOKUP($B6,'Tabela de alimentos'!$A$3:$K$1041,11,FALSE))*$C6/100,0)</f>
        <v>2.56</v>
      </c>
    </row>
    <row r="7" spans="1:13" ht="14.25" x14ac:dyDescent="0.2">
      <c r="A7" s="19"/>
      <c r="B7" s="116" t="s">
        <v>183</v>
      </c>
      <c r="C7" s="11">
        <v>70</v>
      </c>
      <c r="D7" s="23">
        <f>IFERROR((VLOOKUP($B7,'Tabela de alimentos'!$A$3:$K$1041,2,FALSE))*$C7/100,0)</f>
        <v>25.741635652173926</v>
      </c>
      <c r="E7" s="25">
        <f>IFERROR((VLOOKUP($B7,'Tabela de alimentos'!$A$3:$K$1041,3,FALSE))*$C7/100,0)</f>
        <v>107.70300356869569</v>
      </c>
      <c r="F7" s="23">
        <f>IFERROR((VLOOKUP($B7,'Tabela de alimentos'!$A$3:$K$1041,4,FALSE))*$C7/100,0)</f>
        <v>0.73043478260869565</v>
      </c>
      <c r="G7" s="23">
        <f>IFERROR((VLOOKUP($B7,'Tabela de alimentos'!$A$3:$K$1041,5,FALSE))*$C7/100,0)</f>
        <v>8.8666666666666671E-2</v>
      </c>
      <c r="H7" s="23">
        <f>IFERROR((VLOOKUP($B7,'Tabela de alimentos'!$A$3:$K$1041,6,FALSE))*$C7/100,0)</f>
        <v>6.2625652173913071</v>
      </c>
      <c r="I7" s="25">
        <f>IFERROR((VLOOKUP($B7,'Tabela de alimentos'!$A$3:$K$1041,7,FALSE))*$C7/100,0)</f>
        <v>15.3202</v>
      </c>
      <c r="J7" s="21">
        <f>IFERROR((VLOOKUP($B7,'Tabela de alimentos'!$A$3:$K$1041,8,FALSE))*$C7/100,0)</f>
        <v>6.3E-2</v>
      </c>
      <c r="K7" s="21">
        <f>IFERROR((VLOOKUP($B7,'Tabela de alimentos'!$A$3:$K$1041,9,FALSE))*$C7/100,0)</f>
        <v>1.4</v>
      </c>
      <c r="L7" s="21">
        <f>IFERROR((VLOOKUP($B7,'Tabela de alimentos'!$A$3:$K$1041,10,FALSE))*$C7/100,0)</f>
        <v>37.61333333333333</v>
      </c>
      <c r="M7" s="21">
        <f>IFERROR((VLOOKUP($B7,'Tabela de alimentos'!$A$3:$K$1041,11,FALSE))*$C7/100,0)</f>
        <v>0</v>
      </c>
    </row>
    <row r="8" spans="1:13" ht="14.25" x14ac:dyDescent="0.2">
      <c r="A8" s="19"/>
      <c r="B8" s="116" t="s">
        <v>697</v>
      </c>
      <c r="C8" s="11">
        <v>100</v>
      </c>
      <c r="D8" s="23">
        <f>IFERROR((VLOOKUP($B8,'Tabela de alimentos'!$A$3:$K$1041,2,FALSE))*$C8/100,0)</f>
        <v>158.86000000000001</v>
      </c>
      <c r="E8" s="25">
        <f>IFERROR((VLOOKUP($B8,'Tabela de alimentos'!$A$3:$K$1041,3,FALSE))*$C8/100,0)</f>
        <v>664.64760722805806</v>
      </c>
      <c r="F8" s="23">
        <f>IFERROR((VLOOKUP($B8,'Tabela de alimentos'!$A$3:$K$1041,4,FALSE))*$C8/100,0)</f>
        <v>18.873514492753621</v>
      </c>
      <c r="G8" s="23">
        <f>IFERROR((VLOOKUP($B8,'Tabela de alimentos'!$A$3:$K$1041,5,FALSE))*$C8/100,0)</f>
        <v>8.5074000000000005</v>
      </c>
      <c r="H8" s="23">
        <f>IFERROR((VLOOKUP($B8,'Tabela de alimentos'!$A$3:$K$1041,6,FALSE))*$C8/100,0)</f>
        <v>0.59318550724637675</v>
      </c>
      <c r="I8" s="25">
        <f>IFERROR((VLOOKUP($B8,'Tabela de alimentos'!$A$3:$K$1041,7,FALSE))*$C8/100,0)</f>
        <v>4.9406000000000017</v>
      </c>
      <c r="J8" s="21">
        <f>IFERROR((VLOOKUP($B8,'Tabela de alimentos'!$A$3:$K$1041,8,FALSE))*$C8/100,0)</f>
        <v>1.3781333333333334</v>
      </c>
      <c r="K8" s="21">
        <f>IFERROR((VLOOKUP($B8,'Tabela de alimentos'!$A$3:$K$1041,9,FALSE))*$C8/100,0)</f>
        <v>1.8</v>
      </c>
      <c r="L8" s="21">
        <f>IFERROR((VLOOKUP($B8,'Tabela de alimentos'!$A$3:$K$1041,10,FALSE))*$C8/100,0)</f>
        <v>0.18666666666666668</v>
      </c>
      <c r="M8" s="21">
        <f>IFERROR((VLOOKUP($B8,'Tabela de alimentos'!$A$3:$K$1041,11,FALSE))*$C8/100,0)</f>
        <v>91.94146666666667</v>
      </c>
    </row>
    <row r="9" spans="1:13" ht="14.25" x14ac:dyDescent="0.2">
      <c r="A9" s="19"/>
      <c r="B9" s="116" t="s">
        <v>703</v>
      </c>
      <c r="C9" s="11">
        <v>100</v>
      </c>
      <c r="D9" s="23">
        <f>IFERROR((VLOOKUP($B9,'Tabela de alimentos'!$A$3:$K$1041,2,FALSE))*$C9/100,0)</f>
        <v>354.61356689855069</v>
      </c>
      <c r="E9" s="25">
        <f>IFERROR((VLOOKUP($B9,'Tabela de alimentos'!$A$3:$K$1041,3,FALSE))*$C9/100,0)</f>
        <v>1483.7031639035363</v>
      </c>
      <c r="F9" s="23">
        <f>IFERROR((VLOOKUP($B9,'Tabela de alimentos'!$A$3:$K$1041,4,FALSE))*$C9/100,0)</f>
        <v>7.283876811594201</v>
      </c>
      <c r="G9" s="23">
        <f>IFERROR((VLOOKUP($B9,'Tabela de alimentos'!$A$3:$K$1041,5,FALSE))*$C9/100,0)</f>
        <v>1.9055333333333335</v>
      </c>
      <c r="H9" s="23">
        <f>IFERROR((VLOOKUP($B9,'Tabela de alimentos'!$A$3:$K$1041,6,FALSE))*$C9/100,0)</f>
        <v>79.111956521739117</v>
      </c>
      <c r="I9" s="25">
        <f>IFERROR((VLOOKUP($B9,'Tabela de alimentos'!$A$3:$K$1041,7,FALSE))*$C9/100,0)</f>
        <v>2.8022666666666662</v>
      </c>
      <c r="J9" s="21">
        <f>IFERROR((VLOOKUP($B9,'Tabela de alimentos'!$A$3:$K$1041,8,FALSE))*$C9/100,0)</f>
        <v>0.85799999999999998</v>
      </c>
      <c r="K9" s="21">
        <f>IFERROR((VLOOKUP($B9,'Tabela de alimentos'!$A$3:$K$1041,9,FALSE))*$C9/100,0)</f>
        <v>0</v>
      </c>
      <c r="L9" s="21">
        <f>IFERROR((VLOOKUP($B9,'Tabela de alimentos'!$A$3:$K$1041,10,FALSE))*$C9/100,0)</f>
        <v>0</v>
      </c>
      <c r="M9" s="21">
        <f>IFERROR((VLOOKUP($B9,'Tabela de alimentos'!$A$3:$K$1041,11,FALSE))*$C9/100,0)</f>
        <v>79.939600000000013</v>
      </c>
    </row>
    <row r="10" spans="1:13" ht="14.25" x14ac:dyDescent="0.2">
      <c r="A10" s="19"/>
      <c r="B10" s="116" t="s">
        <v>674</v>
      </c>
      <c r="C10" s="11">
        <v>100</v>
      </c>
      <c r="D10" s="23">
        <f>IFERROR((VLOOKUP($B10,'Tabela de alimentos'!$A$3:$K$1041,2,FALSE))*$C10/100,0)</f>
        <v>308.897067884058</v>
      </c>
      <c r="E10" s="25">
        <f>IFERROR((VLOOKUP($B10,'Tabela de alimentos'!$A$3:$K$1041,3,FALSE))*$C10/100,0)</f>
        <v>1292.4253320268986</v>
      </c>
      <c r="F10" s="23">
        <f>IFERROR((VLOOKUP($B10,'Tabela de alimentos'!$A$3:$K$1041,4,FALSE))*$C10/100,0)</f>
        <v>5.7618862318840574</v>
      </c>
      <c r="G10" s="23">
        <f>IFERROR((VLOOKUP($B10,'Tabela de alimentos'!$A$3:$K$1041,5,FALSE))*$C10/100,0)</f>
        <v>2.7690999999999999</v>
      </c>
      <c r="H10" s="23">
        <f>IFERROR((VLOOKUP($B10,'Tabela de alimentos'!$A$3:$K$1041,6,FALSE))*$C10/100,0)</f>
        <v>63.127163768115935</v>
      </c>
      <c r="I10" s="25">
        <f>IFERROR((VLOOKUP($B10,'Tabela de alimentos'!$A$3:$K$1041,7,FALSE))*$C10/100,0)</f>
        <v>3.5992666666666664</v>
      </c>
      <c r="J10" s="21">
        <f>IFERROR((VLOOKUP($B10,'Tabela de alimentos'!$A$3:$K$1041,8,FALSE))*$C10/100,0)</f>
        <v>0.54619799999999996</v>
      </c>
      <c r="K10" s="21">
        <f>IFERROR((VLOOKUP($B10,'Tabela de alimentos'!$A$3:$K$1041,9,FALSE))*$C10/100,0)</f>
        <v>0</v>
      </c>
      <c r="L10" s="21">
        <f>IFERROR((VLOOKUP($B10,'Tabela de alimentos'!$A$3:$K$1041,10,FALSE))*$C10/100,0)</f>
        <v>0</v>
      </c>
      <c r="M10" s="21">
        <f>IFERROR((VLOOKUP($B10,'Tabela de alimentos'!$A$3:$K$1041,11,FALSE))*$C10/100,0)</f>
        <v>80.728133333333332</v>
      </c>
    </row>
    <row r="11" spans="1:13" ht="14.25" x14ac:dyDescent="0.2">
      <c r="A11" s="19"/>
      <c r="B11" s="116" t="s">
        <v>676</v>
      </c>
      <c r="C11" s="11">
        <v>100</v>
      </c>
      <c r="D11" s="23">
        <f>IFERROR((VLOOKUP($B11,'Tabela de alimentos'!$A$3:$K$1041,2,FALSE))*$C11/100,0)</f>
        <v>110.33464939130434</v>
      </c>
      <c r="E11" s="25">
        <f>IFERROR((VLOOKUP($B11,'Tabela de alimentos'!$A$3:$K$1041,3,FALSE))*$C11/100,0)</f>
        <v>461.64017305321738</v>
      </c>
      <c r="F11" s="23">
        <f>IFERROR((VLOOKUP($B11,'Tabela de alimentos'!$A$3:$K$1041,4,FALSE))*$C11/100,0)</f>
        <v>5.291054347826087</v>
      </c>
      <c r="G11" s="23">
        <f>IFERROR((VLOOKUP($B11,'Tabela de alimentos'!$A$3:$K$1041,5,FALSE))*$C11/100,0)</f>
        <v>4.1120999999999999</v>
      </c>
      <c r="H11" s="23">
        <f>IFERROR((VLOOKUP($B11,'Tabela de alimentos'!$A$3:$K$1041,6,FALSE))*$C11/100,0)</f>
        <v>13.664528985507244</v>
      </c>
      <c r="I11" s="25">
        <f>IFERROR((VLOOKUP($B11,'Tabela de alimentos'!$A$3:$K$1041,7,FALSE))*$C11/100,0)</f>
        <v>49.747799999999998</v>
      </c>
      <c r="J11" s="21">
        <f>IFERROR((VLOOKUP($B11,'Tabela de alimentos'!$A$3:$K$1041,8,FALSE))*$C11/100,0)</f>
        <v>2.0020000000000002</v>
      </c>
      <c r="K11" s="21">
        <f>IFERROR((VLOOKUP($B11,'Tabela de alimentos'!$A$3:$K$1041,9,FALSE))*$C11/100,0)</f>
        <v>0</v>
      </c>
      <c r="L11" s="21">
        <f>IFERROR((VLOOKUP($B11,'Tabela de alimentos'!$A$3:$K$1041,10,FALSE))*$C11/100,0)</f>
        <v>0</v>
      </c>
      <c r="M11" s="21">
        <f>IFERROR((VLOOKUP($B11,'Tabela de alimentos'!$A$3:$K$1041,11,FALSE))*$C11/100,0)</f>
        <v>84.592800000000011</v>
      </c>
    </row>
    <row r="12" spans="1:13" ht="14.25" x14ac:dyDescent="0.2">
      <c r="A12" s="19"/>
      <c r="B12" s="116" t="s">
        <v>1016</v>
      </c>
      <c r="C12" s="11">
        <v>100</v>
      </c>
      <c r="D12" s="23">
        <f>IFERROR((VLOOKUP($B12,'Tabela de alimentos'!$A$3:$K$1041,2,FALSE))*$C12/100,0)</f>
        <v>29.661351374999992</v>
      </c>
      <c r="E12" s="25">
        <f>IFERROR((VLOOKUP($B12,'Tabela de alimentos'!$A$3:$K$1041,3,FALSE))*$C12/100,0)</f>
        <v>124.10309415299997</v>
      </c>
      <c r="F12" s="23">
        <f>IFERROR((VLOOKUP($B12,'Tabela de alimentos'!$A$3:$K$1041,4,FALSE))*$C12/100,0)</f>
        <v>0.21656249999999999</v>
      </c>
      <c r="G12" s="23">
        <f>IFERROR((VLOOKUP($B12,'Tabela de alimentos'!$A$3:$K$1041,5,FALSE))*$C12/100,0)</f>
        <v>3.0158999999999998</v>
      </c>
      <c r="H12" s="23">
        <f>IFERROR((VLOOKUP($B12,'Tabela de alimentos'!$A$3:$K$1041,6,FALSE))*$C12/100,0)</f>
        <v>0.69463749999999858</v>
      </c>
      <c r="I12" s="25">
        <f>IFERROR((VLOOKUP($B12,'Tabela de alimentos'!$A$3:$K$1041,7,FALSE))*$C12/100,0)</f>
        <v>6.4477500000000001</v>
      </c>
      <c r="J12" s="21">
        <f>IFERROR((VLOOKUP($B12,'Tabela de alimentos'!$A$3:$K$1041,8,FALSE))*$C12/100,0)</f>
        <v>4.0400000000000012E-2</v>
      </c>
      <c r="K12" s="21">
        <f>IFERROR((VLOOKUP($B12,'Tabela de alimentos'!$A$3:$K$1041,9,FALSE))*$C12/100,0)</f>
        <v>49.5</v>
      </c>
      <c r="L12" s="21">
        <f>IFERROR((VLOOKUP($B12,'Tabela de alimentos'!$A$3:$K$1041,10,FALSE))*$C12/100,0)</f>
        <v>3.3824999999999998</v>
      </c>
      <c r="M12" s="21">
        <f>IFERROR((VLOOKUP($B12,'Tabela de alimentos'!$A$3:$K$1041,11,FALSE))*$C12/100,0)</f>
        <v>80.063100000000006</v>
      </c>
    </row>
    <row r="13" spans="1:13" ht="14.25" x14ac:dyDescent="0.2">
      <c r="A13" s="19"/>
      <c r="B13" s="116" t="s">
        <v>713</v>
      </c>
      <c r="C13" s="11">
        <v>100</v>
      </c>
      <c r="D13" s="23">
        <f>IFERROR((VLOOKUP($B13,'Tabela de alimentos'!$A$3:$K$1041,2,FALSE))*$C13/100,0)</f>
        <v>300.70207427536229</v>
      </c>
      <c r="E13" s="25">
        <f>IFERROR((VLOOKUP($B13,'Tabela de alimentos'!$A$3:$K$1041,3,FALSE))*$C13/100,0)</f>
        <v>1258.1374787681157</v>
      </c>
      <c r="F13" s="23">
        <f>IFERROR((VLOOKUP($B13,'Tabela de alimentos'!$A$3:$K$1041,4,FALSE))*$C13/100,0)</f>
        <v>24.086913043478258</v>
      </c>
      <c r="G13" s="23">
        <f>IFERROR((VLOOKUP($B13,'Tabela de alimentos'!$A$3:$K$1041,5,FALSE))*$C13/100,0)</f>
        <v>7.1529999999999996</v>
      </c>
      <c r="H13" s="23">
        <f>IFERROR((VLOOKUP($B13,'Tabela de alimentos'!$A$3:$K$1041,6,FALSE))*$C13/100,0)</f>
        <v>33.457120289855077</v>
      </c>
      <c r="I13" s="25">
        <f>IFERROR((VLOOKUP($B13,'Tabela de alimentos'!$A$3:$K$1041,7,FALSE))*$C13/100,0)</f>
        <v>38.502800000000001</v>
      </c>
      <c r="J13" s="21">
        <f>IFERROR((VLOOKUP($B13,'Tabela de alimentos'!$A$3:$K$1041,8,FALSE))*$C13/100,0)</f>
        <v>1.6948666666666667</v>
      </c>
      <c r="K13" s="21">
        <f>IFERROR((VLOOKUP($B13,'Tabela de alimentos'!$A$3:$K$1041,9,FALSE))*$C13/100,0)</f>
        <v>22.02</v>
      </c>
      <c r="L13" s="21">
        <f>IFERROR((VLOOKUP($B13,'Tabela de alimentos'!$A$3:$K$1041,10,FALSE))*$C13/100,0)</f>
        <v>6.1429999999999998</v>
      </c>
      <c r="M13" s="21">
        <f>IFERROR((VLOOKUP($B13,'Tabela de alimentos'!$A$3:$K$1041,11,FALSE))*$C13/100,0)</f>
        <v>347.89569999999998</v>
      </c>
    </row>
    <row r="14" spans="1:13" ht="14.25" x14ac:dyDescent="0.2">
      <c r="A14" s="19"/>
      <c r="B14" s="116" t="s">
        <v>741</v>
      </c>
      <c r="C14" s="11">
        <v>100</v>
      </c>
      <c r="D14" s="23">
        <f>IFERROR((VLOOKUP($B14,'Tabela de alimentos'!$A$3:$K$1041,2,FALSE))*$C14/100,0)</f>
        <v>135.29</v>
      </c>
      <c r="E14" s="25">
        <f>IFERROR((VLOOKUP($B14,'Tabela de alimentos'!$A$3:$K$1041,3,FALSE))*$C14/100,0)</f>
        <v>566.07985476160002</v>
      </c>
      <c r="F14" s="23">
        <f>IFERROR((VLOOKUP($B14,'Tabela de alimentos'!$A$3:$K$1041,4,FALSE))*$C14/100,0)</f>
        <v>0.79449999999999998</v>
      </c>
      <c r="G14" s="23">
        <f>IFERROR((VLOOKUP($B14,'Tabela de alimentos'!$A$3:$K$1041,5,FALSE))*$C14/100,0)</f>
        <v>0.46799999999999997</v>
      </c>
      <c r="H14" s="23">
        <f>IFERROR((VLOOKUP($B14,'Tabela de alimentos'!$A$3:$K$1041,6,FALSE))*$C14/100,0)</f>
        <v>34.997833333333332</v>
      </c>
      <c r="I14" s="25">
        <f>IFERROR((VLOOKUP($B14,'Tabela de alimentos'!$A$3:$K$1041,7,FALSE))*$C14/100,0)</f>
        <v>15.000666666666664</v>
      </c>
      <c r="J14" s="21">
        <f>IFERROR((VLOOKUP($B14,'Tabela de alimentos'!$A$3:$K$1041,8,FALSE))*$C14/100,0)</f>
        <v>0.19500000000000001</v>
      </c>
      <c r="K14" s="21">
        <f>IFERROR((VLOOKUP($B14,'Tabela de alimentos'!$A$3:$K$1041,9,FALSE))*$C14/100,0)</f>
        <v>0</v>
      </c>
      <c r="L14" s="21">
        <f>IFERROR((VLOOKUP($B14,'Tabela de alimentos'!$A$3:$K$1041,10,FALSE))*$C14/100,0)</f>
        <v>49.804666666666662</v>
      </c>
      <c r="M14" s="21">
        <f>IFERROR((VLOOKUP($B14,'Tabela de alimentos'!$A$3:$K$1041,11,FALSE))*$C14/100,0)</f>
        <v>13.466666666666667</v>
      </c>
    </row>
    <row r="15" spans="1:13" ht="14.25" x14ac:dyDescent="0.2">
      <c r="A15" s="19"/>
      <c r="B15" s="116"/>
      <c r="C15" s="11"/>
      <c r="D15" s="23">
        <f>IFERROR((VLOOKUP($B15,'Tabela de alimentos'!$A$3:$K$1041,2,FALSE))*$C15/100,0)</f>
        <v>0</v>
      </c>
      <c r="E15" s="25">
        <f>IFERROR((VLOOKUP($B15,'Tabela de alimentos'!$A$3:$K$1041,3,FALSE))*$C15/100,0)</f>
        <v>0</v>
      </c>
      <c r="F15" s="23">
        <f>IFERROR((VLOOKUP($B15,'Tabela de alimentos'!$A$3:$K$1041,4,FALSE))*$C15/100,0)</f>
        <v>0</v>
      </c>
      <c r="G15" s="23">
        <f>IFERROR((VLOOKUP($B15,'Tabela de alimentos'!$A$3:$K$1041,5,FALSE))*$C15/100,0)</f>
        <v>0</v>
      </c>
      <c r="H15" s="23">
        <f>IFERROR((VLOOKUP($B15,'Tabela de alimentos'!$A$3:$K$1041,6,FALSE))*$C15/100,0)</f>
        <v>0</v>
      </c>
      <c r="I15" s="25">
        <f>IFERROR((VLOOKUP($B15,'Tabela de alimentos'!$A$3:$K$1041,7,FALSE))*$C15/100,0)</f>
        <v>0</v>
      </c>
      <c r="J15" s="21">
        <f>IFERROR((VLOOKUP($B15,'Tabela de alimentos'!$A$3:$K$1041,8,FALSE))*$C15/100,0)</f>
        <v>0</v>
      </c>
      <c r="K15" s="21">
        <f>IFERROR((VLOOKUP($B15,'Tabela de alimentos'!$A$3:$K$1041,9,FALSE))*$C15/100,0)</f>
        <v>0</v>
      </c>
      <c r="L15" s="21">
        <f>IFERROR((VLOOKUP($B15,'Tabela de alimentos'!$A$3:$K$1041,10,FALSE))*$C15/100,0)</f>
        <v>0</v>
      </c>
      <c r="M15" s="21">
        <f>IFERROR((VLOOKUP($B15,'Tabela de alimentos'!$A$3:$K$1041,11,FALSE))*$C15/100,0)</f>
        <v>0</v>
      </c>
    </row>
    <row r="16" spans="1:13" ht="14.25" x14ac:dyDescent="0.2">
      <c r="A16" s="19"/>
      <c r="B16" s="116"/>
      <c r="C16" s="11"/>
      <c r="D16" s="23">
        <f>IFERROR((VLOOKUP($B16,'Tabela de alimentos'!$A$3:$K$1041,2,FALSE))*$C16/100,0)</f>
        <v>0</v>
      </c>
      <c r="E16" s="25">
        <f>IFERROR((VLOOKUP($B16,'Tabela de alimentos'!$A$3:$K$1041,3,FALSE))*$C16/100,0)</f>
        <v>0</v>
      </c>
      <c r="F16" s="23">
        <f>IFERROR((VLOOKUP($B16,'Tabela de alimentos'!$A$3:$K$1041,4,FALSE))*$C16/100,0)</f>
        <v>0</v>
      </c>
      <c r="G16" s="23">
        <f>IFERROR((VLOOKUP($B16,'Tabela de alimentos'!$A$3:$K$1041,5,FALSE))*$C16/100,0)</f>
        <v>0</v>
      </c>
      <c r="H16" s="23">
        <f>IFERROR((VLOOKUP($B16,'Tabela de alimentos'!$A$3:$K$1041,6,FALSE))*$C16/100,0)</f>
        <v>0</v>
      </c>
      <c r="I16" s="25">
        <f>IFERROR((VLOOKUP($B16,'Tabela de alimentos'!$A$3:$K$1041,7,FALSE))*$C16/100,0)</f>
        <v>0</v>
      </c>
      <c r="J16" s="21">
        <f>IFERROR((VLOOKUP($B16,'Tabela de alimentos'!$A$3:$K$1041,8,FALSE))*$C16/100,0)</f>
        <v>0</v>
      </c>
      <c r="K16" s="21">
        <f>IFERROR((VLOOKUP($B16,'Tabela de alimentos'!$A$3:$K$1041,9,FALSE))*$C16/100,0)</f>
        <v>0</v>
      </c>
      <c r="L16" s="21">
        <f>IFERROR((VLOOKUP($B16,'Tabela de alimentos'!$A$3:$K$1041,10,FALSE))*$C16/100,0)</f>
        <v>0</v>
      </c>
      <c r="M16" s="21">
        <f>IFERROR((VLOOKUP($B16,'Tabela de alimentos'!$A$3:$K$1041,11,FALSE))*$C16/100,0)</f>
        <v>0</v>
      </c>
    </row>
    <row r="17" spans="1:13" ht="14.25" hidden="1" x14ac:dyDescent="0.2">
      <c r="A17" s="19"/>
      <c r="B17" s="116"/>
      <c r="C17" s="11"/>
      <c r="D17" s="23">
        <f>IFERROR((VLOOKUP($B17,'Tabela de alimentos'!$A$3:$K$1041,2,FALSE))*$C17/100,0)</f>
        <v>0</v>
      </c>
      <c r="E17" s="25">
        <f>IFERROR((VLOOKUP($B17,'Tabela de alimentos'!$A$3:$K$1041,3,FALSE))*$C17/100,0)</f>
        <v>0</v>
      </c>
      <c r="F17" s="23">
        <f>IFERROR((VLOOKUP($B17,'Tabela de alimentos'!$A$3:$K$1041,4,FALSE))*$C17/100,0)</f>
        <v>0</v>
      </c>
      <c r="G17" s="23">
        <f>IFERROR((VLOOKUP($B17,'Tabela de alimentos'!$A$3:$K$1041,5,FALSE))*$C17/100,0)</f>
        <v>0</v>
      </c>
      <c r="H17" s="23">
        <f>IFERROR((VLOOKUP($B17,'Tabela de alimentos'!$A$3:$K$1041,6,FALSE))*$C17/100,0)</f>
        <v>0</v>
      </c>
      <c r="I17" s="25">
        <f>IFERROR((VLOOKUP($B17,'Tabela de alimentos'!$A$3:$K$1041,7,FALSE))*$C17/100,0)</f>
        <v>0</v>
      </c>
      <c r="J17" s="21">
        <f>IFERROR((VLOOKUP($B17,'Tabela de alimentos'!$A$3:$K$1041,8,FALSE))*$C17/100,0)</f>
        <v>0</v>
      </c>
      <c r="K17" s="21">
        <f>IFERROR((VLOOKUP($B17,'Tabela de alimentos'!$A$3:$K$1041,9,FALSE))*$C17/100,0)</f>
        <v>0</v>
      </c>
      <c r="L17" s="21">
        <f>IFERROR((VLOOKUP($B17,'Tabela de alimentos'!$A$3:$K$1041,10,FALSE))*$C17/100,0)</f>
        <v>0</v>
      </c>
      <c r="M17" s="21">
        <f>IFERROR((VLOOKUP($B17,'Tabela de alimentos'!$A$3:$K$1041,11,FALSE))*$C17/100,0)</f>
        <v>0</v>
      </c>
    </row>
    <row r="18" spans="1:13" ht="14.25" hidden="1" x14ac:dyDescent="0.2">
      <c r="A18" s="19"/>
      <c r="B18" s="116"/>
      <c r="C18" s="11"/>
      <c r="D18" s="23">
        <f>IFERROR((VLOOKUP($B18,'Tabela de alimentos'!$A$3:$K$1041,2,FALSE))*$C18/100,0)</f>
        <v>0</v>
      </c>
      <c r="E18" s="25">
        <f>IFERROR((VLOOKUP($B18,'Tabela de alimentos'!$A$3:$K$1041,3,FALSE))*$C18/100,0)</f>
        <v>0</v>
      </c>
      <c r="F18" s="23">
        <f>IFERROR((VLOOKUP($B18,'Tabela de alimentos'!$A$3:$K$1041,4,FALSE))*$C18/100,0)</f>
        <v>0</v>
      </c>
      <c r="G18" s="23">
        <f>IFERROR((VLOOKUP($B18,'Tabela de alimentos'!$A$3:$K$1041,5,FALSE))*$C18/100,0)</f>
        <v>0</v>
      </c>
      <c r="H18" s="23">
        <f>IFERROR((VLOOKUP($B18,'Tabela de alimentos'!$A$3:$K$1041,6,FALSE))*$C18/100,0)</f>
        <v>0</v>
      </c>
      <c r="I18" s="25">
        <f>IFERROR((VLOOKUP($B18,'Tabela de alimentos'!$A$3:$K$1041,7,FALSE))*$C18/100,0)</f>
        <v>0</v>
      </c>
      <c r="J18" s="21">
        <f>IFERROR((VLOOKUP($B18,'Tabela de alimentos'!$A$3:$K$1041,8,FALSE))*$C18/100,0)</f>
        <v>0</v>
      </c>
      <c r="K18" s="21">
        <f>IFERROR((VLOOKUP($B18,'Tabela de alimentos'!$A$3:$K$1041,9,FALSE))*$C18/100,0)</f>
        <v>0</v>
      </c>
      <c r="L18" s="21">
        <f>IFERROR((VLOOKUP($B18,'Tabela de alimentos'!$A$3:$K$1041,10,FALSE))*$C18/100,0)</f>
        <v>0</v>
      </c>
      <c r="M18" s="21">
        <f>IFERROR((VLOOKUP($B18,'Tabela de alimentos'!$A$3:$K$1041,11,FALSE))*$C18/100,0)</f>
        <v>0</v>
      </c>
    </row>
    <row r="19" spans="1:13" ht="14.25" hidden="1" x14ac:dyDescent="0.2">
      <c r="A19" s="19"/>
      <c r="B19" s="116"/>
      <c r="C19" s="11"/>
      <c r="D19" s="23">
        <f>IFERROR((VLOOKUP($B19,'Tabela de alimentos'!$A$3:$K$1041,2,FALSE))*$C19/100,0)</f>
        <v>0</v>
      </c>
      <c r="E19" s="25">
        <f>IFERROR((VLOOKUP($B19,'Tabela de alimentos'!$A$3:$K$1041,3,FALSE))*$C19/100,0)</f>
        <v>0</v>
      </c>
      <c r="F19" s="23">
        <f>IFERROR((VLOOKUP($B19,'Tabela de alimentos'!$A$3:$K$1041,4,FALSE))*$C19/100,0)</f>
        <v>0</v>
      </c>
      <c r="G19" s="23">
        <f>IFERROR((VLOOKUP($B19,'Tabela de alimentos'!$A$3:$K$1041,5,FALSE))*$C19/100,0)</f>
        <v>0</v>
      </c>
      <c r="H19" s="23">
        <f>IFERROR((VLOOKUP($B19,'Tabela de alimentos'!$A$3:$K$1041,6,FALSE))*$C19/100,0)</f>
        <v>0</v>
      </c>
      <c r="I19" s="25">
        <f>IFERROR((VLOOKUP($B19,'Tabela de alimentos'!$A$3:$K$1041,7,FALSE))*$C19/100,0)</f>
        <v>0</v>
      </c>
      <c r="J19" s="21">
        <f>IFERROR((VLOOKUP($B19,'Tabela de alimentos'!$A$3:$K$1041,8,FALSE))*$C19/100,0)</f>
        <v>0</v>
      </c>
      <c r="K19" s="21">
        <f>IFERROR((VLOOKUP($B19,'Tabela de alimentos'!$A$3:$K$1041,9,FALSE))*$C19/100,0)</f>
        <v>0</v>
      </c>
      <c r="L19" s="21">
        <f>IFERROR((VLOOKUP($B19,'Tabela de alimentos'!$A$3:$K$1041,10,FALSE))*$C19/100,0)</f>
        <v>0</v>
      </c>
      <c r="M19" s="21">
        <f>IFERROR((VLOOKUP($B19,'Tabela de alimentos'!$A$3:$K$1041,11,FALSE))*$C19/100,0)</f>
        <v>0</v>
      </c>
    </row>
    <row r="20" spans="1:13" ht="14.25" hidden="1" x14ac:dyDescent="0.2">
      <c r="A20" s="19"/>
      <c r="B20" s="116"/>
      <c r="C20" s="11"/>
      <c r="D20" s="23">
        <f>IFERROR((VLOOKUP($B20,'Tabela de alimentos'!$A$3:$K$1041,2,FALSE))*$C20/100,0)</f>
        <v>0</v>
      </c>
      <c r="E20" s="25">
        <f>IFERROR((VLOOKUP($B20,'Tabela de alimentos'!$A$3:$K$1041,3,FALSE))*$C20/100,0)</f>
        <v>0</v>
      </c>
      <c r="F20" s="23">
        <f>IFERROR((VLOOKUP($B20,'Tabela de alimentos'!$A$3:$K$1041,4,FALSE))*$C20/100,0)</f>
        <v>0</v>
      </c>
      <c r="G20" s="23">
        <f>IFERROR((VLOOKUP($B20,'Tabela de alimentos'!$A$3:$K$1041,5,FALSE))*$C20/100,0)</f>
        <v>0</v>
      </c>
      <c r="H20" s="23">
        <f>IFERROR((VLOOKUP($B20,'Tabela de alimentos'!$A$3:$K$1041,6,FALSE))*$C20/100,0)</f>
        <v>0</v>
      </c>
      <c r="I20" s="25">
        <f>IFERROR((VLOOKUP($B20,'Tabela de alimentos'!$A$3:$K$1041,7,FALSE))*$C20/100,0)</f>
        <v>0</v>
      </c>
      <c r="J20" s="21">
        <f>IFERROR((VLOOKUP($B20,'Tabela de alimentos'!$A$3:$K$1041,8,FALSE))*$C20/100,0)</f>
        <v>0</v>
      </c>
      <c r="K20" s="21">
        <f>IFERROR((VLOOKUP($B20,'Tabela de alimentos'!$A$3:$K$1041,9,FALSE))*$C20/100,0)</f>
        <v>0</v>
      </c>
      <c r="L20" s="21">
        <f>IFERROR((VLOOKUP($B20,'Tabela de alimentos'!$A$3:$K$1041,10,FALSE))*$C20/100,0)</f>
        <v>0</v>
      </c>
      <c r="M20" s="21">
        <f>IFERROR((VLOOKUP($B20,'Tabela de alimentos'!$A$3:$K$1041,11,FALSE))*$C20/100,0)</f>
        <v>0</v>
      </c>
    </row>
    <row r="21" spans="1:13" ht="14.25" hidden="1" x14ac:dyDescent="0.2">
      <c r="A21" s="19"/>
      <c r="B21" s="116"/>
      <c r="C21" s="11"/>
      <c r="D21" s="23">
        <f>IFERROR((VLOOKUP($B21,'Tabela de alimentos'!$A$3:$K$1041,2,FALSE))*$C21/100,0)</f>
        <v>0</v>
      </c>
      <c r="E21" s="25">
        <f>IFERROR((VLOOKUP($B21,'Tabela de alimentos'!$A$3:$K$1041,3,FALSE))*$C21/100,0)</f>
        <v>0</v>
      </c>
      <c r="F21" s="23">
        <f>IFERROR((VLOOKUP($B21,'Tabela de alimentos'!$A$3:$K$1041,4,FALSE))*$C21/100,0)</f>
        <v>0</v>
      </c>
      <c r="G21" s="23">
        <f>IFERROR((VLOOKUP($B21,'Tabela de alimentos'!$A$3:$K$1041,5,FALSE))*$C21/100,0)</f>
        <v>0</v>
      </c>
      <c r="H21" s="23">
        <f>IFERROR((VLOOKUP($B21,'Tabela de alimentos'!$A$3:$K$1041,6,FALSE))*$C21/100,0)</f>
        <v>0</v>
      </c>
      <c r="I21" s="25">
        <f>IFERROR((VLOOKUP($B21,'Tabela de alimentos'!$A$3:$K$1041,7,FALSE))*$C21/100,0)</f>
        <v>0</v>
      </c>
      <c r="J21" s="21">
        <f>IFERROR((VLOOKUP($B21,'Tabela de alimentos'!$A$3:$K$1041,8,FALSE))*$C21/100,0)</f>
        <v>0</v>
      </c>
      <c r="K21" s="21">
        <f>IFERROR((VLOOKUP($B21,'Tabela de alimentos'!$A$3:$K$1041,9,FALSE))*$C21/100,0)</f>
        <v>0</v>
      </c>
      <c r="L21" s="21">
        <f>IFERROR((VLOOKUP($B21,'Tabela de alimentos'!$A$3:$K$1041,10,FALSE))*$C21/100,0)</f>
        <v>0</v>
      </c>
      <c r="M21" s="21">
        <f>IFERROR((VLOOKUP($B21,'Tabela de alimentos'!$A$3:$K$1041,11,FALSE))*$C21/100,0)</f>
        <v>0</v>
      </c>
    </row>
    <row r="22" spans="1:13" ht="14.25" hidden="1" x14ac:dyDescent="0.2">
      <c r="A22" s="19"/>
      <c r="B22" s="116"/>
      <c r="C22" s="11"/>
      <c r="D22" s="23">
        <f>IFERROR((VLOOKUP($B22,'Tabela de alimentos'!$A$3:$K$1041,2,FALSE))*$C22/100,0)</f>
        <v>0</v>
      </c>
      <c r="E22" s="25">
        <f>IFERROR((VLOOKUP($B22,'Tabela de alimentos'!$A$3:$K$1041,3,FALSE))*$C22/100,0)</f>
        <v>0</v>
      </c>
      <c r="F22" s="23">
        <f>IFERROR((VLOOKUP($B22,'Tabela de alimentos'!$A$3:$K$1041,4,FALSE))*$C22/100,0)</f>
        <v>0</v>
      </c>
      <c r="G22" s="23">
        <f>IFERROR((VLOOKUP($B22,'Tabela de alimentos'!$A$3:$K$1041,5,FALSE))*$C22/100,0)</f>
        <v>0</v>
      </c>
      <c r="H22" s="23">
        <f>IFERROR((VLOOKUP($B22,'Tabela de alimentos'!$A$3:$K$1041,6,FALSE))*$C22/100,0)</f>
        <v>0</v>
      </c>
      <c r="I22" s="25">
        <f>IFERROR((VLOOKUP($B22,'Tabela de alimentos'!$A$3:$K$1041,7,FALSE))*$C22/100,0)</f>
        <v>0</v>
      </c>
      <c r="J22" s="21">
        <f>IFERROR((VLOOKUP($B22,'Tabela de alimentos'!$A$3:$K$1041,8,FALSE))*$C22/100,0)</f>
        <v>0</v>
      </c>
      <c r="K22" s="21">
        <f>IFERROR((VLOOKUP($B22,'Tabela de alimentos'!$A$3:$K$1041,9,FALSE))*$C22/100,0)</f>
        <v>0</v>
      </c>
      <c r="L22" s="21">
        <f>IFERROR((VLOOKUP($B22,'Tabela de alimentos'!$A$3:$K$1041,10,FALSE))*$C22/100,0)</f>
        <v>0</v>
      </c>
      <c r="M22" s="21">
        <f>IFERROR((VLOOKUP($B22,'Tabela de alimentos'!$A$3:$K$1041,11,FALSE))*$C22/100,0)</f>
        <v>0</v>
      </c>
    </row>
    <row r="23" spans="1:13" ht="14.25" hidden="1" x14ac:dyDescent="0.2">
      <c r="A23" s="19"/>
      <c r="B23" s="116"/>
      <c r="C23" s="11"/>
      <c r="D23" s="23">
        <f>IFERROR((VLOOKUP($B23,'Tabela de alimentos'!$A$3:$K$1041,2,FALSE))*$C23/100,0)</f>
        <v>0</v>
      </c>
      <c r="E23" s="25">
        <f>IFERROR((VLOOKUP($B23,'Tabela de alimentos'!$A$3:$K$1041,3,FALSE))*$C23/100,0)</f>
        <v>0</v>
      </c>
      <c r="F23" s="23">
        <f>IFERROR((VLOOKUP($B23,'Tabela de alimentos'!$A$3:$K$1041,4,FALSE))*$C23/100,0)</f>
        <v>0</v>
      </c>
      <c r="G23" s="23">
        <f>IFERROR((VLOOKUP($B23,'Tabela de alimentos'!$A$3:$K$1041,5,FALSE))*$C23/100,0)</f>
        <v>0</v>
      </c>
      <c r="H23" s="23">
        <f>IFERROR((VLOOKUP($B23,'Tabela de alimentos'!$A$3:$K$1041,6,FALSE))*$C23/100,0)</f>
        <v>0</v>
      </c>
      <c r="I23" s="25">
        <f>IFERROR((VLOOKUP($B23,'Tabela de alimentos'!$A$3:$K$1041,7,FALSE))*$C23/100,0)</f>
        <v>0</v>
      </c>
      <c r="J23" s="21">
        <f>IFERROR((VLOOKUP($B23,'Tabela de alimentos'!$A$3:$K$1041,8,FALSE))*$C23/100,0)</f>
        <v>0</v>
      </c>
      <c r="K23" s="21">
        <f>IFERROR((VLOOKUP($B23,'Tabela de alimentos'!$A$3:$K$1041,9,FALSE))*$C23/100,0)</f>
        <v>0</v>
      </c>
      <c r="L23" s="21">
        <f>IFERROR((VLOOKUP($B23,'Tabela de alimentos'!$A$3:$K$1041,10,FALSE))*$C23/100,0)</f>
        <v>0</v>
      </c>
      <c r="M23" s="21">
        <f>IFERROR((VLOOKUP($B23,'Tabela de alimentos'!$A$3:$K$1041,11,FALSE))*$C23/100,0)</f>
        <v>0</v>
      </c>
    </row>
    <row r="24" spans="1:13" ht="14.25" hidden="1" x14ac:dyDescent="0.2">
      <c r="A24" s="19"/>
      <c r="B24" s="116"/>
      <c r="C24" s="11"/>
      <c r="D24" s="23">
        <f>IFERROR((VLOOKUP($B24,'Tabela de alimentos'!$A$3:$K$1041,2,FALSE))*$C24/100,0)</f>
        <v>0</v>
      </c>
      <c r="E24" s="25">
        <f>IFERROR((VLOOKUP($B24,'Tabela de alimentos'!$A$3:$K$1041,3,FALSE))*$C24/100,0)</f>
        <v>0</v>
      </c>
      <c r="F24" s="23">
        <f>IFERROR((VLOOKUP($B24,'Tabela de alimentos'!$A$3:$K$1041,4,FALSE))*$C24/100,0)</f>
        <v>0</v>
      </c>
      <c r="G24" s="23">
        <f>IFERROR((VLOOKUP($B24,'Tabela de alimentos'!$A$3:$K$1041,5,FALSE))*$C24/100,0)</f>
        <v>0</v>
      </c>
      <c r="H24" s="23">
        <f>IFERROR((VLOOKUP($B24,'Tabela de alimentos'!$A$3:$K$1041,6,FALSE))*$C24/100,0)</f>
        <v>0</v>
      </c>
      <c r="I24" s="25">
        <f>IFERROR((VLOOKUP($B24,'Tabela de alimentos'!$A$3:$K$1041,7,FALSE))*$C24/100,0)</f>
        <v>0</v>
      </c>
      <c r="J24" s="21">
        <f>IFERROR((VLOOKUP($B24,'Tabela de alimentos'!$A$3:$K$1041,8,FALSE))*$C24/100,0)</f>
        <v>0</v>
      </c>
      <c r="K24" s="21">
        <f>IFERROR((VLOOKUP($B24,'Tabela de alimentos'!$A$3:$K$1041,9,FALSE))*$C24/100,0)</f>
        <v>0</v>
      </c>
      <c r="L24" s="21">
        <f>IFERROR((VLOOKUP($B24,'Tabela de alimentos'!$A$3:$K$1041,10,FALSE))*$C24/100,0)</f>
        <v>0</v>
      </c>
      <c r="M24" s="21">
        <f>IFERROR((VLOOKUP($B24,'Tabela de alimentos'!$A$3:$K$1041,11,FALSE))*$C24/100,0)</f>
        <v>0</v>
      </c>
    </row>
    <row r="25" spans="1:13" ht="14.25" hidden="1" x14ac:dyDescent="0.2">
      <c r="A25" s="19"/>
      <c r="B25" s="116"/>
      <c r="C25" s="11"/>
      <c r="D25" s="23">
        <f>IFERROR((VLOOKUP($B25,'Tabela de alimentos'!$A$3:$K$1041,2,FALSE))*$C25/100,0)</f>
        <v>0</v>
      </c>
      <c r="E25" s="25">
        <f>IFERROR((VLOOKUP($B25,'Tabela de alimentos'!$A$3:$K$1041,3,FALSE))*$C25/100,0)</f>
        <v>0</v>
      </c>
      <c r="F25" s="23">
        <f>IFERROR((VLOOKUP($B25,'Tabela de alimentos'!$A$3:$K$1041,4,FALSE))*$C25/100,0)</f>
        <v>0</v>
      </c>
      <c r="G25" s="23">
        <f>IFERROR((VLOOKUP($B25,'Tabela de alimentos'!$A$3:$K$1041,5,FALSE))*$C25/100,0)</f>
        <v>0</v>
      </c>
      <c r="H25" s="23">
        <f>IFERROR((VLOOKUP($B25,'Tabela de alimentos'!$A$3:$K$1041,6,FALSE))*$C25/100,0)</f>
        <v>0</v>
      </c>
      <c r="I25" s="25">
        <f>IFERROR((VLOOKUP($B25,'Tabela de alimentos'!$A$3:$K$1041,7,FALSE))*$C25/100,0)</f>
        <v>0</v>
      </c>
      <c r="J25" s="21">
        <f>IFERROR((VLOOKUP($B25,'Tabela de alimentos'!$A$3:$K$1041,8,FALSE))*$C25/100,0)</f>
        <v>0</v>
      </c>
      <c r="K25" s="21">
        <f>IFERROR((VLOOKUP($B25,'Tabela de alimentos'!$A$3:$K$1041,9,FALSE))*$C25/100,0)</f>
        <v>0</v>
      </c>
      <c r="L25" s="21">
        <f>IFERROR((VLOOKUP($B25,'Tabela de alimentos'!$A$3:$K$1041,10,FALSE))*$C25/100,0)</f>
        <v>0</v>
      </c>
      <c r="M25" s="21">
        <f>IFERROR((VLOOKUP($B25,'Tabela de alimentos'!$A$3:$K$1041,11,FALSE))*$C25/100,0)</f>
        <v>0</v>
      </c>
    </row>
    <row r="26" spans="1:13" ht="14.25" hidden="1" x14ac:dyDescent="0.2">
      <c r="A26" s="19"/>
      <c r="B26" s="116"/>
      <c r="C26" s="11"/>
      <c r="D26" s="23">
        <f>IFERROR((VLOOKUP($B26,'Tabela de alimentos'!$A$3:$K$1041,2,FALSE))*$C26/100,0)</f>
        <v>0</v>
      </c>
      <c r="E26" s="25">
        <f>IFERROR((VLOOKUP($B26,'Tabela de alimentos'!$A$3:$K$1041,3,FALSE))*$C26/100,0)</f>
        <v>0</v>
      </c>
      <c r="F26" s="23">
        <f>IFERROR((VLOOKUP($B26,'Tabela de alimentos'!$A$3:$K$1041,4,FALSE))*$C26/100,0)</f>
        <v>0</v>
      </c>
      <c r="G26" s="23">
        <f>IFERROR((VLOOKUP($B26,'Tabela de alimentos'!$A$3:$K$1041,5,FALSE))*$C26/100,0)</f>
        <v>0</v>
      </c>
      <c r="H26" s="23">
        <f>IFERROR((VLOOKUP($B26,'Tabela de alimentos'!$A$3:$K$1041,6,FALSE))*$C26/100,0)</f>
        <v>0</v>
      </c>
      <c r="I26" s="25">
        <f>IFERROR((VLOOKUP($B26,'Tabela de alimentos'!$A$3:$K$1041,7,FALSE))*$C26/100,0)</f>
        <v>0</v>
      </c>
      <c r="J26" s="21">
        <f>IFERROR((VLOOKUP($B26,'Tabela de alimentos'!$A$3:$K$1041,8,FALSE))*$C26/100,0)</f>
        <v>0</v>
      </c>
      <c r="K26" s="21">
        <f>IFERROR((VLOOKUP($B26,'Tabela de alimentos'!$A$3:$K$1041,9,FALSE))*$C26/100,0)</f>
        <v>0</v>
      </c>
      <c r="L26" s="21">
        <f>IFERROR((VLOOKUP($B26,'Tabela de alimentos'!$A$3:$K$1041,10,FALSE))*$C26/100,0)</f>
        <v>0</v>
      </c>
      <c r="M26" s="21">
        <f>IFERROR((VLOOKUP($B26,'Tabela de alimentos'!$A$3:$K$1041,11,FALSE))*$C26/100,0)</f>
        <v>0</v>
      </c>
    </row>
    <row r="27" spans="1:13" ht="14.25" hidden="1" x14ac:dyDescent="0.2">
      <c r="A27" s="19"/>
      <c r="B27" s="116"/>
      <c r="C27" s="11"/>
      <c r="D27" s="23">
        <f>IFERROR((VLOOKUP($B27,'Tabela de alimentos'!$A$3:$K$1041,2,FALSE))*$C27/100,0)</f>
        <v>0</v>
      </c>
      <c r="E27" s="25">
        <f>IFERROR((VLOOKUP($B27,'Tabela de alimentos'!$A$3:$K$1041,3,FALSE))*$C27/100,0)</f>
        <v>0</v>
      </c>
      <c r="F27" s="23">
        <f>IFERROR((VLOOKUP($B27,'Tabela de alimentos'!$A$3:$K$1041,4,FALSE))*$C27/100,0)</f>
        <v>0</v>
      </c>
      <c r="G27" s="23">
        <f>IFERROR((VLOOKUP($B27,'Tabela de alimentos'!$A$3:$K$1041,5,FALSE))*$C27/100,0)</f>
        <v>0</v>
      </c>
      <c r="H27" s="23">
        <f>IFERROR((VLOOKUP($B27,'Tabela de alimentos'!$A$3:$K$1041,6,FALSE))*$C27/100,0)</f>
        <v>0</v>
      </c>
      <c r="I27" s="25">
        <f>IFERROR((VLOOKUP($B27,'Tabela de alimentos'!$A$3:$K$1041,7,FALSE))*$C27/100,0)</f>
        <v>0</v>
      </c>
      <c r="J27" s="21">
        <f>IFERROR((VLOOKUP($B27,'Tabela de alimentos'!$A$3:$K$1041,8,FALSE))*$C27/100,0)</f>
        <v>0</v>
      </c>
      <c r="K27" s="21">
        <f>IFERROR((VLOOKUP($B27,'Tabela de alimentos'!$A$3:$K$1041,9,FALSE))*$C27/100,0)</f>
        <v>0</v>
      </c>
      <c r="L27" s="21">
        <f>IFERROR((VLOOKUP($B27,'Tabela de alimentos'!$A$3:$K$1041,10,FALSE))*$C27/100,0)</f>
        <v>0</v>
      </c>
      <c r="M27" s="21">
        <f>IFERROR((VLOOKUP($B27,'Tabela de alimentos'!$A$3:$K$1041,11,FALSE))*$C27/100,0)</f>
        <v>0</v>
      </c>
    </row>
    <row r="28" spans="1:13" ht="14.25" hidden="1" x14ac:dyDescent="0.2">
      <c r="A28" s="19"/>
      <c r="B28" s="116"/>
      <c r="C28" s="11"/>
      <c r="D28" s="23">
        <f>IFERROR((VLOOKUP($B28,'Tabela de alimentos'!$A$3:$K$1041,2,FALSE))*$C28/100,0)</f>
        <v>0</v>
      </c>
      <c r="E28" s="25">
        <f>IFERROR((VLOOKUP($B28,'Tabela de alimentos'!$A$3:$K$1041,3,FALSE))*$C28/100,0)</f>
        <v>0</v>
      </c>
      <c r="F28" s="23">
        <f>IFERROR((VLOOKUP($B28,'Tabela de alimentos'!$A$3:$K$1041,4,FALSE))*$C28/100,0)</f>
        <v>0</v>
      </c>
      <c r="G28" s="23">
        <f>IFERROR((VLOOKUP($B28,'Tabela de alimentos'!$A$3:$K$1041,5,FALSE))*$C28/100,0)</f>
        <v>0</v>
      </c>
      <c r="H28" s="23">
        <f>IFERROR((VLOOKUP($B28,'Tabela de alimentos'!$A$3:$K$1041,6,FALSE))*$C28/100,0)</f>
        <v>0</v>
      </c>
      <c r="I28" s="25">
        <f>IFERROR((VLOOKUP($B28,'Tabela de alimentos'!$A$3:$K$1041,7,FALSE))*$C28/100,0)</f>
        <v>0</v>
      </c>
      <c r="J28" s="21">
        <f>IFERROR((VLOOKUP($B28,'Tabela de alimentos'!$A$3:$K$1041,8,FALSE))*$C28/100,0)</f>
        <v>0</v>
      </c>
      <c r="K28" s="21">
        <f>IFERROR((VLOOKUP($B28,'Tabela de alimentos'!$A$3:$K$1041,9,FALSE))*$C28/100,0)</f>
        <v>0</v>
      </c>
      <c r="L28" s="21">
        <f>IFERROR((VLOOKUP($B28,'Tabela de alimentos'!$A$3:$K$1041,10,FALSE))*$C28/100,0)</f>
        <v>0</v>
      </c>
      <c r="M28" s="21">
        <f>IFERROR((VLOOKUP($B28,'Tabela de alimentos'!$A$3:$K$1041,11,FALSE))*$C28/100,0)</f>
        <v>0</v>
      </c>
    </row>
    <row r="29" spans="1:13" ht="14.25" hidden="1" x14ac:dyDescent="0.2">
      <c r="A29" s="19"/>
      <c r="B29" s="116"/>
      <c r="C29" s="11"/>
      <c r="D29" s="23">
        <f>IFERROR((VLOOKUP($B29,'Tabela de alimentos'!$A$3:$K$1041,2,FALSE))*$C29/100,0)</f>
        <v>0</v>
      </c>
      <c r="E29" s="25">
        <f>IFERROR((VLOOKUP($B29,'Tabela de alimentos'!$A$3:$K$1041,3,FALSE))*$C29/100,0)</f>
        <v>0</v>
      </c>
      <c r="F29" s="23">
        <f>IFERROR((VLOOKUP($B29,'Tabela de alimentos'!$A$3:$K$1041,4,FALSE))*$C29/100,0)</f>
        <v>0</v>
      </c>
      <c r="G29" s="23">
        <f>IFERROR((VLOOKUP($B29,'Tabela de alimentos'!$A$3:$K$1041,5,FALSE))*$C29/100,0)</f>
        <v>0</v>
      </c>
      <c r="H29" s="23">
        <f>IFERROR((VLOOKUP($B29,'Tabela de alimentos'!$A$3:$K$1041,6,FALSE))*$C29/100,0)</f>
        <v>0</v>
      </c>
      <c r="I29" s="25">
        <f>IFERROR((VLOOKUP($B29,'Tabela de alimentos'!$A$3:$K$1041,7,FALSE))*$C29/100,0)</f>
        <v>0</v>
      </c>
      <c r="J29" s="21">
        <f>IFERROR((VLOOKUP($B29,'Tabela de alimentos'!$A$3:$K$1041,8,FALSE))*$C29/100,0)</f>
        <v>0</v>
      </c>
      <c r="K29" s="21">
        <f>IFERROR((VLOOKUP($B29,'Tabela de alimentos'!$A$3:$K$1041,9,FALSE))*$C29/100,0)</f>
        <v>0</v>
      </c>
      <c r="L29" s="21">
        <f>IFERROR((VLOOKUP($B29,'Tabela de alimentos'!$A$3:$K$1041,10,FALSE))*$C29/100,0)</f>
        <v>0</v>
      </c>
      <c r="M29" s="21">
        <f>IFERROR((VLOOKUP($B29,'Tabela de alimentos'!$A$3:$K$1041,11,FALSE))*$C29/100,0)</f>
        <v>0</v>
      </c>
    </row>
    <row r="30" spans="1:13" ht="14.25" hidden="1" x14ac:dyDescent="0.2">
      <c r="A30" s="19"/>
      <c r="B30" s="116"/>
      <c r="C30" s="11"/>
      <c r="D30" s="23">
        <f>IFERROR((VLOOKUP($B30,'Tabela de alimentos'!$A$3:$K$1041,2,FALSE))*$C30/100,0)</f>
        <v>0</v>
      </c>
      <c r="E30" s="25">
        <f>IFERROR((VLOOKUP($B30,'Tabela de alimentos'!$A$3:$K$1041,3,FALSE))*$C30/100,0)</f>
        <v>0</v>
      </c>
      <c r="F30" s="23">
        <f>IFERROR((VLOOKUP($B30,'Tabela de alimentos'!$A$3:$K$1041,4,FALSE))*$C30/100,0)</f>
        <v>0</v>
      </c>
      <c r="G30" s="23">
        <f>IFERROR((VLOOKUP($B30,'Tabela de alimentos'!$A$3:$K$1041,5,FALSE))*$C30/100,0)</f>
        <v>0</v>
      </c>
      <c r="H30" s="23">
        <f>IFERROR((VLOOKUP($B30,'Tabela de alimentos'!$A$3:$K$1041,6,FALSE))*$C30/100,0)</f>
        <v>0</v>
      </c>
      <c r="I30" s="25">
        <f>IFERROR((VLOOKUP($B30,'Tabela de alimentos'!$A$3:$K$1041,7,FALSE))*$C30/100,0)</f>
        <v>0</v>
      </c>
      <c r="J30" s="21">
        <f>IFERROR((VLOOKUP($B30,'Tabela de alimentos'!$A$3:$K$1041,8,FALSE))*$C30/100,0)</f>
        <v>0</v>
      </c>
      <c r="K30" s="21">
        <f>IFERROR((VLOOKUP($B30,'Tabela de alimentos'!$A$3:$K$1041,9,FALSE))*$C30/100,0)</f>
        <v>0</v>
      </c>
      <c r="L30" s="21">
        <f>IFERROR((VLOOKUP($B30,'Tabela de alimentos'!$A$3:$K$1041,10,FALSE))*$C30/100,0)</f>
        <v>0</v>
      </c>
      <c r="M30" s="21">
        <f>IFERROR((VLOOKUP($B30,'Tabela de alimentos'!$A$3:$K$1041,11,FALSE))*$C30/100,0)</f>
        <v>0</v>
      </c>
    </row>
    <row r="31" spans="1:13" ht="14.25" hidden="1" x14ac:dyDescent="0.2">
      <c r="A31" s="19"/>
      <c r="B31" s="116"/>
      <c r="C31" s="11"/>
      <c r="D31" s="23">
        <f>IFERROR((VLOOKUP($B31,'Tabela de alimentos'!$A$3:$K$1041,2,FALSE))*$C31/100,0)</f>
        <v>0</v>
      </c>
      <c r="E31" s="25">
        <f>IFERROR((VLOOKUP($B31,'Tabela de alimentos'!$A$3:$K$1041,3,FALSE))*$C31/100,0)</f>
        <v>0</v>
      </c>
      <c r="F31" s="23">
        <f>IFERROR((VLOOKUP($B31,'Tabela de alimentos'!$A$3:$K$1041,4,FALSE))*$C31/100,0)</f>
        <v>0</v>
      </c>
      <c r="G31" s="23">
        <f>IFERROR((VLOOKUP($B31,'Tabela de alimentos'!$A$3:$K$1041,5,FALSE))*$C31/100,0)</f>
        <v>0</v>
      </c>
      <c r="H31" s="23">
        <f>IFERROR((VLOOKUP($B31,'Tabela de alimentos'!$A$3:$K$1041,6,FALSE))*$C31/100,0)</f>
        <v>0</v>
      </c>
      <c r="I31" s="25">
        <f>IFERROR((VLOOKUP($B31,'Tabela de alimentos'!$A$3:$K$1041,7,FALSE))*$C31/100,0)</f>
        <v>0</v>
      </c>
      <c r="J31" s="21">
        <f>IFERROR((VLOOKUP($B31,'Tabela de alimentos'!$A$3:$K$1041,8,FALSE))*$C31/100,0)</f>
        <v>0</v>
      </c>
      <c r="K31" s="21">
        <f>IFERROR((VLOOKUP($B31,'Tabela de alimentos'!$A$3:$K$1041,9,FALSE))*$C31/100,0)</f>
        <v>0</v>
      </c>
      <c r="L31" s="21">
        <f>IFERROR((VLOOKUP($B31,'Tabela de alimentos'!$A$3:$K$1041,10,FALSE))*$C31/100,0)</f>
        <v>0</v>
      </c>
      <c r="M31" s="21">
        <f>IFERROR((VLOOKUP($B31,'Tabela de alimentos'!$A$3:$K$1041,11,FALSE))*$C31/100,0)</f>
        <v>0</v>
      </c>
    </row>
    <row r="32" spans="1:13" ht="14.25" hidden="1" x14ac:dyDescent="0.2">
      <c r="A32" s="19"/>
      <c r="B32" s="116"/>
      <c r="C32" s="11"/>
      <c r="D32" s="23">
        <f>IFERROR((VLOOKUP($B32,'Tabela de alimentos'!$A$3:$K$1041,2,FALSE))*$C32/100,0)</f>
        <v>0</v>
      </c>
      <c r="E32" s="25">
        <f>IFERROR((VLOOKUP($B32,'Tabela de alimentos'!$A$3:$K$1041,3,FALSE))*$C32/100,0)</f>
        <v>0</v>
      </c>
      <c r="F32" s="23">
        <f>IFERROR((VLOOKUP($B32,'Tabela de alimentos'!$A$3:$K$1041,4,FALSE))*$C32/100,0)</f>
        <v>0</v>
      </c>
      <c r="G32" s="23">
        <f>IFERROR((VLOOKUP($B32,'Tabela de alimentos'!$A$3:$K$1041,5,FALSE))*$C32/100,0)</f>
        <v>0</v>
      </c>
      <c r="H32" s="23">
        <f>IFERROR((VLOOKUP($B32,'Tabela de alimentos'!$A$3:$K$1041,6,FALSE))*$C32/100,0)</f>
        <v>0</v>
      </c>
      <c r="I32" s="25">
        <f>IFERROR((VLOOKUP($B32,'Tabela de alimentos'!$A$3:$K$1041,7,FALSE))*$C32/100,0)</f>
        <v>0</v>
      </c>
      <c r="J32" s="21">
        <f>IFERROR((VLOOKUP($B32,'Tabela de alimentos'!$A$3:$K$1041,8,FALSE))*$C32/100,0)</f>
        <v>0</v>
      </c>
      <c r="K32" s="21">
        <f>IFERROR((VLOOKUP($B32,'Tabela de alimentos'!$A$3:$K$1041,9,FALSE))*$C32/100,0)</f>
        <v>0</v>
      </c>
      <c r="L32" s="21">
        <f>IFERROR((VLOOKUP($B32,'Tabela de alimentos'!$A$3:$K$1041,10,FALSE))*$C32/100,0)</f>
        <v>0</v>
      </c>
      <c r="M32" s="21">
        <f>IFERROR((VLOOKUP($B32,'Tabela de alimentos'!$A$3:$K$1041,11,FALSE))*$C32/100,0)</f>
        <v>0</v>
      </c>
    </row>
    <row r="33" spans="1:13" ht="14.25" hidden="1" x14ac:dyDescent="0.2">
      <c r="A33" s="19"/>
      <c r="B33" s="116"/>
      <c r="C33" s="11"/>
      <c r="D33" s="23">
        <f>IFERROR((VLOOKUP($B33,'Tabela de alimentos'!$A$3:$K$1041,2,FALSE))*$C33/100,0)</f>
        <v>0</v>
      </c>
      <c r="E33" s="25">
        <f>IFERROR((VLOOKUP($B33,'Tabela de alimentos'!$A$3:$K$1041,3,FALSE))*$C33/100,0)</f>
        <v>0</v>
      </c>
      <c r="F33" s="23">
        <f>IFERROR((VLOOKUP($B33,'Tabela de alimentos'!$A$3:$K$1041,4,FALSE))*$C33/100,0)</f>
        <v>0</v>
      </c>
      <c r="G33" s="23">
        <f>IFERROR((VLOOKUP($B33,'Tabela de alimentos'!$A$3:$K$1041,5,FALSE))*$C33/100,0)</f>
        <v>0</v>
      </c>
      <c r="H33" s="23">
        <f>IFERROR((VLOOKUP($B33,'Tabela de alimentos'!$A$3:$K$1041,6,FALSE))*$C33/100,0)</f>
        <v>0</v>
      </c>
      <c r="I33" s="25">
        <f>IFERROR((VLOOKUP($B33,'Tabela de alimentos'!$A$3:$K$1041,7,FALSE))*$C33/100,0)</f>
        <v>0</v>
      </c>
      <c r="J33" s="21">
        <f>IFERROR((VLOOKUP($B33,'Tabela de alimentos'!$A$3:$K$1041,8,FALSE))*$C33/100,0)</f>
        <v>0</v>
      </c>
      <c r="K33" s="21">
        <f>IFERROR((VLOOKUP($B33,'Tabela de alimentos'!$A$3:$K$1041,9,FALSE))*$C33/100,0)</f>
        <v>0</v>
      </c>
      <c r="L33" s="21">
        <f>IFERROR((VLOOKUP($B33,'Tabela de alimentos'!$A$3:$K$1041,10,FALSE))*$C33/100,0)</f>
        <v>0</v>
      </c>
      <c r="M33" s="21">
        <f>IFERROR((VLOOKUP($B33,'Tabela de alimentos'!$A$3:$K$1041,11,FALSE))*$C33/100,0)</f>
        <v>0</v>
      </c>
    </row>
    <row r="34" spans="1:13" ht="14.25" hidden="1" x14ac:dyDescent="0.2">
      <c r="A34" s="19"/>
      <c r="B34" s="116"/>
      <c r="C34" s="11"/>
      <c r="D34" s="23">
        <f>IFERROR((VLOOKUP($B34,'Tabela de alimentos'!$A$3:$K$1041,2,FALSE))*$C34/100,0)</f>
        <v>0</v>
      </c>
      <c r="E34" s="25">
        <f>IFERROR((VLOOKUP($B34,'Tabela de alimentos'!$A$3:$K$1041,3,FALSE))*$C34/100,0)</f>
        <v>0</v>
      </c>
      <c r="F34" s="23">
        <f>IFERROR((VLOOKUP($B34,'Tabela de alimentos'!$A$3:$K$1041,4,FALSE))*$C34/100,0)</f>
        <v>0</v>
      </c>
      <c r="G34" s="23">
        <f>IFERROR((VLOOKUP($B34,'Tabela de alimentos'!$A$3:$K$1041,5,FALSE))*$C34/100,0)</f>
        <v>0</v>
      </c>
      <c r="H34" s="23">
        <f>IFERROR((VLOOKUP($B34,'Tabela de alimentos'!$A$3:$K$1041,6,FALSE))*$C34/100,0)</f>
        <v>0</v>
      </c>
      <c r="I34" s="25">
        <f>IFERROR((VLOOKUP($B34,'Tabela de alimentos'!$A$3:$K$1041,7,FALSE))*$C34/100,0)</f>
        <v>0</v>
      </c>
      <c r="J34" s="21">
        <f>IFERROR((VLOOKUP($B34,'Tabela de alimentos'!$A$3:$K$1041,8,FALSE))*$C34/100,0)</f>
        <v>0</v>
      </c>
      <c r="K34" s="21">
        <f>IFERROR((VLOOKUP($B34,'Tabela de alimentos'!$A$3:$K$1041,9,FALSE))*$C34/100,0)</f>
        <v>0</v>
      </c>
      <c r="L34" s="21">
        <f>IFERROR((VLOOKUP($B34,'Tabela de alimentos'!$A$3:$K$1041,10,FALSE))*$C34/100,0)</f>
        <v>0</v>
      </c>
      <c r="M34" s="21">
        <f>IFERROR((VLOOKUP($B34,'Tabela de alimentos'!$A$3:$K$1041,11,FALSE))*$C34/100,0)</f>
        <v>0</v>
      </c>
    </row>
    <row r="35" spans="1:13" ht="14.25" hidden="1" x14ac:dyDescent="0.2">
      <c r="A35" s="19"/>
      <c r="B35" s="116"/>
      <c r="C35" s="11"/>
      <c r="D35" s="23">
        <f>IFERROR((VLOOKUP($B35,'Tabela de alimentos'!$A$3:$K$1041,2,FALSE))*$C35/100,0)</f>
        <v>0</v>
      </c>
      <c r="E35" s="25">
        <f>IFERROR((VLOOKUP($B35,'Tabela de alimentos'!$A$3:$K$1041,3,FALSE))*$C35/100,0)</f>
        <v>0</v>
      </c>
      <c r="F35" s="23">
        <f>IFERROR((VLOOKUP($B35,'Tabela de alimentos'!$A$3:$K$1041,4,FALSE))*$C35/100,0)</f>
        <v>0</v>
      </c>
      <c r="G35" s="23">
        <f>IFERROR((VLOOKUP($B35,'Tabela de alimentos'!$A$3:$K$1041,5,FALSE))*$C35/100,0)</f>
        <v>0</v>
      </c>
      <c r="H35" s="23">
        <f>IFERROR((VLOOKUP($B35,'Tabela de alimentos'!$A$3:$K$1041,6,FALSE))*$C35/100,0)</f>
        <v>0</v>
      </c>
      <c r="I35" s="25">
        <f>IFERROR((VLOOKUP($B35,'Tabela de alimentos'!$A$3:$K$1041,7,FALSE))*$C35/100,0)</f>
        <v>0</v>
      </c>
      <c r="J35" s="21">
        <f>IFERROR((VLOOKUP($B35,'Tabela de alimentos'!$A$3:$K$1041,8,FALSE))*$C35/100,0)</f>
        <v>0</v>
      </c>
      <c r="K35" s="21">
        <f>IFERROR((VLOOKUP($B35,'Tabela de alimentos'!$A$3:$K$1041,9,FALSE))*$C35/100,0)</f>
        <v>0</v>
      </c>
      <c r="L35" s="21">
        <f>IFERROR((VLOOKUP($B35,'Tabela de alimentos'!$A$3:$K$1041,10,FALSE))*$C35/100,0)</f>
        <v>0</v>
      </c>
      <c r="M35" s="21">
        <f>IFERROR((VLOOKUP($B35,'Tabela de alimentos'!$A$3:$K$1041,11,FALSE))*$C35/100,0)</f>
        <v>0</v>
      </c>
    </row>
    <row r="36" spans="1:13" ht="14.25" hidden="1" x14ac:dyDescent="0.2">
      <c r="A36" s="19"/>
      <c r="B36" s="116"/>
      <c r="C36" s="11"/>
      <c r="D36" s="23">
        <f>IFERROR((VLOOKUP($B36,'Tabela de alimentos'!$A$3:$K$1041,2,FALSE))*$C36/100,0)</f>
        <v>0</v>
      </c>
      <c r="E36" s="25">
        <f>IFERROR((VLOOKUP($B36,'Tabela de alimentos'!$A$3:$K$1041,3,FALSE))*$C36/100,0)</f>
        <v>0</v>
      </c>
      <c r="F36" s="23">
        <f>IFERROR((VLOOKUP($B36,'Tabela de alimentos'!$A$3:$K$1041,4,FALSE))*$C36/100,0)</f>
        <v>0</v>
      </c>
      <c r="G36" s="23">
        <f>IFERROR((VLOOKUP($B36,'Tabela de alimentos'!$A$3:$K$1041,5,FALSE))*$C36/100,0)</f>
        <v>0</v>
      </c>
      <c r="H36" s="23">
        <f>IFERROR((VLOOKUP($B36,'Tabela de alimentos'!$A$3:$K$1041,6,FALSE))*$C36/100,0)</f>
        <v>0</v>
      </c>
      <c r="I36" s="25">
        <f>IFERROR((VLOOKUP($B36,'Tabela de alimentos'!$A$3:$K$1041,7,FALSE))*$C36/100,0)</f>
        <v>0</v>
      </c>
      <c r="J36" s="21">
        <f>IFERROR((VLOOKUP($B36,'Tabela de alimentos'!$A$3:$K$1041,8,FALSE))*$C36/100,0)</f>
        <v>0</v>
      </c>
      <c r="K36" s="21">
        <f>IFERROR((VLOOKUP($B36,'Tabela de alimentos'!$A$3:$K$1041,9,FALSE))*$C36/100,0)</f>
        <v>0</v>
      </c>
      <c r="L36" s="21">
        <f>IFERROR((VLOOKUP($B36,'Tabela de alimentos'!$A$3:$K$1041,10,FALSE))*$C36/100,0)</f>
        <v>0</v>
      </c>
      <c r="M36" s="21">
        <f>IFERROR((VLOOKUP($B36,'Tabela de alimentos'!$A$3:$K$1041,11,FALSE))*$C36/100,0)</f>
        <v>0</v>
      </c>
    </row>
    <row r="37" spans="1:13" ht="14.25" hidden="1" x14ac:dyDescent="0.2">
      <c r="A37" s="19"/>
      <c r="B37" s="116"/>
      <c r="C37" s="11"/>
      <c r="D37" s="23">
        <f>IFERROR((VLOOKUP($B37,'Tabela de alimentos'!$A$3:$K$1041,2,FALSE))*$C37/100,0)</f>
        <v>0</v>
      </c>
      <c r="E37" s="25">
        <f>IFERROR((VLOOKUP($B37,'Tabela de alimentos'!$A$3:$K$1041,3,FALSE))*$C37/100,0)</f>
        <v>0</v>
      </c>
      <c r="F37" s="23">
        <f>IFERROR((VLOOKUP($B37,'Tabela de alimentos'!$A$3:$K$1041,4,FALSE))*$C37/100,0)</f>
        <v>0</v>
      </c>
      <c r="G37" s="23">
        <f>IFERROR((VLOOKUP($B37,'Tabela de alimentos'!$A$3:$K$1041,5,FALSE))*$C37/100,0)</f>
        <v>0</v>
      </c>
      <c r="H37" s="23">
        <f>IFERROR((VLOOKUP($B37,'Tabela de alimentos'!$A$3:$K$1041,6,FALSE))*$C37/100,0)</f>
        <v>0</v>
      </c>
      <c r="I37" s="25">
        <f>IFERROR((VLOOKUP($B37,'Tabela de alimentos'!$A$3:$K$1041,7,FALSE))*$C37/100,0)</f>
        <v>0</v>
      </c>
      <c r="J37" s="21">
        <f>IFERROR((VLOOKUP($B37,'Tabela de alimentos'!$A$3:$K$1041,8,FALSE))*$C37/100,0)</f>
        <v>0</v>
      </c>
      <c r="K37" s="21">
        <f>IFERROR((VLOOKUP($B37,'Tabela de alimentos'!$A$3:$K$1041,9,FALSE))*$C37/100,0)</f>
        <v>0</v>
      </c>
      <c r="L37" s="21">
        <f>IFERROR((VLOOKUP($B37,'Tabela de alimentos'!$A$3:$K$1041,10,FALSE))*$C37/100,0)</f>
        <v>0</v>
      </c>
      <c r="M37" s="21">
        <f>IFERROR((VLOOKUP($B37,'Tabela de alimentos'!$A$3:$K$1041,11,FALSE))*$C37/100,0)</f>
        <v>0</v>
      </c>
    </row>
    <row r="38" spans="1:13" ht="14.25" hidden="1" x14ac:dyDescent="0.2">
      <c r="A38" s="19"/>
      <c r="B38" s="116"/>
      <c r="C38" s="11"/>
      <c r="D38" s="23">
        <f>IFERROR((VLOOKUP($B38,'Tabela de alimentos'!$A$3:$K$1041,2,FALSE))*$C38/100,0)</f>
        <v>0</v>
      </c>
      <c r="E38" s="25">
        <f>IFERROR((VLOOKUP($B38,'Tabela de alimentos'!$A$3:$K$1041,3,FALSE))*$C38/100,0)</f>
        <v>0</v>
      </c>
      <c r="F38" s="23">
        <f>IFERROR((VLOOKUP($B38,'Tabela de alimentos'!$A$3:$K$1041,4,FALSE))*$C38/100,0)</f>
        <v>0</v>
      </c>
      <c r="G38" s="23">
        <f>IFERROR((VLOOKUP($B38,'Tabela de alimentos'!$A$3:$K$1041,5,FALSE))*$C38/100,0)</f>
        <v>0</v>
      </c>
      <c r="H38" s="23">
        <f>IFERROR((VLOOKUP($B38,'Tabela de alimentos'!$A$3:$K$1041,6,FALSE))*$C38/100,0)</f>
        <v>0</v>
      </c>
      <c r="I38" s="25">
        <f>IFERROR((VLOOKUP($B38,'Tabela de alimentos'!$A$3:$K$1041,7,FALSE))*$C38/100,0)</f>
        <v>0</v>
      </c>
      <c r="J38" s="21">
        <f>IFERROR((VLOOKUP($B38,'Tabela de alimentos'!$A$3:$K$1041,8,FALSE))*$C38/100,0)</f>
        <v>0</v>
      </c>
      <c r="K38" s="21">
        <f>IFERROR((VLOOKUP($B38,'Tabela de alimentos'!$A$3:$K$1041,9,FALSE))*$C38/100,0)</f>
        <v>0</v>
      </c>
      <c r="L38" s="21">
        <f>IFERROR((VLOOKUP($B38,'Tabela de alimentos'!$A$3:$K$1041,10,FALSE))*$C38/100,0)</f>
        <v>0</v>
      </c>
      <c r="M38" s="21">
        <f>IFERROR((VLOOKUP($B38,'Tabela de alimentos'!$A$3:$K$1041,11,FALSE))*$C38/100,0)</f>
        <v>0</v>
      </c>
    </row>
    <row r="39" spans="1:13" ht="14.25" hidden="1" x14ac:dyDescent="0.2">
      <c r="A39" s="19"/>
      <c r="B39" s="116"/>
      <c r="C39" s="11"/>
      <c r="D39" s="23">
        <f>IFERROR((VLOOKUP($B39,'Tabela de alimentos'!$A$3:$K$1041,2,FALSE))*$C39/100,0)</f>
        <v>0</v>
      </c>
      <c r="E39" s="25">
        <f>IFERROR((VLOOKUP($B39,'Tabela de alimentos'!$A$3:$K$1041,3,FALSE))*$C39/100,0)</f>
        <v>0</v>
      </c>
      <c r="F39" s="23">
        <f>IFERROR((VLOOKUP($B39,'Tabela de alimentos'!$A$3:$K$1041,4,FALSE))*$C39/100,0)</f>
        <v>0</v>
      </c>
      <c r="G39" s="23">
        <f>IFERROR((VLOOKUP($B39,'Tabela de alimentos'!$A$3:$K$1041,5,FALSE))*$C39/100,0)</f>
        <v>0</v>
      </c>
      <c r="H39" s="23">
        <f>IFERROR((VLOOKUP($B39,'Tabela de alimentos'!$A$3:$K$1041,6,FALSE))*$C39/100,0)</f>
        <v>0</v>
      </c>
      <c r="I39" s="25">
        <f>IFERROR((VLOOKUP($B39,'Tabela de alimentos'!$A$3:$K$1041,7,FALSE))*$C39/100,0)</f>
        <v>0</v>
      </c>
      <c r="J39" s="21">
        <f>IFERROR((VLOOKUP($B39,'Tabela de alimentos'!$A$3:$K$1041,8,FALSE))*$C39/100,0)</f>
        <v>0</v>
      </c>
      <c r="K39" s="21">
        <f>IFERROR((VLOOKUP($B39,'Tabela de alimentos'!$A$3:$K$1041,9,FALSE))*$C39/100,0)</f>
        <v>0</v>
      </c>
      <c r="L39" s="21">
        <f>IFERROR((VLOOKUP($B39,'Tabela de alimentos'!$A$3:$K$1041,10,FALSE))*$C39/100,0)</f>
        <v>0</v>
      </c>
      <c r="M39" s="21">
        <f>IFERROR((VLOOKUP($B39,'Tabela de alimentos'!$A$3:$K$1041,11,FALSE))*$C39/100,0)</f>
        <v>0</v>
      </c>
    </row>
    <row r="40" spans="1:13" ht="14.25" hidden="1" x14ac:dyDescent="0.2">
      <c r="A40" s="19"/>
      <c r="B40" s="116"/>
      <c r="C40" s="11"/>
      <c r="D40" s="23">
        <f>IFERROR((VLOOKUP($B40,'Tabela de alimentos'!$A$3:$K$1041,2,FALSE))*$C40/100,0)</f>
        <v>0</v>
      </c>
      <c r="E40" s="25">
        <f>IFERROR((VLOOKUP($B40,'Tabela de alimentos'!$A$3:$K$1041,3,FALSE))*$C40/100,0)</f>
        <v>0</v>
      </c>
      <c r="F40" s="23">
        <f>IFERROR((VLOOKUP($B40,'Tabela de alimentos'!$A$3:$K$1041,4,FALSE))*$C40/100,0)</f>
        <v>0</v>
      </c>
      <c r="G40" s="23">
        <f>IFERROR((VLOOKUP($B40,'Tabela de alimentos'!$A$3:$K$1041,5,FALSE))*$C40/100,0)</f>
        <v>0</v>
      </c>
      <c r="H40" s="23">
        <f>IFERROR((VLOOKUP($B40,'Tabela de alimentos'!$A$3:$K$1041,6,FALSE))*$C40/100,0)</f>
        <v>0</v>
      </c>
      <c r="I40" s="25">
        <f>IFERROR((VLOOKUP($B40,'Tabela de alimentos'!$A$3:$K$1041,7,FALSE))*$C40/100,0)</f>
        <v>0</v>
      </c>
      <c r="J40" s="21">
        <f>IFERROR((VLOOKUP($B40,'Tabela de alimentos'!$A$3:$K$1041,8,FALSE))*$C40/100,0)</f>
        <v>0</v>
      </c>
      <c r="K40" s="21">
        <f>IFERROR((VLOOKUP($B40,'Tabela de alimentos'!$A$3:$K$1041,9,FALSE))*$C40/100,0)</f>
        <v>0</v>
      </c>
      <c r="L40" s="21">
        <f>IFERROR((VLOOKUP($B40,'Tabela de alimentos'!$A$3:$K$1041,10,FALSE))*$C40/100,0)</f>
        <v>0</v>
      </c>
      <c r="M40" s="21">
        <f>IFERROR((VLOOKUP($B40,'Tabela de alimentos'!$A$3:$K$1041,11,FALSE))*$C40/100,0)</f>
        <v>0</v>
      </c>
    </row>
    <row r="41" spans="1:13" ht="14.25" hidden="1" x14ac:dyDescent="0.2">
      <c r="A41" s="19"/>
      <c r="B41" s="116"/>
      <c r="C41" s="11"/>
      <c r="D41" s="23">
        <f>IFERROR((VLOOKUP($B41,'Tabela de alimentos'!$A$3:$K$1041,2,FALSE))*$C41/100,0)</f>
        <v>0</v>
      </c>
      <c r="E41" s="25">
        <f>IFERROR((VLOOKUP($B41,'Tabela de alimentos'!$A$3:$K$1041,3,FALSE))*$C41/100,0)</f>
        <v>0</v>
      </c>
      <c r="F41" s="23">
        <f>IFERROR((VLOOKUP($B41,'Tabela de alimentos'!$A$3:$K$1041,4,FALSE))*$C41/100,0)</f>
        <v>0</v>
      </c>
      <c r="G41" s="23">
        <f>IFERROR((VLOOKUP($B41,'Tabela de alimentos'!$A$3:$K$1041,5,FALSE))*$C41/100,0)</f>
        <v>0</v>
      </c>
      <c r="H41" s="23">
        <f>IFERROR((VLOOKUP($B41,'Tabela de alimentos'!$A$3:$K$1041,6,FALSE))*$C41/100,0)</f>
        <v>0</v>
      </c>
      <c r="I41" s="25">
        <f>IFERROR((VLOOKUP($B41,'Tabela de alimentos'!$A$3:$K$1041,7,FALSE))*$C41/100,0)</f>
        <v>0</v>
      </c>
      <c r="J41" s="21">
        <f>IFERROR((VLOOKUP($B41,'Tabela de alimentos'!$A$3:$K$1041,8,FALSE))*$C41/100,0)</f>
        <v>0</v>
      </c>
      <c r="K41" s="21">
        <f>IFERROR((VLOOKUP($B41,'Tabela de alimentos'!$A$3:$K$1041,9,FALSE))*$C41/100,0)</f>
        <v>0</v>
      </c>
      <c r="L41" s="21">
        <f>IFERROR((VLOOKUP($B41,'Tabela de alimentos'!$A$3:$K$1041,10,FALSE))*$C41/100,0)</f>
        <v>0</v>
      </c>
      <c r="M41" s="21">
        <f>IFERROR((VLOOKUP($B41,'Tabela de alimentos'!$A$3:$K$1041,11,FALSE))*$C41/100,0)</f>
        <v>0</v>
      </c>
    </row>
    <row r="42" spans="1:13" ht="14.25" hidden="1" x14ac:dyDescent="0.2">
      <c r="A42" s="19"/>
      <c r="B42" s="116"/>
      <c r="C42" s="11"/>
      <c r="D42" s="23">
        <f>IFERROR((VLOOKUP($B42,'Tabela de alimentos'!$A$3:$K$1041,2,FALSE))*$C42/100,0)</f>
        <v>0</v>
      </c>
      <c r="E42" s="25">
        <f>IFERROR((VLOOKUP($B42,'Tabela de alimentos'!$A$3:$K$1041,3,FALSE))*$C42/100,0)</f>
        <v>0</v>
      </c>
      <c r="F42" s="23">
        <f>IFERROR((VLOOKUP($B42,'Tabela de alimentos'!$A$3:$K$1041,4,FALSE))*$C42/100,0)</f>
        <v>0</v>
      </c>
      <c r="G42" s="23">
        <f>IFERROR((VLOOKUP($B42,'Tabela de alimentos'!$A$3:$K$1041,5,FALSE))*$C42/100,0)</f>
        <v>0</v>
      </c>
      <c r="H42" s="23">
        <f>IFERROR((VLOOKUP($B42,'Tabela de alimentos'!$A$3:$K$1041,6,FALSE))*$C42/100,0)</f>
        <v>0</v>
      </c>
      <c r="I42" s="25">
        <f>IFERROR((VLOOKUP($B42,'Tabela de alimentos'!$A$3:$K$1041,7,FALSE))*$C42/100,0)</f>
        <v>0</v>
      </c>
      <c r="J42" s="21">
        <f>IFERROR((VLOOKUP($B42,'Tabela de alimentos'!$A$3:$K$1041,8,FALSE))*$C42/100,0)</f>
        <v>0</v>
      </c>
      <c r="K42" s="21">
        <f>IFERROR((VLOOKUP($B42,'Tabela de alimentos'!$A$3:$K$1041,9,FALSE))*$C42/100,0)</f>
        <v>0</v>
      </c>
      <c r="L42" s="21">
        <f>IFERROR((VLOOKUP($B42,'Tabela de alimentos'!$A$3:$K$1041,10,FALSE))*$C42/100,0)</f>
        <v>0</v>
      </c>
      <c r="M42" s="21">
        <f>IFERROR((VLOOKUP($B42,'Tabela de alimentos'!$A$3:$K$1041,11,FALSE))*$C42/100,0)</f>
        <v>0</v>
      </c>
    </row>
    <row r="43" spans="1:13" ht="14.25" hidden="1" x14ac:dyDescent="0.2">
      <c r="A43" s="19"/>
      <c r="B43" s="116"/>
      <c r="C43" s="11"/>
      <c r="D43" s="23">
        <f>IFERROR((VLOOKUP($B43,'Tabela de alimentos'!$A$3:$K$1041,2,FALSE))*$C43/100,0)</f>
        <v>0</v>
      </c>
      <c r="E43" s="25">
        <f>IFERROR((VLOOKUP($B43,'Tabela de alimentos'!$A$3:$K$1041,3,FALSE))*$C43/100,0)</f>
        <v>0</v>
      </c>
      <c r="F43" s="23">
        <f>IFERROR((VLOOKUP($B43,'Tabela de alimentos'!$A$3:$K$1041,4,FALSE))*$C43/100,0)</f>
        <v>0</v>
      </c>
      <c r="G43" s="23">
        <f>IFERROR((VLOOKUP($B43,'Tabela de alimentos'!$A$3:$K$1041,5,FALSE))*$C43/100,0)</f>
        <v>0</v>
      </c>
      <c r="H43" s="23">
        <f>IFERROR((VLOOKUP($B43,'Tabela de alimentos'!$A$3:$K$1041,6,FALSE))*$C43/100,0)</f>
        <v>0</v>
      </c>
      <c r="I43" s="25">
        <f>IFERROR((VLOOKUP($B43,'Tabela de alimentos'!$A$3:$K$1041,7,FALSE))*$C43/100,0)</f>
        <v>0</v>
      </c>
      <c r="J43" s="21">
        <f>IFERROR((VLOOKUP($B43,'Tabela de alimentos'!$A$3:$K$1041,8,FALSE))*$C43/100,0)</f>
        <v>0</v>
      </c>
      <c r="K43" s="21">
        <f>IFERROR((VLOOKUP($B43,'Tabela de alimentos'!$A$3:$K$1041,9,FALSE))*$C43/100,0)</f>
        <v>0</v>
      </c>
      <c r="L43" s="21">
        <f>IFERROR((VLOOKUP($B43,'Tabela de alimentos'!$A$3:$K$1041,10,FALSE))*$C43/100,0)</f>
        <v>0</v>
      </c>
      <c r="M43" s="21">
        <f>IFERROR((VLOOKUP($B43,'Tabela de alimentos'!$A$3:$K$1041,11,FALSE))*$C43/100,0)</f>
        <v>0</v>
      </c>
    </row>
    <row r="44" spans="1:13" ht="14.25" hidden="1" x14ac:dyDescent="0.2">
      <c r="A44" s="19"/>
      <c r="B44" s="116"/>
      <c r="C44" s="11"/>
      <c r="D44" s="23">
        <f>IFERROR((VLOOKUP($B44,'Tabela de alimentos'!$A$3:$K$1041,2,FALSE))*$C44/100,0)</f>
        <v>0</v>
      </c>
      <c r="E44" s="25">
        <f>IFERROR((VLOOKUP($B44,'Tabela de alimentos'!$A$3:$K$1041,3,FALSE))*$C44/100,0)</f>
        <v>0</v>
      </c>
      <c r="F44" s="23">
        <f>IFERROR((VLOOKUP($B44,'Tabela de alimentos'!$A$3:$K$1041,4,FALSE))*$C44/100,0)</f>
        <v>0</v>
      </c>
      <c r="G44" s="23">
        <f>IFERROR((VLOOKUP($B44,'Tabela de alimentos'!$A$3:$K$1041,5,FALSE))*$C44/100,0)</f>
        <v>0</v>
      </c>
      <c r="H44" s="23">
        <f>IFERROR((VLOOKUP($B44,'Tabela de alimentos'!$A$3:$K$1041,6,FALSE))*$C44/100,0)</f>
        <v>0</v>
      </c>
      <c r="I44" s="25">
        <f>IFERROR((VLOOKUP($B44,'Tabela de alimentos'!$A$3:$K$1041,7,FALSE))*$C44/100,0)</f>
        <v>0</v>
      </c>
      <c r="J44" s="21">
        <f>IFERROR((VLOOKUP($B44,'Tabela de alimentos'!$A$3:$K$1041,8,FALSE))*$C44/100,0)</f>
        <v>0</v>
      </c>
      <c r="K44" s="21">
        <f>IFERROR((VLOOKUP($B44,'Tabela de alimentos'!$A$3:$K$1041,9,FALSE))*$C44/100,0)</f>
        <v>0</v>
      </c>
      <c r="L44" s="21">
        <f>IFERROR((VLOOKUP($B44,'Tabela de alimentos'!$A$3:$K$1041,10,FALSE))*$C44/100,0)</f>
        <v>0</v>
      </c>
      <c r="M44" s="21">
        <f>IFERROR((VLOOKUP($B44,'Tabela de alimentos'!$A$3:$K$1041,11,FALSE))*$C44/100,0)</f>
        <v>0</v>
      </c>
    </row>
    <row r="45" spans="1:13" ht="14.25" hidden="1" x14ac:dyDescent="0.2">
      <c r="A45" s="19"/>
      <c r="B45" s="116"/>
      <c r="C45" s="11"/>
      <c r="D45" s="23">
        <f>IFERROR((VLOOKUP($B45,'Tabela de alimentos'!$A$3:$K$1041,2,FALSE))*$C45/100,0)</f>
        <v>0</v>
      </c>
      <c r="E45" s="25">
        <f>IFERROR((VLOOKUP($B45,'Tabela de alimentos'!$A$3:$K$1041,3,FALSE))*$C45/100,0)</f>
        <v>0</v>
      </c>
      <c r="F45" s="23">
        <f>IFERROR((VLOOKUP($B45,'Tabela de alimentos'!$A$3:$K$1041,4,FALSE))*$C45/100,0)</f>
        <v>0</v>
      </c>
      <c r="G45" s="23">
        <f>IFERROR((VLOOKUP($B45,'Tabela de alimentos'!$A$3:$K$1041,5,FALSE))*$C45/100,0)</f>
        <v>0</v>
      </c>
      <c r="H45" s="23">
        <f>IFERROR((VLOOKUP($B45,'Tabela de alimentos'!$A$3:$K$1041,6,FALSE))*$C45/100,0)</f>
        <v>0</v>
      </c>
      <c r="I45" s="25">
        <f>IFERROR((VLOOKUP($B45,'Tabela de alimentos'!$A$3:$K$1041,7,FALSE))*$C45/100,0)</f>
        <v>0</v>
      </c>
      <c r="J45" s="21">
        <f>IFERROR((VLOOKUP($B45,'Tabela de alimentos'!$A$3:$K$1041,8,FALSE))*$C45/100,0)</f>
        <v>0</v>
      </c>
      <c r="K45" s="21">
        <f>IFERROR((VLOOKUP($B45,'Tabela de alimentos'!$A$3:$K$1041,9,FALSE))*$C45/100,0)</f>
        <v>0</v>
      </c>
      <c r="L45" s="21">
        <f>IFERROR((VLOOKUP($B45,'Tabela de alimentos'!$A$3:$K$1041,10,FALSE))*$C45/100,0)</f>
        <v>0</v>
      </c>
      <c r="M45" s="21">
        <f>IFERROR((VLOOKUP($B45,'Tabela de alimentos'!$A$3:$K$1041,11,FALSE))*$C45/100,0)</f>
        <v>0</v>
      </c>
    </row>
    <row r="46" spans="1:13" ht="14.25" hidden="1" x14ac:dyDescent="0.2">
      <c r="A46" s="19"/>
      <c r="B46" s="193"/>
      <c r="C46" s="11"/>
      <c r="D46" s="23">
        <f>IFERROR((VLOOKUP($B46,'Tabela de alimentos'!$A$3:$K$1041,2,FALSE))*$C46/100,0)</f>
        <v>0</v>
      </c>
      <c r="E46" s="25">
        <f>IFERROR((VLOOKUP($B46,'Tabela de alimentos'!$A$3:$K$1041,3,FALSE))*$C46/100,0)</f>
        <v>0</v>
      </c>
      <c r="F46" s="23">
        <f>IFERROR((VLOOKUP($B46,'Tabela de alimentos'!$A$3:$K$1041,4,FALSE))*$C46/100,0)</f>
        <v>0</v>
      </c>
      <c r="G46" s="23">
        <f>IFERROR((VLOOKUP($B46,'Tabela de alimentos'!$A$3:$K$1041,5,FALSE))*$C46/100,0)</f>
        <v>0</v>
      </c>
      <c r="H46" s="23">
        <f>IFERROR((VLOOKUP($B46,'Tabela de alimentos'!$A$3:$K$1041,6,FALSE))*$C46/100,0)</f>
        <v>0</v>
      </c>
      <c r="I46" s="25">
        <f>IFERROR((VLOOKUP($B46,'Tabela de alimentos'!$A$3:$K$1041,7,FALSE))*$C46/100,0)</f>
        <v>0</v>
      </c>
      <c r="J46" s="21">
        <f>IFERROR((VLOOKUP($B46,'Tabela de alimentos'!$A$3:$K$1041,8,FALSE))*$C46/100,0)</f>
        <v>0</v>
      </c>
      <c r="K46" s="21">
        <f>IFERROR((VLOOKUP($B46,'Tabela de alimentos'!$A$3:$K$1041,9,FALSE))*$C46/100,0)</f>
        <v>0</v>
      </c>
      <c r="L46" s="21">
        <f>IFERROR((VLOOKUP($B46,'Tabela de alimentos'!$A$3:$K$1041,10,FALSE))*$C46/100,0)</f>
        <v>0</v>
      </c>
      <c r="M46" s="21">
        <f>IFERROR((VLOOKUP($B46,'Tabela de alimentos'!$A$3:$K$1041,11,FALSE))*$C46/100,0)</f>
        <v>0</v>
      </c>
    </row>
    <row r="47" spans="1:13" s="2" customFormat="1" ht="19.899999999999999" customHeight="1" thickBot="1" x14ac:dyDescent="0.3">
      <c r="A47" s="20"/>
      <c r="B47" s="192"/>
      <c r="C47" s="29" t="s">
        <v>398</v>
      </c>
      <c r="D47" s="24">
        <f t="shared" ref="D47:M47" si="0">SUM(D5:D46)</f>
        <v>1766.2503454764494</v>
      </c>
      <c r="E47" s="26">
        <f t="shared" si="0"/>
        <v>7383.8109448732539</v>
      </c>
      <c r="F47" s="24">
        <f t="shared" si="0"/>
        <v>72.304894210144909</v>
      </c>
      <c r="G47" s="24">
        <f t="shared" si="0"/>
        <v>38.816100000000006</v>
      </c>
      <c r="H47" s="24">
        <f t="shared" si="0"/>
        <v>284.65163912318837</v>
      </c>
      <c r="I47" s="26">
        <f t="shared" si="0"/>
        <v>281.90235000000001</v>
      </c>
      <c r="J47" s="22">
        <f t="shared" si="0"/>
        <v>8.3089313333333337</v>
      </c>
      <c r="K47" s="22">
        <f t="shared" si="0"/>
        <v>498.55466666666666</v>
      </c>
      <c r="L47" s="22">
        <f t="shared" si="0"/>
        <v>1343.6088333333332</v>
      </c>
      <c r="M47" s="22">
        <f t="shared" si="0"/>
        <v>1219.7834666666668</v>
      </c>
    </row>
    <row r="48" spans="1:13" s="2" customFormat="1" ht="24.95" customHeight="1" x14ac:dyDescent="0.25">
      <c r="A48" s="603" t="s">
        <v>638</v>
      </c>
      <c r="B48" s="603"/>
      <c r="C48" s="603"/>
      <c r="D48" s="603"/>
      <c r="E48" s="603"/>
      <c r="F48" s="603"/>
      <c r="G48" s="603"/>
      <c r="H48" s="603"/>
      <c r="I48" s="603"/>
      <c r="J48" s="603"/>
      <c r="K48" s="603"/>
      <c r="L48" s="603"/>
      <c r="M48" s="603"/>
    </row>
    <row r="49" spans="2:13" x14ac:dyDescent="0.2">
      <c r="B49" s="2"/>
      <c r="D49" s="4"/>
      <c r="E49" s="4"/>
      <c r="F49" s="4"/>
      <c r="G49" s="4"/>
      <c r="H49" s="4"/>
      <c r="I49" s="4"/>
      <c r="J49" s="4"/>
      <c r="K49" s="4"/>
      <c r="L49" s="4"/>
      <c r="M49" s="5"/>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row r="52" spans="2:13" x14ac:dyDescent="0.2">
      <c r="B52" s="3"/>
      <c r="D52" s="6"/>
      <c r="E52" s="7"/>
      <c r="F52" s="6"/>
      <c r="G52" s="6"/>
      <c r="H52" s="6"/>
      <c r="I52" s="6"/>
      <c r="J52" s="6"/>
      <c r="K52" s="6"/>
      <c r="L52" s="6"/>
      <c r="M52" s="8"/>
    </row>
  </sheetData>
  <mergeCells count="5">
    <mergeCell ref="A1:M1"/>
    <mergeCell ref="A2:M2"/>
    <mergeCell ref="A3:B3"/>
    <mergeCell ref="D3:E3"/>
    <mergeCell ref="A48:M48"/>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A10B53D-402A-4DD3-BF31-70475CEAF28B}">
          <x14:formula1>
            <xm:f>'Tabela de alimentos'!$A$3:$A$691</xm:f>
          </x14:formula1>
          <xm:sqref>B5:B46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2295-5F29-4432-ABB1-9F489A15B2F9}">
  <sheetPr>
    <tabColor rgb="FFFF0000"/>
    <pageSetUpPr fitToPage="1"/>
  </sheetPr>
  <dimension ref="A1:N50"/>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4" ht="35.1" customHeight="1" x14ac:dyDescent="0.25">
      <c r="A1" s="605" t="s">
        <v>635</v>
      </c>
      <c r="B1" s="606"/>
      <c r="C1" s="606"/>
      <c r="D1" s="606"/>
      <c r="E1" s="606"/>
      <c r="F1" s="606"/>
      <c r="G1" s="606"/>
      <c r="H1" s="606"/>
      <c r="I1" s="606"/>
      <c r="J1" s="606"/>
      <c r="K1" s="606"/>
      <c r="L1" s="606"/>
      <c r="M1" s="606"/>
    </row>
    <row r="2" spans="1:14" ht="35.1" customHeight="1" x14ac:dyDescent="0.25">
      <c r="A2" s="607" t="s">
        <v>634</v>
      </c>
      <c r="B2" s="608"/>
      <c r="C2" s="608"/>
      <c r="D2" s="608"/>
      <c r="E2" s="608"/>
      <c r="F2" s="608"/>
      <c r="G2" s="608"/>
      <c r="H2" s="608"/>
      <c r="I2" s="608"/>
      <c r="J2" s="608"/>
      <c r="K2" s="608"/>
      <c r="L2" s="608"/>
      <c r="M2" s="608"/>
    </row>
    <row r="3" spans="1:14" ht="35.25" customHeight="1" x14ac:dyDescent="0.2">
      <c r="A3" s="609" t="s">
        <v>646</v>
      </c>
      <c r="B3" s="609"/>
      <c r="C3" s="97"/>
      <c r="D3" s="604" t="s">
        <v>31</v>
      </c>
      <c r="E3" s="604"/>
      <c r="F3" s="86" t="s">
        <v>7</v>
      </c>
      <c r="G3" s="86" t="s">
        <v>32</v>
      </c>
      <c r="H3" s="86" t="s">
        <v>640</v>
      </c>
      <c r="I3" s="87" t="s">
        <v>8</v>
      </c>
      <c r="J3" s="89" t="s">
        <v>9</v>
      </c>
      <c r="K3" s="88" t="s">
        <v>10</v>
      </c>
      <c r="L3" s="89" t="s">
        <v>396</v>
      </c>
      <c r="M3" s="90" t="s">
        <v>623</v>
      </c>
      <c r="N3" s="11"/>
    </row>
    <row r="4" spans="1:14" ht="49.5"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c r="N4" s="11"/>
    </row>
    <row r="5" spans="1:14" ht="14.25" x14ac:dyDescent="0.2">
      <c r="A5" s="19"/>
      <c r="B5" s="132" t="s">
        <v>1010</v>
      </c>
      <c r="C5" s="11">
        <v>100</v>
      </c>
      <c r="D5" s="30">
        <f>IFERROR((VLOOKUP($B5,'Tabela de alimentos'!$A$3:$K$1041,2,FALSE))*$C5/100,0)</f>
        <v>258.80041424429112</v>
      </c>
      <c r="E5" s="33">
        <f>IFERROR((VLOOKUP($B5,'Tabela de alimentos'!$A$3:$K$1041,3,FALSE))*$C5/100,0)</f>
        <v>1082.8209331981141</v>
      </c>
      <c r="F5" s="30">
        <f>IFERROR((VLOOKUP($B5,'Tabela de alimentos'!$A$3:$K$1041,4,FALSE))*$C5/100,0)</f>
        <v>4.0389876098114508</v>
      </c>
      <c r="G5" s="30">
        <f>IFERROR((VLOOKUP($B5,'Tabela de alimentos'!$A$3:$K$1041,5,FALSE))*$C5/100,0)</f>
        <v>13.905816666666666</v>
      </c>
      <c r="H5" s="30">
        <f>IFERROR((VLOOKUP($B5,'Tabela de alimentos'!$A$3:$K$1041,6,FALSE))*$C5/100,0)</f>
        <v>29.332712390188547</v>
      </c>
      <c r="I5" s="33">
        <f>IFERROR((VLOOKUP($B5,'Tabela de alimentos'!$A$3:$K$1041,7,FALSE))*$C5/100,0)</f>
        <v>9.2901166666666679</v>
      </c>
      <c r="J5" s="32">
        <f>IFERROR((VLOOKUP($B5,'Tabela de alimentos'!$A$3:$K$1041,8,FALSE))*$C5/100,0)</f>
        <v>0.52310000000000001</v>
      </c>
      <c r="K5" s="32">
        <f>IFERROR((VLOOKUP($B5,'Tabela de alimentos'!$A$3:$K$1041,9,FALSE))*$C5/100,0)</f>
        <v>114.59333333333333</v>
      </c>
      <c r="L5" s="32">
        <f>IFERROR((VLOOKUP($B5,'Tabela de alimentos'!$A$3:$K$1041,10,FALSE))*$C5/100,0)</f>
        <v>0</v>
      </c>
      <c r="M5" s="32">
        <f>IFERROR((VLOOKUP($B5,'Tabela de alimentos'!$A$3:$K$1041,11,FALSE))*$C5/100,0)</f>
        <v>410.6408666666668</v>
      </c>
      <c r="N5" s="11"/>
    </row>
    <row r="6" spans="1:14" ht="14.25" x14ac:dyDescent="0.2">
      <c r="A6" s="19"/>
      <c r="B6" s="116" t="s">
        <v>721</v>
      </c>
      <c r="C6" s="11">
        <v>100</v>
      </c>
      <c r="D6" s="30">
        <f>IFERROR((VLOOKUP($B6,'Tabela de alimentos'!$A$3:$K$1041,2,FALSE))*$C6/100,0)</f>
        <v>207.08194859999995</v>
      </c>
      <c r="E6" s="33">
        <f>IFERROR((VLOOKUP($B6,'Tabela de alimentos'!$A$3:$K$1041,3,FALSE))*$C6/100,0)</f>
        <v>866.4308729423999</v>
      </c>
      <c r="F6" s="30">
        <f>IFERROR((VLOOKUP($B6,'Tabela de alimentos'!$A$3:$K$1041,4,FALSE))*$C6/100,0)</f>
        <v>7.6812000000000005</v>
      </c>
      <c r="G6" s="30">
        <f>IFERROR((VLOOKUP($B6,'Tabela de alimentos'!$A$3:$K$1041,5,FALSE))*$C6/100,0)</f>
        <v>8.083000000000002</v>
      </c>
      <c r="H6" s="30">
        <f>IFERROR((VLOOKUP($B6,'Tabela de alimentos'!$A$3:$K$1041,6,FALSE))*$C6/100,0)</f>
        <v>26.723699999999997</v>
      </c>
      <c r="I6" s="33">
        <f>IFERROR((VLOOKUP($B6,'Tabela de alimentos'!$A$3:$K$1041,7,FALSE))*$C6/100,0)</f>
        <v>268.33999999999997</v>
      </c>
      <c r="J6" s="32">
        <f>IFERROR((VLOOKUP($B6,'Tabela de alimentos'!$A$3:$K$1041,8,FALSE))*$C6/100,0)</f>
        <v>0.18209999999999998</v>
      </c>
      <c r="K6" s="32">
        <f>IFERROR((VLOOKUP($B6,'Tabela de alimentos'!$A$3:$K$1041,9,FALSE))*$C6/100,0)</f>
        <v>108.31700000000001</v>
      </c>
      <c r="L6" s="32">
        <f>IFERROR((VLOOKUP($B6,'Tabela de alimentos'!$A$3:$K$1041,10,FALSE))*$C6/100,0)</f>
        <v>0</v>
      </c>
      <c r="M6" s="32">
        <f>IFERROR((VLOOKUP($B6,'Tabela de alimentos'!$A$3:$K$1041,11,FALSE))*$C6/100,0)</f>
        <v>97.020000000000024</v>
      </c>
      <c r="N6" s="11"/>
    </row>
    <row r="7" spans="1:14" ht="14.25" x14ac:dyDescent="0.2">
      <c r="A7" s="19"/>
      <c r="B7" s="116" t="s">
        <v>691</v>
      </c>
      <c r="C7" s="11">
        <v>100</v>
      </c>
      <c r="D7" s="30">
        <f>IFERROR((VLOOKUP($B7,'Tabela de alimentos'!$A$3:$K$1041,2,FALSE))*$C7/100,0)</f>
        <v>615.89146398913044</v>
      </c>
      <c r="E7" s="33">
        <f>IFERROR((VLOOKUP($B7,'Tabela de alimentos'!$A$3:$K$1041,3,FALSE))*$C7/100,0)</f>
        <v>2576.8898853305218</v>
      </c>
      <c r="F7" s="30">
        <f>IFERROR((VLOOKUP($B7,'Tabela de alimentos'!$A$3:$K$1041,4,FALSE))*$C7/100,0)</f>
        <v>35.455027173913031</v>
      </c>
      <c r="G7" s="30">
        <f>IFERROR((VLOOKUP($B7,'Tabela de alimentos'!$A$3:$K$1041,5,FALSE))*$C7/100,0)</f>
        <v>12.918733333333334</v>
      </c>
      <c r="H7" s="30">
        <f>IFERROR((VLOOKUP($B7,'Tabela de alimentos'!$A$3:$K$1041,6,FALSE))*$C7/100,0)</f>
        <v>92.784172826086959</v>
      </c>
      <c r="I7" s="33">
        <f>IFERROR((VLOOKUP($B7,'Tabela de alimentos'!$A$3:$K$1041,7,FALSE))*$C7/100,0)</f>
        <v>184.69993333333335</v>
      </c>
      <c r="J7" s="32">
        <f>IFERROR((VLOOKUP($B7,'Tabela de alimentos'!$A$3:$K$1041,8,FALSE))*$C7/100,0)</f>
        <v>8.7914166666666667</v>
      </c>
      <c r="K7" s="32">
        <f>IFERROR((VLOOKUP($B7,'Tabela de alimentos'!$A$3:$K$1041,9,FALSE))*$C7/100,0)</f>
        <v>184.10666666666668</v>
      </c>
      <c r="L7" s="32">
        <f>IFERROR((VLOOKUP($B7,'Tabela de alimentos'!$A$3:$K$1041,10,FALSE))*$C7/100,0)</f>
        <v>22.672666666666668</v>
      </c>
      <c r="M7" s="32">
        <f>IFERROR((VLOOKUP($B7,'Tabela de alimentos'!$A$3:$K$1041,11,FALSE))*$C7/100,0)</f>
        <v>376.74416666666662</v>
      </c>
      <c r="N7" s="11"/>
    </row>
    <row r="8" spans="1:14" ht="14.25" x14ac:dyDescent="0.2">
      <c r="A8" s="19"/>
      <c r="B8" s="116" t="s">
        <v>674</v>
      </c>
      <c r="C8" s="11">
        <v>100</v>
      </c>
      <c r="D8" s="30">
        <f>IFERROR((VLOOKUP($B8,'Tabela de alimentos'!$A$3:$K$1041,2,FALSE))*$C8/100,0)</f>
        <v>308.897067884058</v>
      </c>
      <c r="E8" s="33">
        <f>IFERROR((VLOOKUP($B8,'Tabela de alimentos'!$A$3:$K$1041,3,FALSE))*$C8/100,0)</f>
        <v>1292.4253320268986</v>
      </c>
      <c r="F8" s="30">
        <f>IFERROR((VLOOKUP($B8,'Tabela de alimentos'!$A$3:$K$1041,4,FALSE))*$C8/100,0)</f>
        <v>5.7618862318840574</v>
      </c>
      <c r="G8" s="30">
        <f>IFERROR((VLOOKUP($B8,'Tabela de alimentos'!$A$3:$K$1041,5,FALSE))*$C8/100,0)</f>
        <v>2.7690999999999999</v>
      </c>
      <c r="H8" s="30">
        <f>IFERROR((VLOOKUP($B8,'Tabela de alimentos'!$A$3:$K$1041,6,FALSE))*$C8/100,0)</f>
        <v>63.127163768115935</v>
      </c>
      <c r="I8" s="33">
        <f>IFERROR((VLOOKUP($B8,'Tabela de alimentos'!$A$3:$K$1041,7,FALSE))*$C8/100,0)</f>
        <v>3.5992666666666664</v>
      </c>
      <c r="J8" s="32">
        <f>IFERROR((VLOOKUP($B8,'Tabela de alimentos'!$A$3:$K$1041,8,FALSE))*$C8/100,0)</f>
        <v>0.54619799999999996</v>
      </c>
      <c r="K8" s="32">
        <f>IFERROR((VLOOKUP($B8,'Tabela de alimentos'!$A$3:$K$1041,9,FALSE))*$C8/100,0)</f>
        <v>0</v>
      </c>
      <c r="L8" s="32">
        <f>IFERROR((VLOOKUP($B8,'Tabela de alimentos'!$A$3:$K$1041,10,FALSE))*$C8/100,0)</f>
        <v>0</v>
      </c>
      <c r="M8" s="32">
        <f>IFERROR((VLOOKUP($B8,'Tabela de alimentos'!$A$3:$K$1041,11,FALSE))*$C8/100,0)</f>
        <v>80.728133333333332</v>
      </c>
      <c r="N8" s="11"/>
    </row>
    <row r="9" spans="1:14" ht="14.25" x14ac:dyDescent="0.2">
      <c r="A9" s="19"/>
      <c r="B9" s="116" t="s">
        <v>723</v>
      </c>
      <c r="C9" s="11">
        <v>100</v>
      </c>
      <c r="D9" s="30">
        <f>IFERROR((VLOOKUP($B9,'Tabela de alimentos'!$A$3:$K$1041,2,FALSE))*$C9/100,0)</f>
        <v>7.2</v>
      </c>
      <c r="E9" s="33">
        <f>IFERROR((VLOOKUP($B9,'Tabela de alimentos'!$A$3:$K$1041,3,FALSE))*$C9/100,0)</f>
        <v>30.100142172058014</v>
      </c>
      <c r="F9" s="30">
        <f>IFERROR((VLOOKUP($B9,'Tabela de alimentos'!$A$3:$K$1041,4,FALSE))*$C9/100,0)</f>
        <v>0.45264492753623187</v>
      </c>
      <c r="G9" s="30">
        <f>IFERROR((VLOOKUP($B9,'Tabela de alimentos'!$A$3:$K$1041,5,FALSE))*$C9/100,0)</f>
        <v>6.3866666666666669E-2</v>
      </c>
      <c r="H9" s="30">
        <f>IFERROR((VLOOKUP($B9,'Tabela de alimentos'!$A$3:$K$1041,6,FALSE))*$C9/100,0)</f>
        <v>1.512921739130435</v>
      </c>
      <c r="I9" s="33">
        <f>IFERROR((VLOOKUP($B9,'Tabela de alimentos'!$A$3:$K$1041,7,FALSE))*$C9/100,0)</f>
        <v>3.0590000000000002</v>
      </c>
      <c r="J9" s="32">
        <f>IFERROR((VLOOKUP($B9,'Tabela de alimentos'!$A$3:$K$1041,8,FALSE))*$C9/100,0)</f>
        <v>9.296666666666667E-2</v>
      </c>
      <c r="K9" s="32">
        <f>IFERROR((VLOOKUP($B9,'Tabela de alimentos'!$A$3:$K$1041,9,FALSE))*$C9/100,0)</f>
        <v>36.049999999999997</v>
      </c>
      <c r="L9" s="32">
        <f>IFERROR((VLOOKUP($B9,'Tabela de alimentos'!$A$3:$K$1041,10,FALSE))*$C9/100,0)</f>
        <v>7.6113333333333335</v>
      </c>
      <c r="M9" s="32">
        <f>IFERROR((VLOOKUP($B9,'Tabela de alimentos'!$A$3:$K$1041,11,FALSE))*$C9/100,0)</f>
        <v>0.43086666666666673</v>
      </c>
      <c r="N9" s="11"/>
    </row>
    <row r="10" spans="1:14" ht="14.25" x14ac:dyDescent="0.2">
      <c r="A10" s="19"/>
      <c r="B10" s="116" t="s">
        <v>737</v>
      </c>
      <c r="C10" s="11">
        <v>100</v>
      </c>
      <c r="D10" s="30">
        <f>IFERROR((VLOOKUP($B10,'Tabela de alimentos'!$A$3:$K$1041,2,FALSE))*$C10/100,0)</f>
        <v>99.86</v>
      </c>
      <c r="E10" s="33">
        <f>IFERROR((VLOOKUP($B10,'Tabela de alimentos'!$A$3:$K$1041,3,FALSE))*$C10/100,0)</f>
        <v>417.848426579803</v>
      </c>
      <c r="F10" s="30">
        <f>IFERROR((VLOOKUP($B10,'Tabela de alimentos'!$A$3:$K$1041,4,FALSE))*$C10/100,0)</f>
        <v>0.96533333333333327</v>
      </c>
      <c r="G10" s="30">
        <f>IFERROR((VLOOKUP($B10,'Tabela de alimentos'!$A$3:$K$1041,5,FALSE))*$C10/100,0)</f>
        <v>0.22666666666666666</v>
      </c>
      <c r="H10" s="30">
        <f>IFERROR((VLOOKUP($B10,'Tabela de alimentos'!$A$3:$K$1041,6,FALSE))*$C10/100,0)</f>
        <v>25.558333333333323</v>
      </c>
      <c r="I10" s="33">
        <f>IFERROR((VLOOKUP($B10,'Tabela de alimentos'!$A$3:$K$1041,7,FALSE))*$C10/100,0)</f>
        <v>27.834666666666671</v>
      </c>
      <c r="J10" s="32">
        <f>IFERROR((VLOOKUP($B10,'Tabela de alimentos'!$A$3:$K$1041,8,FALSE))*$C10/100,0)</f>
        <v>0.73099999999999998</v>
      </c>
      <c r="K10" s="32">
        <f>IFERROR((VLOOKUP($B10,'Tabela de alimentos'!$A$3:$K$1041,9,FALSE))*$C10/100,0)</f>
        <v>4</v>
      </c>
      <c r="L10" s="32">
        <f>IFERROR((VLOOKUP($B10,'Tabela de alimentos'!$A$3:$K$1041,10,FALSE))*$C10/100,0)</f>
        <v>2.4933333333333332</v>
      </c>
      <c r="M10" s="32">
        <f>IFERROR((VLOOKUP($B10,'Tabela de alimentos'!$A$3:$K$1041,11,FALSE))*$C10/100,0)</f>
        <v>2.4726666666666666</v>
      </c>
      <c r="N10" s="11"/>
    </row>
    <row r="11" spans="1:14" ht="14.25" x14ac:dyDescent="0.2">
      <c r="A11" s="19"/>
      <c r="B11" s="116" t="s">
        <v>705</v>
      </c>
      <c r="C11" s="11">
        <v>100</v>
      </c>
      <c r="D11" s="30">
        <f>IFERROR((VLOOKUP($B11,'Tabela de alimentos'!$A$3:$K$1041,2,FALSE))*$C11/100,0)</f>
        <v>359.02666830998942</v>
      </c>
      <c r="E11" s="33">
        <f>IFERROR((VLOOKUP($B11,'Tabela de alimentos'!$A$3:$K$1041,3,FALSE))*$C11/100,0)</f>
        <v>1502.5395802089961</v>
      </c>
      <c r="F11" s="30">
        <f>IFERROR((VLOOKUP($B11,'Tabela de alimentos'!$A$3:$K$1041,4,FALSE))*$C11/100,0)</f>
        <v>10.520409854926234</v>
      </c>
      <c r="G11" s="30">
        <f>IFERROR((VLOOKUP($B11,'Tabela de alimentos'!$A$3:$K$1041,5,FALSE))*$C11/100,0)</f>
        <v>17.911233333333335</v>
      </c>
      <c r="H11" s="30">
        <f>IFERROR((VLOOKUP($B11,'Tabela de alimentos'!$A$3:$K$1041,6,FALSE))*$C11/100,0)</f>
        <v>39.328290145073765</v>
      </c>
      <c r="I11" s="33">
        <f>IFERROR((VLOOKUP($B11,'Tabela de alimentos'!$A$3:$K$1041,7,FALSE))*$C11/100,0)</f>
        <v>196.48116666666664</v>
      </c>
      <c r="J11" s="32">
        <f>IFERROR((VLOOKUP($B11,'Tabela de alimentos'!$A$3:$K$1041,8,FALSE))*$C11/100,0)</f>
        <v>0.78049999999999997</v>
      </c>
      <c r="K11" s="32">
        <f>IFERROR((VLOOKUP($B11,'Tabela de alimentos'!$A$3:$K$1041,9,FALSE))*$C11/100,0)</f>
        <v>202.91800000000001</v>
      </c>
      <c r="L11" s="32">
        <f>IFERROR((VLOOKUP($B11,'Tabela de alimentos'!$A$3:$K$1041,10,FALSE))*$C11/100,0)</f>
        <v>0.76749999999999996</v>
      </c>
      <c r="M11" s="32">
        <f>IFERROR((VLOOKUP($B11,'Tabela de alimentos'!$A$3:$K$1041,11,FALSE))*$C11/100,0)</f>
        <v>208.93233333333333</v>
      </c>
      <c r="N11" s="11"/>
    </row>
    <row r="12" spans="1:14" ht="14.25" x14ac:dyDescent="0.2">
      <c r="A12" s="19"/>
      <c r="B12" s="116" t="s">
        <v>739</v>
      </c>
      <c r="C12" s="11">
        <v>100</v>
      </c>
      <c r="D12" s="30">
        <f>IFERROR((VLOOKUP($B12,'Tabela de alimentos'!$A$3:$K$1041,2,FALSE))*$C12/100,0)</f>
        <v>111.82</v>
      </c>
      <c r="E12" s="33">
        <f>IFERROR((VLOOKUP($B12,'Tabela de alimentos'!$A$3:$K$1041,3,FALSE))*$C12/100,0)</f>
        <v>467.86296516159973</v>
      </c>
      <c r="F12" s="30">
        <f>IFERROR((VLOOKUP($B12,'Tabela de alimentos'!$A$3:$K$1041,4,FALSE))*$C12/100,0)</f>
        <v>0.99450000000000005</v>
      </c>
      <c r="G12" s="30">
        <f>IFERROR((VLOOKUP($B12,'Tabela de alimentos'!$A$3:$K$1041,5,FALSE))*$C12/100,0)</f>
        <v>0.308</v>
      </c>
      <c r="H12" s="30">
        <f>IFERROR((VLOOKUP($B12,'Tabela de alimentos'!$A$3:$K$1041,6,FALSE))*$C12/100,0)</f>
        <v>28.662499999999987</v>
      </c>
      <c r="I12" s="33">
        <f>IFERROR((VLOOKUP($B12,'Tabela de alimentos'!$A$3:$K$1041,7,FALSE))*$C12/100,0)</f>
        <v>2.4373333333333336</v>
      </c>
      <c r="J12" s="32">
        <f>IFERROR((VLOOKUP($B12,'Tabela de alimentos'!$A$3:$K$1041,8,FALSE))*$C12/100,0)</f>
        <v>0.30966666666666659</v>
      </c>
      <c r="K12" s="32">
        <f>IFERROR((VLOOKUP($B12,'Tabela de alimentos'!$A$3:$K$1041,9,FALSE))*$C12/100,0)</f>
        <v>42</v>
      </c>
      <c r="L12" s="32">
        <f>IFERROR((VLOOKUP($B12,'Tabela de alimentos'!$A$3:$K$1041,10,FALSE))*$C12/100,0)</f>
        <v>239.43866666666668</v>
      </c>
      <c r="M12" s="32">
        <f>IFERROR((VLOOKUP($B12,'Tabela de alimentos'!$A$3:$K$1041,11,FALSE))*$C12/100,0)</f>
        <v>8.3233333333333324</v>
      </c>
      <c r="N12" s="11"/>
    </row>
    <row r="13" spans="1:14" ht="14.25" x14ac:dyDescent="0.2">
      <c r="A13" s="19"/>
      <c r="B13" s="116" t="s">
        <v>371</v>
      </c>
      <c r="C13" s="11">
        <v>70</v>
      </c>
      <c r="D13" s="30">
        <f>IFERROR((VLOOKUP($B13,'Tabela de alimentos'!$A$3:$K$1041,2,FALSE))*$C13/100,0)</f>
        <v>31.738523478260834</v>
      </c>
      <c r="E13" s="33">
        <f>IFERROR((VLOOKUP($B13,'Tabela de alimentos'!$A$3:$K$1041,3,FALSE))*$C13/100,0)</f>
        <v>132.79398223304335</v>
      </c>
      <c r="F13" s="30">
        <f>IFERROR((VLOOKUP($B13,'Tabela de alimentos'!$A$3:$K$1041,4,FALSE))*$C13/100,0)</f>
        <v>0.57065217391304346</v>
      </c>
      <c r="G13" s="30">
        <f>IFERROR((VLOOKUP($B13,'Tabela de alimentos'!$A$3:$K$1041,5,FALSE))*$C13/100,0)</f>
        <v>8.4000000000000005E-2</v>
      </c>
      <c r="H13" s="30">
        <f>IFERROR((VLOOKUP($B13,'Tabela de alimentos'!$A$3:$K$1041,6,FALSE))*$C13/100,0)</f>
        <v>8.0883478260869506</v>
      </c>
      <c r="I13" s="33">
        <f>IFERROR((VLOOKUP($B13,'Tabela de alimentos'!$A$3:$K$1041,7,FALSE))*$C13/100,0)</f>
        <v>17.411333333333335</v>
      </c>
      <c r="J13" s="32">
        <f>IFERROR((VLOOKUP($B13,'Tabela de alimentos'!$A$3:$K$1041,8,FALSE))*$C13/100,0)</f>
        <v>0.16333333333333333</v>
      </c>
      <c r="K13" s="32">
        <f>IFERROR((VLOOKUP($B13,'Tabela de alimentos'!$A$3:$K$1041,9,FALSE))*$C13/100,0)</f>
        <v>54.6</v>
      </c>
      <c r="L13" s="32">
        <f>IFERROR((VLOOKUP($B13,'Tabela de alimentos'!$A$3:$K$1041,10,FALSE))*$C13/100,0)</f>
        <v>54.968666666666657</v>
      </c>
      <c r="M13" s="32">
        <f>IFERROR((VLOOKUP($B13,'Tabela de alimentos'!$A$3:$K$1041,11,FALSE))*$C13/100,0)</f>
        <v>2.2796666666666665</v>
      </c>
      <c r="N13" s="11"/>
    </row>
    <row r="14" spans="1:14" ht="14.25" x14ac:dyDescent="0.2">
      <c r="A14" s="19"/>
      <c r="B14" s="116"/>
      <c r="C14" s="11"/>
      <c r="D14" s="30">
        <f>IFERROR((VLOOKUP($B14,'Tabela de alimentos'!$A$3:$K$1041,2,FALSE))*$C14/100,0)</f>
        <v>0</v>
      </c>
      <c r="E14" s="33">
        <f>IFERROR((VLOOKUP($B14,'Tabela de alimentos'!$A$3:$K$1041,3,FALSE))*$C14/100,0)</f>
        <v>0</v>
      </c>
      <c r="F14" s="30">
        <f>IFERROR((VLOOKUP($B14,'Tabela de alimentos'!$A$3:$K$1041,4,FALSE))*$C14/100,0)</f>
        <v>0</v>
      </c>
      <c r="G14" s="30">
        <f>IFERROR((VLOOKUP($B14,'Tabela de alimentos'!$A$3:$K$1041,5,FALSE))*$C14/100,0)</f>
        <v>0</v>
      </c>
      <c r="H14" s="30">
        <f>IFERROR((VLOOKUP($B14,'Tabela de alimentos'!$A$3:$K$1041,6,FALSE))*$C14/100,0)</f>
        <v>0</v>
      </c>
      <c r="I14" s="33">
        <f>IFERROR((VLOOKUP($B14,'Tabela de alimentos'!$A$3:$K$1041,7,FALSE))*$C14/100,0)</f>
        <v>0</v>
      </c>
      <c r="J14" s="32">
        <f>IFERROR((VLOOKUP($B14,'Tabela de alimentos'!$A$3:$K$1041,8,FALSE))*$C14/100,0)</f>
        <v>0</v>
      </c>
      <c r="K14" s="32">
        <f>IFERROR((VLOOKUP($B14,'Tabela de alimentos'!$A$3:$K$1041,9,FALSE))*$C14/100,0)</f>
        <v>0</v>
      </c>
      <c r="L14" s="32">
        <f>IFERROR((VLOOKUP($B14,'Tabela de alimentos'!$A$3:$K$1041,10,FALSE))*$C14/100,0)</f>
        <v>0</v>
      </c>
      <c r="M14" s="32">
        <f>IFERROR((VLOOKUP($B14,'Tabela de alimentos'!$A$3:$K$1041,11,FALSE))*$C14/100,0)</f>
        <v>0</v>
      </c>
      <c r="N14" s="11"/>
    </row>
    <row r="15" spans="1:14" ht="14.25" x14ac:dyDescent="0.2">
      <c r="A15" s="19"/>
      <c r="B15" s="116"/>
      <c r="C15" s="11"/>
      <c r="D15" s="30">
        <f>IFERROR((VLOOKUP($B15,'Tabela de alimentos'!$A$3:$K$1041,2,FALSE))*$C15/100,0)</f>
        <v>0</v>
      </c>
      <c r="E15" s="33">
        <f>IFERROR((VLOOKUP($B15,'Tabela de alimentos'!$A$3:$K$1041,3,FALSE))*$C15/100,0)</f>
        <v>0</v>
      </c>
      <c r="F15" s="30">
        <f>IFERROR((VLOOKUP($B15,'Tabela de alimentos'!$A$3:$K$1041,4,FALSE))*$C15/100,0)</f>
        <v>0</v>
      </c>
      <c r="G15" s="30">
        <f>IFERROR((VLOOKUP($B15,'Tabela de alimentos'!$A$3:$K$1041,5,FALSE))*$C15/100,0)</f>
        <v>0</v>
      </c>
      <c r="H15" s="30">
        <f>IFERROR((VLOOKUP($B15,'Tabela de alimentos'!$A$3:$K$1041,6,FALSE))*$C15/100,0)</f>
        <v>0</v>
      </c>
      <c r="I15" s="33">
        <f>IFERROR((VLOOKUP($B15,'Tabela de alimentos'!$A$3:$K$1041,7,FALSE))*$C15/100,0)</f>
        <v>0</v>
      </c>
      <c r="J15" s="32">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c r="N15" s="11"/>
    </row>
    <row r="16" spans="1:14" ht="14.25" x14ac:dyDescent="0.2">
      <c r="A16" s="19"/>
      <c r="B16" s="116"/>
      <c r="C16" s="11"/>
      <c r="D16" s="30">
        <f>IFERROR((VLOOKUP($B16,'Tabela de alimentos'!$A$3:$K$1041,2,FALSE))*$C16/100,0)</f>
        <v>0</v>
      </c>
      <c r="E16" s="33">
        <f>IFERROR((VLOOKUP($B16,'Tabela de alimentos'!$A$3:$K$1041,3,FALSE))*$C16/100,0)</f>
        <v>0</v>
      </c>
      <c r="F16" s="30">
        <f>IFERROR((VLOOKUP($B16,'Tabela de alimentos'!$A$3:$K$1041,4,FALSE))*$C16/100,0)</f>
        <v>0</v>
      </c>
      <c r="G16" s="30">
        <f>IFERROR((VLOOKUP($B16,'Tabela de alimentos'!$A$3:$K$1041,5,FALSE))*$C16/100,0)</f>
        <v>0</v>
      </c>
      <c r="H16" s="30">
        <f>IFERROR((VLOOKUP($B16,'Tabela de alimentos'!$A$3:$K$1041,6,FALSE))*$C16/100,0)</f>
        <v>0</v>
      </c>
      <c r="I16" s="33">
        <f>IFERROR((VLOOKUP($B16,'Tabela de alimentos'!$A$3:$K$1041,7,FALSE))*$C16/100,0)</f>
        <v>0</v>
      </c>
      <c r="J16" s="32">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c r="N16" s="11"/>
    </row>
    <row r="17" spans="1:14" ht="14.25" x14ac:dyDescent="0.2">
      <c r="A17" s="19"/>
      <c r="B17" s="116"/>
      <c r="C17" s="11"/>
      <c r="D17" s="30">
        <f>IFERROR((VLOOKUP($B17,'Tabela de alimentos'!$A$3:$K$1041,2,FALSE))*$C17/100,0)</f>
        <v>0</v>
      </c>
      <c r="E17" s="33">
        <f>IFERROR((VLOOKUP($B17,'Tabela de alimentos'!$A$3:$K$1041,3,FALSE))*$C17/100,0)</f>
        <v>0</v>
      </c>
      <c r="F17" s="30">
        <f>IFERROR((VLOOKUP($B17,'Tabela de alimentos'!$A$3:$K$1041,4,FALSE))*$C17/100,0)</f>
        <v>0</v>
      </c>
      <c r="G17" s="30">
        <f>IFERROR((VLOOKUP($B17,'Tabela de alimentos'!$A$3:$K$1041,5,FALSE))*$C17/100,0)</f>
        <v>0</v>
      </c>
      <c r="H17" s="30">
        <f>IFERROR((VLOOKUP($B17,'Tabela de alimentos'!$A$3:$K$1041,6,FALSE))*$C17/100,0)</f>
        <v>0</v>
      </c>
      <c r="I17" s="33">
        <f>IFERROR((VLOOKUP($B17,'Tabela de alimentos'!$A$3:$K$1041,7,FALSE))*$C17/100,0)</f>
        <v>0</v>
      </c>
      <c r="J17" s="32">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c r="N17" s="11"/>
    </row>
    <row r="18" spans="1:14" ht="14.25" hidden="1" x14ac:dyDescent="0.2">
      <c r="A18" s="19"/>
      <c r="B18" s="116"/>
      <c r="C18" s="11"/>
      <c r="D18" s="30">
        <f>IFERROR((VLOOKUP($B18,'Tabela de alimentos'!$A$3:$K$1041,2,FALSE))*$C18/100,0)</f>
        <v>0</v>
      </c>
      <c r="E18" s="33">
        <f>IFERROR((VLOOKUP($B18,'Tabela de alimentos'!$A$3:$K$1041,3,FALSE))*$C18/100,0)</f>
        <v>0</v>
      </c>
      <c r="F18" s="30">
        <f>IFERROR((VLOOKUP($B18,'Tabela de alimentos'!$A$3:$K$1041,4,FALSE))*$C18/100,0)</f>
        <v>0</v>
      </c>
      <c r="G18" s="30">
        <f>IFERROR((VLOOKUP($B18,'Tabela de alimentos'!$A$3:$K$1041,5,FALSE))*$C18/100,0)</f>
        <v>0</v>
      </c>
      <c r="H18" s="30">
        <f>IFERROR((VLOOKUP($B18,'Tabela de alimentos'!$A$3:$K$1041,6,FALSE))*$C18/100,0)</f>
        <v>0</v>
      </c>
      <c r="I18" s="33">
        <f>IFERROR((VLOOKUP($B18,'Tabela de alimentos'!$A$3:$K$1041,7,FALSE))*$C18/100,0)</f>
        <v>0</v>
      </c>
      <c r="J18" s="32">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c r="N18" s="11"/>
    </row>
    <row r="19" spans="1:14" ht="14.25" hidden="1" x14ac:dyDescent="0.2">
      <c r="A19" s="19"/>
      <c r="B19" s="116"/>
      <c r="C19" s="11"/>
      <c r="D19" s="30">
        <f>IFERROR((VLOOKUP($B19,'Tabela de alimentos'!$A$3:$K$1041,2,FALSE))*$C19/100,0)</f>
        <v>0</v>
      </c>
      <c r="E19" s="33">
        <f>IFERROR((VLOOKUP($B19,'Tabela de alimentos'!$A$3:$K$1041,3,FALSE))*$C19/100,0)</f>
        <v>0</v>
      </c>
      <c r="F19" s="30">
        <f>IFERROR((VLOOKUP($B19,'Tabela de alimentos'!$A$3:$K$1041,4,FALSE))*$C19/100,0)</f>
        <v>0</v>
      </c>
      <c r="G19" s="30">
        <f>IFERROR((VLOOKUP($B19,'Tabela de alimentos'!$A$3:$K$1041,5,FALSE))*$C19/100,0)</f>
        <v>0</v>
      </c>
      <c r="H19" s="30">
        <f>IFERROR((VLOOKUP($B19,'Tabela de alimentos'!$A$3:$K$1041,6,FALSE))*$C19/100,0)</f>
        <v>0</v>
      </c>
      <c r="I19" s="33">
        <f>IFERROR((VLOOKUP($B19,'Tabela de alimentos'!$A$3:$K$1041,7,FALSE))*$C19/100,0)</f>
        <v>0</v>
      </c>
      <c r="J19" s="32">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c r="N19" s="11"/>
    </row>
    <row r="20" spans="1:14" ht="14.25" hidden="1" x14ac:dyDescent="0.2">
      <c r="A20" s="19"/>
      <c r="B20" s="116"/>
      <c r="C20" s="11"/>
      <c r="D20" s="30">
        <f>IFERROR((VLOOKUP($B20,'Tabela de alimentos'!$A$3:$K$1041,2,FALSE))*$C20/100,0)</f>
        <v>0</v>
      </c>
      <c r="E20" s="33">
        <f>IFERROR((VLOOKUP($B20,'Tabela de alimentos'!$A$3:$K$1041,3,FALSE))*$C20/100,0)</f>
        <v>0</v>
      </c>
      <c r="F20" s="30">
        <f>IFERROR((VLOOKUP($B20,'Tabela de alimentos'!$A$3:$K$1041,4,FALSE))*$C20/100,0)</f>
        <v>0</v>
      </c>
      <c r="G20" s="30">
        <f>IFERROR((VLOOKUP($B20,'Tabela de alimentos'!$A$3:$K$1041,5,FALSE))*$C20/100,0)</f>
        <v>0</v>
      </c>
      <c r="H20" s="30">
        <f>IFERROR((VLOOKUP($B20,'Tabela de alimentos'!$A$3:$K$1041,6,FALSE))*$C20/100,0)</f>
        <v>0</v>
      </c>
      <c r="I20" s="33">
        <f>IFERROR((VLOOKUP($B20,'Tabela de alimentos'!$A$3:$K$1041,7,FALSE))*$C20/100,0)</f>
        <v>0</v>
      </c>
      <c r="J20" s="32">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c r="N20" s="11"/>
    </row>
    <row r="21" spans="1:14" ht="14.25" hidden="1" x14ac:dyDescent="0.2">
      <c r="A21" s="19"/>
      <c r="B21" s="116"/>
      <c r="C21" s="11"/>
      <c r="D21" s="30">
        <f>IFERROR((VLOOKUP($B21,'Tabela de alimentos'!$A$3:$K$1041,2,FALSE))*$C21/100,0)</f>
        <v>0</v>
      </c>
      <c r="E21" s="33">
        <f>IFERROR((VLOOKUP($B21,'Tabela de alimentos'!$A$3:$K$1041,3,FALSE))*$C21/100,0)</f>
        <v>0</v>
      </c>
      <c r="F21" s="30">
        <f>IFERROR((VLOOKUP($B21,'Tabela de alimentos'!$A$3:$K$1041,4,FALSE))*$C21/100,0)</f>
        <v>0</v>
      </c>
      <c r="G21" s="30">
        <f>IFERROR((VLOOKUP($B21,'Tabela de alimentos'!$A$3:$K$1041,5,FALSE))*$C21/100,0)</f>
        <v>0</v>
      </c>
      <c r="H21" s="30">
        <f>IFERROR((VLOOKUP($B21,'Tabela de alimentos'!$A$3:$K$1041,6,FALSE))*$C21/100,0)</f>
        <v>0</v>
      </c>
      <c r="I21" s="33">
        <f>IFERROR((VLOOKUP($B21,'Tabela de alimentos'!$A$3:$K$1041,7,FALSE))*$C21/100,0)</f>
        <v>0</v>
      </c>
      <c r="J21" s="32">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c r="N21" s="11"/>
    </row>
    <row r="22" spans="1:14" ht="14.25" hidden="1" x14ac:dyDescent="0.2">
      <c r="A22" s="19"/>
      <c r="B22" s="116"/>
      <c r="C22" s="11"/>
      <c r="D22" s="30">
        <f>IFERROR((VLOOKUP($B22,'Tabela de alimentos'!$A$3:$K$1041,2,FALSE))*$C22/100,0)</f>
        <v>0</v>
      </c>
      <c r="E22" s="33">
        <f>IFERROR((VLOOKUP($B22,'Tabela de alimentos'!$A$3:$K$1041,3,FALSE))*$C22/100,0)</f>
        <v>0</v>
      </c>
      <c r="F22" s="30">
        <f>IFERROR((VLOOKUP($B22,'Tabela de alimentos'!$A$3:$K$1041,4,FALSE))*$C22/100,0)</f>
        <v>0</v>
      </c>
      <c r="G22" s="30">
        <f>IFERROR((VLOOKUP($B22,'Tabela de alimentos'!$A$3:$K$1041,5,FALSE))*$C22/100,0)</f>
        <v>0</v>
      </c>
      <c r="H22" s="30">
        <f>IFERROR((VLOOKUP($B22,'Tabela de alimentos'!$A$3:$K$1041,6,FALSE))*$C22/100,0)</f>
        <v>0</v>
      </c>
      <c r="I22" s="33">
        <f>IFERROR((VLOOKUP($B22,'Tabela de alimentos'!$A$3:$K$1041,7,FALSE))*$C22/100,0)</f>
        <v>0</v>
      </c>
      <c r="J22" s="32">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c r="N22" s="11"/>
    </row>
    <row r="23" spans="1:14" ht="14.25" hidden="1" x14ac:dyDescent="0.2">
      <c r="A23" s="19"/>
      <c r="B23" s="116"/>
      <c r="C23" s="11"/>
      <c r="D23" s="30">
        <f>IFERROR((VLOOKUP($B23,'Tabela de alimentos'!$A$3:$K$1041,2,FALSE))*$C23/100,0)</f>
        <v>0</v>
      </c>
      <c r="E23" s="33">
        <f>IFERROR((VLOOKUP($B23,'Tabela de alimentos'!$A$3:$K$1041,3,FALSE))*$C23/100,0)</f>
        <v>0</v>
      </c>
      <c r="F23" s="30">
        <f>IFERROR((VLOOKUP($B23,'Tabela de alimentos'!$A$3:$K$1041,4,FALSE))*$C23/100,0)</f>
        <v>0</v>
      </c>
      <c r="G23" s="30">
        <f>IFERROR((VLOOKUP($B23,'Tabela de alimentos'!$A$3:$K$1041,5,FALSE))*$C23/100,0)</f>
        <v>0</v>
      </c>
      <c r="H23" s="30">
        <f>IFERROR((VLOOKUP($B23,'Tabela de alimentos'!$A$3:$K$1041,6,FALSE))*$C23/100,0)</f>
        <v>0</v>
      </c>
      <c r="I23" s="33">
        <f>IFERROR((VLOOKUP($B23,'Tabela de alimentos'!$A$3:$K$1041,7,FALSE))*$C23/100,0)</f>
        <v>0</v>
      </c>
      <c r="J23" s="32">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c r="N23" s="11"/>
    </row>
    <row r="24" spans="1:14" ht="14.25" hidden="1" x14ac:dyDescent="0.2">
      <c r="A24" s="19"/>
      <c r="B24" s="116"/>
      <c r="C24" s="11"/>
      <c r="D24" s="30">
        <f>IFERROR((VLOOKUP($B24,'Tabela de alimentos'!$A$3:$K$1041,2,FALSE))*$C24/100,0)</f>
        <v>0</v>
      </c>
      <c r="E24" s="33">
        <f>IFERROR((VLOOKUP($B24,'Tabela de alimentos'!$A$3:$K$1041,3,FALSE))*$C24/100,0)</f>
        <v>0</v>
      </c>
      <c r="F24" s="30">
        <f>IFERROR((VLOOKUP($B24,'Tabela de alimentos'!$A$3:$K$1041,4,FALSE))*$C24/100,0)</f>
        <v>0</v>
      </c>
      <c r="G24" s="30">
        <f>IFERROR((VLOOKUP($B24,'Tabela de alimentos'!$A$3:$K$1041,5,FALSE))*$C24/100,0)</f>
        <v>0</v>
      </c>
      <c r="H24" s="30">
        <f>IFERROR((VLOOKUP($B24,'Tabela de alimentos'!$A$3:$K$1041,6,FALSE))*$C24/100,0)</f>
        <v>0</v>
      </c>
      <c r="I24" s="33">
        <f>IFERROR((VLOOKUP($B24,'Tabela de alimentos'!$A$3:$K$1041,7,FALSE))*$C24/100,0)</f>
        <v>0</v>
      </c>
      <c r="J24" s="32">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c r="N24" s="11"/>
    </row>
    <row r="25" spans="1:14" ht="14.25" hidden="1" x14ac:dyDescent="0.2">
      <c r="A25" s="19"/>
      <c r="B25" s="116"/>
      <c r="C25" s="11"/>
      <c r="D25" s="30">
        <f>IFERROR((VLOOKUP($B25,'Tabela de alimentos'!$A$3:$K$1041,2,FALSE))*$C25/100,0)</f>
        <v>0</v>
      </c>
      <c r="E25" s="33">
        <f>IFERROR((VLOOKUP($B25,'Tabela de alimentos'!$A$3:$K$1041,3,FALSE))*$C25/100,0)</f>
        <v>0</v>
      </c>
      <c r="F25" s="30">
        <f>IFERROR((VLOOKUP($B25,'Tabela de alimentos'!$A$3:$K$1041,4,FALSE))*$C25/100,0)</f>
        <v>0</v>
      </c>
      <c r="G25" s="30">
        <f>IFERROR((VLOOKUP($B25,'Tabela de alimentos'!$A$3:$K$1041,5,FALSE))*$C25/100,0)</f>
        <v>0</v>
      </c>
      <c r="H25" s="30">
        <f>IFERROR((VLOOKUP($B25,'Tabela de alimentos'!$A$3:$K$1041,6,FALSE))*$C25/100,0)</f>
        <v>0</v>
      </c>
      <c r="I25" s="33">
        <f>IFERROR((VLOOKUP($B25,'Tabela de alimentos'!$A$3:$K$1041,7,FALSE))*$C25/100,0)</f>
        <v>0</v>
      </c>
      <c r="J25" s="32">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c r="N25" s="11"/>
    </row>
    <row r="26" spans="1:14" ht="14.25" hidden="1" x14ac:dyDescent="0.2">
      <c r="A26" s="19"/>
      <c r="B26" s="116"/>
      <c r="C26" s="11"/>
      <c r="D26" s="30">
        <f>IFERROR((VLOOKUP($B26,'Tabela de alimentos'!$A$3:$K$1041,2,FALSE))*$C26/100,0)</f>
        <v>0</v>
      </c>
      <c r="E26" s="33">
        <f>IFERROR((VLOOKUP($B26,'Tabela de alimentos'!$A$3:$K$1041,3,FALSE))*$C26/100,0)</f>
        <v>0</v>
      </c>
      <c r="F26" s="30">
        <f>IFERROR((VLOOKUP($B26,'Tabela de alimentos'!$A$3:$K$1041,4,FALSE))*$C26/100,0)</f>
        <v>0</v>
      </c>
      <c r="G26" s="30">
        <f>IFERROR((VLOOKUP($B26,'Tabela de alimentos'!$A$3:$K$1041,5,FALSE))*$C26/100,0)</f>
        <v>0</v>
      </c>
      <c r="H26" s="30">
        <f>IFERROR((VLOOKUP($B26,'Tabela de alimentos'!$A$3:$K$1041,6,FALSE))*$C26/100,0)</f>
        <v>0</v>
      </c>
      <c r="I26" s="33">
        <f>IFERROR((VLOOKUP($B26,'Tabela de alimentos'!$A$3:$K$1041,7,FALSE))*$C26/100,0)</f>
        <v>0</v>
      </c>
      <c r="J26" s="32">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c r="N26" s="11"/>
    </row>
    <row r="27" spans="1:14" ht="14.25" hidden="1" x14ac:dyDescent="0.2">
      <c r="A27" s="19"/>
      <c r="B27" s="116"/>
      <c r="C27" s="11"/>
      <c r="D27" s="30">
        <f>IFERROR((VLOOKUP($B27,'Tabela de alimentos'!$A$3:$K$1041,2,FALSE))*$C27/100,0)</f>
        <v>0</v>
      </c>
      <c r="E27" s="33">
        <f>IFERROR((VLOOKUP($B27,'Tabela de alimentos'!$A$3:$K$1041,3,FALSE))*$C27/100,0)</f>
        <v>0</v>
      </c>
      <c r="F27" s="30">
        <f>IFERROR((VLOOKUP($B27,'Tabela de alimentos'!$A$3:$K$1041,4,FALSE))*$C27/100,0)</f>
        <v>0</v>
      </c>
      <c r="G27" s="30">
        <f>IFERROR((VLOOKUP($B27,'Tabela de alimentos'!$A$3:$K$1041,5,FALSE))*$C27/100,0)</f>
        <v>0</v>
      </c>
      <c r="H27" s="30">
        <f>IFERROR((VLOOKUP($B27,'Tabela de alimentos'!$A$3:$K$1041,6,FALSE))*$C27/100,0)</f>
        <v>0</v>
      </c>
      <c r="I27" s="33">
        <f>IFERROR((VLOOKUP($B27,'Tabela de alimentos'!$A$3:$K$1041,7,FALSE))*$C27/100,0)</f>
        <v>0</v>
      </c>
      <c r="J27" s="32">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c r="N27" s="11"/>
    </row>
    <row r="28" spans="1:14" ht="14.25" hidden="1" x14ac:dyDescent="0.2">
      <c r="A28" s="19"/>
      <c r="B28" s="116"/>
      <c r="C28" s="11"/>
      <c r="D28" s="30">
        <f>IFERROR((VLOOKUP($B28,'Tabela de alimentos'!$A$3:$K$1041,2,FALSE))*$C28/100,0)</f>
        <v>0</v>
      </c>
      <c r="E28" s="33">
        <f>IFERROR((VLOOKUP($B28,'Tabela de alimentos'!$A$3:$K$1041,3,FALSE))*$C28/100,0)</f>
        <v>0</v>
      </c>
      <c r="F28" s="30">
        <f>IFERROR((VLOOKUP($B28,'Tabela de alimentos'!$A$3:$K$1041,4,FALSE))*$C28/100,0)</f>
        <v>0</v>
      </c>
      <c r="G28" s="30">
        <f>IFERROR((VLOOKUP($B28,'Tabela de alimentos'!$A$3:$K$1041,5,FALSE))*$C28/100,0)</f>
        <v>0</v>
      </c>
      <c r="H28" s="30">
        <f>IFERROR((VLOOKUP($B28,'Tabela de alimentos'!$A$3:$K$1041,6,FALSE))*$C28/100,0)</f>
        <v>0</v>
      </c>
      <c r="I28" s="33">
        <f>IFERROR((VLOOKUP($B28,'Tabela de alimentos'!$A$3:$K$1041,7,FALSE))*$C28/100,0)</f>
        <v>0</v>
      </c>
      <c r="J28" s="32">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c r="N28" s="11"/>
    </row>
    <row r="29" spans="1:14" ht="14.25" hidden="1" x14ac:dyDescent="0.2">
      <c r="A29" s="19"/>
      <c r="B29" s="116"/>
      <c r="C29" s="11"/>
      <c r="D29" s="30">
        <f>IFERROR((VLOOKUP($B29,'Tabela de alimentos'!$A$3:$K$1041,2,FALSE))*$C29/100,0)</f>
        <v>0</v>
      </c>
      <c r="E29" s="33">
        <f>IFERROR((VLOOKUP($B29,'Tabela de alimentos'!$A$3:$K$1041,3,FALSE))*$C29/100,0)</f>
        <v>0</v>
      </c>
      <c r="F29" s="30">
        <f>IFERROR((VLOOKUP($B29,'Tabela de alimentos'!$A$3:$K$1041,4,FALSE))*$C29/100,0)</f>
        <v>0</v>
      </c>
      <c r="G29" s="30">
        <f>IFERROR((VLOOKUP($B29,'Tabela de alimentos'!$A$3:$K$1041,5,FALSE))*$C29/100,0)</f>
        <v>0</v>
      </c>
      <c r="H29" s="30">
        <f>IFERROR((VLOOKUP($B29,'Tabela de alimentos'!$A$3:$K$1041,6,FALSE))*$C29/100,0)</f>
        <v>0</v>
      </c>
      <c r="I29" s="33">
        <f>IFERROR((VLOOKUP($B29,'Tabela de alimentos'!$A$3:$K$1041,7,FALSE))*$C29/100,0)</f>
        <v>0</v>
      </c>
      <c r="J29" s="32">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c r="N29" s="11"/>
    </row>
    <row r="30" spans="1:14" ht="14.25" hidden="1" x14ac:dyDescent="0.2">
      <c r="A30" s="19"/>
      <c r="B30" s="116"/>
      <c r="C30" s="11"/>
      <c r="D30" s="30">
        <f>IFERROR((VLOOKUP($B30,'Tabela de alimentos'!$A$3:$K$1041,2,FALSE))*$C30/100,0)</f>
        <v>0</v>
      </c>
      <c r="E30" s="33">
        <f>IFERROR((VLOOKUP($B30,'Tabela de alimentos'!$A$3:$K$1041,3,FALSE))*$C30/100,0)</f>
        <v>0</v>
      </c>
      <c r="F30" s="30">
        <f>IFERROR((VLOOKUP($B30,'Tabela de alimentos'!$A$3:$K$1041,4,FALSE))*$C30/100,0)</f>
        <v>0</v>
      </c>
      <c r="G30" s="30">
        <f>IFERROR((VLOOKUP($B30,'Tabela de alimentos'!$A$3:$K$1041,5,FALSE))*$C30/100,0)</f>
        <v>0</v>
      </c>
      <c r="H30" s="30">
        <f>IFERROR((VLOOKUP($B30,'Tabela de alimentos'!$A$3:$K$1041,6,FALSE))*$C30/100,0)</f>
        <v>0</v>
      </c>
      <c r="I30" s="33">
        <f>IFERROR((VLOOKUP($B30,'Tabela de alimentos'!$A$3:$K$1041,7,FALSE))*$C30/100,0)</f>
        <v>0</v>
      </c>
      <c r="J30" s="32">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c r="N30" s="11"/>
    </row>
    <row r="31" spans="1:14" ht="14.25" hidden="1" x14ac:dyDescent="0.2">
      <c r="A31" s="19"/>
      <c r="B31" s="116"/>
      <c r="C31" s="11"/>
      <c r="D31" s="30">
        <f>IFERROR((VLOOKUP($B31,'Tabela de alimentos'!$A$3:$K$1041,2,FALSE))*$C31/100,0)</f>
        <v>0</v>
      </c>
      <c r="E31" s="33">
        <f>IFERROR((VLOOKUP($B31,'Tabela de alimentos'!$A$3:$K$1041,3,FALSE))*$C31/100,0)</f>
        <v>0</v>
      </c>
      <c r="F31" s="30">
        <f>IFERROR((VLOOKUP($B31,'Tabela de alimentos'!$A$3:$K$1041,4,FALSE))*$C31/100,0)</f>
        <v>0</v>
      </c>
      <c r="G31" s="30">
        <f>IFERROR((VLOOKUP($B31,'Tabela de alimentos'!$A$3:$K$1041,5,FALSE))*$C31/100,0)</f>
        <v>0</v>
      </c>
      <c r="H31" s="30">
        <f>IFERROR((VLOOKUP($B31,'Tabela de alimentos'!$A$3:$K$1041,6,FALSE))*$C31/100,0)</f>
        <v>0</v>
      </c>
      <c r="I31" s="33">
        <f>IFERROR((VLOOKUP($B31,'Tabela de alimentos'!$A$3:$K$1041,7,FALSE))*$C31/100,0)</f>
        <v>0</v>
      </c>
      <c r="J31" s="32">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c r="N31" s="11"/>
    </row>
    <row r="32" spans="1:14" ht="14.25" hidden="1" x14ac:dyDescent="0.2">
      <c r="A32" s="19"/>
      <c r="B32" s="116"/>
      <c r="C32" s="11"/>
      <c r="D32" s="30">
        <f>IFERROR((VLOOKUP($B32,'Tabela de alimentos'!$A$3:$K$1041,2,FALSE))*$C32/100,0)</f>
        <v>0</v>
      </c>
      <c r="E32" s="33">
        <f>IFERROR((VLOOKUP($B32,'Tabela de alimentos'!$A$3:$K$1041,3,FALSE))*$C32/100,0)</f>
        <v>0</v>
      </c>
      <c r="F32" s="30">
        <f>IFERROR((VLOOKUP($B32,'Tabela de alimentos'!$A$3:$K$1041,4,FALSE))*$C32/100,0)</f>
        <v>0</v>
      </c>
      <c r="G32" s="30">
        <f>IFERROR((VLOOKUP($B32,'Tabela de alimentos'!$A$3:$K$1041,5,FALSE))*$C32/100,0)</f>
        <v>0</v>
      </c>
      <c r="H32" s="30">
        <f>IFERROR((VLOOKUP($B32,'Tabela de alimentos'!$A$3:$K$1041,6,FALSE))*$C32/100,0)</f>
        <v>0</v>
      </c>
      <c r="I32" s="33">
        <f>IFERROR((VLOOKUP($B32,'Tabela de alimentos'!$A$3:$K$1041,7,FALSE))*$C32/100,0)</f>
        <v>0</v>
      </c>
      <c r="J32" s="32">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c r="N32" s="11"/>
    </row>
    <row r="33" spans="1:14" ht="14.25" hidden="1" x14ac:dyDescent="0.2">
      <c r="A33" s="19"/>
      <c r="B33" s="116"/>
      <c r="C33" s="11"/>
      <c r="D33" s="30">
        <f>IFERROR((VLOOKUP($B33,'Tabela de alimentos'!$A$3:$K$1041,2,FALSE))*$C33/100,0)</f>
        <v>0</v>
      </c>
      <c r="E33" s="33">
        <f>IFERROR((VLOOKUP($B33,'Tabela de alimentos'!$A$3:$K$1041,3,FALSE))*$C33/100,0)</f>
        <v>0</v>
      </c>
      <c r="F33" s="30">
        <f>IFERROR((VLOOKUP($B33,'Tabela de alimentos'!$A$3:$K$1041,4,FALSE))*$C33/100,0)</f>
        <v>0</v>
      </c>
      <c r="G33" s="30">
        <f>IFERROR((VLOOKUP($B33,'Tabela de alimentos'!$A$3:$K$1041,5,FALSE))*$C33/100,0)</f>
        <v>0</v>
      </c>
      <c r="H33" s="30">
        <f>IFERROR((VLOOKUP($B33,'Tabela de alimentos'!$A$3:$K$1041,6,FALSE))*$C33/100,0)</f>
        <v>0</v>
      </c>
      <c r="I33" s="33">
        <f>IFERROR((VLOOKUP($B33,'Tabela de alimentos'!$A$3:$K$1041,7,FALSE))*$C33/100,0)</f>
        <v>0</v>
      </c>
      <c r="J33" s="32">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c r="N33" s="11"/>
    </row>
    <row r="34" spans="1:14" ht="14.25" hidden="1" x14ac:dyDescent="0.2">
      <c r="A34" s="19"/>
      <c r="B34" s="116"/>
      <c r="C34" s="11"/>
      <c r="D34" s="30">
        <f>IFERROR((VLOOKUP($B34,'Tabela de alimentos'!$A$3:$K$1041,2,FALSE))*$C34/100,0)</f>
        <v>0</v>
      </c>
      <c r="E34" s="33">
        <f>IFERROR((VLOOKUP($B34,'Tabela de alimentos'!$A$3:$K$1041,3,FALSE))*$C34/100,0)</f>
        <v>0</v>
      </c>
      <c r="F34" s="30">
        <f>IFERROR((VLOOKUP($B34,'Tabela de alimentos'!$A$3:$K$1041,4,FALSE))*$C34/100,0)</f>
        <v>0</v>
      </c>
      <c r="G34" s="30">
        <f>IFERROR((VLOOKUP($B34,'Tabela de alimentos'!$A$3:$K$1041,5,FALSE))*$C34/100,0)</f>
        <v>0</v>
      </c>
      <c r="H34" s="30">
        <f>IFERROR((VLOOKUP($B34,'Tabela de alimentos'!$A$3:$K$1041,6,FALSE))*$C34/100,0)</f>
        <v>0</v>
      </c>
      <c r="I34" s="33">
        <f>IFERROR((VLOOKUP($B34,'Tabela de alimentos'!$A$3:$K$1041,7,FALSE))*$C34/100,0)</f>
        <v>0</v>
      </c>
      <c r="J34" s="32">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c r="N34" s="11"/>
    </row>
    <row r="35" spans="1:14" ht="14.25" hidden="1" x14ac:dyDescent="0.2">
      <c r="A35" s="19"/>
      <c r="B35" s="116"/>
      <c r="C35" s="11"/>
      <c r="D35" s="30">
        <f>IFERROR((VLOOKUP($B35,'Tabela de alimentos'!$A$3:$K$1041,2,FALSE))*$C35/100,0)</f>
        <v>0</v>
      </c>
      <c r="E35" s="33">
        <f>IFERROR((VLOOKUP($B35,'Tabela de alimentos'!$A$3:$K$1041,3,FALSE))*$C35/100,0)</f>
        <v>0</v>
      </c>
      <c r="F35" s="30">
        <f>IFERROR((VLOOKUP($B35,'Tabela de alimentos'!$A$3:$K$1041,4,FALSE))*$C35/100,0)</f>
        <v>0</v>
      </c>
      <c r="G35" s="30">
        <f>IFERROR((VLOOKUP($B35,'Tabela de alimentos'!$A$3:$K$1041,5,FALSE))*$C35/100,0)</f>
        <v>0</v>
      </c>
      <c r="H35" s="30">
        <f>IFERROR((VLOOKUP($B35,'Tabela de alimentos'!$A$3:$K$1041,6,FALSE))*$C35/100,0)</f>
        <v>0</v>
      </c>
      <c r="I35" s="33">
        <f>IFERROR((VLOOKUP($B35,'Tabela de alimentos'!$A$3:$K$1041,7,FALSE))*$C35/100,0)</f>
        <v>0</v>
      </c>
      <c r="J35" s="32">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c r="N35" s="11"/>
    </row>
    <row r="36" spans="1:14" ht="14.25" hidden="1" x14ac:dyDescent="0.2">
      <c r="A36" s="19"/>
      <c r="B36" s="116"/>
      <c r="C36" s="11"/>
      <c r="D36" s="30">
        <f>IFERROR((VLOOKUP($B36,'Tabela de alimentos'!$A$3:$K$1041,2,FALSE))*$C36/100,0)</f>
        <v>0</v>
      </c>
      <c r="E36" s="33">
        <f>IFERROR((VLOOKUP($B36,'Tabela de alimentos'!$A$3:$K$1041,3,FALSE))*$C36/100,0)</f>
        <v>0</v>
      </c>
      <c r="F36" s="30">
        <f>IFERROR((VLOOKUP($B36,'Tabela de alimentos'!$A$3:$K$1041,4,FALSE))*$C36/100,0)</f>
        <v>0</v>
      </c>
      <c r="G36" s="30">
        <f>IFERROR((VLOOKUP($B36,'Tabela de alimentos'!$A$3:$K$1041,5,FALSE))*$C36/100,0)</f>
        <v>0</v>
      </c>
      <c r="H36" s="30">
        <f>IFERROR((VLOOKUP($B36,'Tabela de alimentos'!$A$3:$K$1041,6,FALSE))*$C36/100,0)</f>
        <v>0</v>
      </c>
      <c r="I36" s="33">
        <f>IFERROR((VLOOKUP($B36,'Tabela de alimentos'!$A$3:$K$1041,7,FALSE))*$C36/100,0)</f>
        <v>0</v>
      </c>
      <c r="J36" s="32">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c r="N36" s="11"/>
    </row>
    <row r="37" spans="1:14" ht="14.25" hidden="1" x14ac:dyDescent="0.2">
      <c r="A37" s="19"/>
      <c r="B37" s="116"/>
      <c r="C37" s="11"/>
      <c r="D37" s="30">
        <f>IFERROR((VLOOKUP($B37,'Tabela de alimentos'!$A$3:$K$1041,2,FALSE))*$C37/100,0)</f>
        <v>0</v>
      </c>
      <c r="E37" s="33">
        <f>IFERROR((VLOOKUP($B37,'Tabela de alimentos'!$A$3:$K$1041,3,FALSE))*$C37/100,0)</f>
        <v>0</v>
      </c>
      <c r="F37" s="30">
        <f>IFERROR((VLOOKUP($B37,'Tabela de alimentos'!$A$3:$K$1041,4,FALSE))*$C37/100,0)</f>
        <v>0</v>
      </c>
      <c r="G37" s="30">
        <f>IFERROR((VLOOKUP($B37,'Tabela de alimentos'!$A$3:$K$1041,5,FALSE))*$C37/100,0)</f>
        <v>0</v>
      </c>
      <c r="H37" s="30">
        <f>IFERROR((VLOOKUP($B37,'Tabela de alimentos'!$A$3:$K$1041,6,FALSE))*$C37/100,0)</f>
        <v>0</v>
      </c>
      <c r="I37" s="33">
        <f>IFERROR((VLOOKUP($B37,'Tabela de alimentos'!$A$3:$K$1041,7,FALSE))*$C37/100,0)</f>
        <v>0</v>
      </c>
      <c r="J37" s="32">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c r="N37" s="11"/>
    </row>
    <row r="38" spans="1:14" ht="14.25" hidden="1" x14ac:dyDescent="0.2">
      <c r="A38" s="19"/>
      <c r="B38" s="116"/>
      <c r="C38" s="11"/>
      <c r="D38" s="30">
        <f>IFERROR((VLOOKUP($B38,'Tabela de alimentos'!$A$3:$K$1041,2,FALSE))*$C38/100,0)</f>
        <v>0</v>
      </c>
      <c r="E38" s="33">
        <f>IFERROR((VLOOKUP($B38,'Tabela de alimentos'!$A$3:$K$1041,3,FALSE))*$C38/100,0)</f>
        <v>0</v>
      </c>
      <c r="F38" s="30">
        <f>IFERROR((VLOOKUP($B38,'Tabela de alimentos'!$A$3:$K$1041,4,FALSE))*$C38/100,0)</f>
        <v>0</v>
      </c>
      <c r="G38" s="30">
        <f>IFERROR((VLOOKUP($B38,'Tabela de alimentos'!$A$3:$K$1041,5,FALSE))*$C38/100,0)</f>
        <v>0</v>
      </c>
      <c r="H38" s="30">
        <f>IFERROR((VLOOKUP($B38,'Tabela de alimentos'!$A$3:$K$1041,6,FALSE))*$C38/100,0)</f>
        <v>0</v>
      </c>
      <c r="I38" s="33">
        <f>IFERROR((VLOOKUP($B38,'Tabela de alimentos'!$A$3:$K$1041,7,FALSE))*$C38/100,0)</f>
        <v>0</v>
      </c>
      <c r="J38" s="32">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c r="N38" s="11"/>
    </row>
    <row r="39" spans="1:14" ht="14.25" hidden="1" x14ac:dyDescent="0.2">
      <c r="A39" s="19"/>
      <c r="B39" s="116"/>
      <c r="C39" s="11"/>
      <c r="D39" s="30">
        <f>IFERROR((VLOOKUP($B39,'Tabela de alimentos'!$A$3:$K$1041,2,FALSE))*$C39/100,0)</f>
        <v>0</v>
      </c>
      <c r="E39" s="33">
        <f>IFERROR((VLOOKUP($B39,'Tabela de alimentos'!$A$3:$K$1041,3,FALSE))*$C39/100,0)</f>
        <v>0</v>
      </c>
      <c r="F39" s="30">
        <f>IFERROR((VLOOKUP($B39,'Tabela de alimentos'!$A$3:$K$1041,4,FALSE))*$C39/100,0)</f>
        <v>0</v>
      </c>
      <c r="G39" s="30">
        <f>IFERROR((VLOOKUP($B39,'Tabela de alimentos'!$A$3:$K$1041,5,FALSE))*$C39/100,0)</f>
        <v>0</v>
      </c>
      <c r="H39" s="30">
        <f>IFERROR((VLOOKUP($B39,'Tabela de alimentos'!$A$3:$K$1041,6,FALSE))*$C39/100,0)</f>
        <v>0</v>
      </c>
      <c r="I39" s="33">
        <f>IFERROR((VLOOKUP($B39,'Tabela de alimentos'!$A$3:$K$1041,7,FALSE))*$C39/100,0)</f>
        <v>0</v>
      </c>
      <c r="J39" s="32">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c r="N39" s="11"/>
    </row>
    <row r="40" spans="1:14" ht="14.25" hidden="1" x14ac:dyDescent="0.2">
      <c r="A40" s="19"/>
      <c r="B40" s="116"/>
      <c r="C40" s="11"/>
      <c r="D40" s="30">
        <f>IFERROR((VLOOKUP($B40,'Tabela de alimentos'!$A$3:$K$1041,2,FALSE))*$C40/100,0)</f>
        <v>0</v>
      </c>
      <c r="E40" s="33">
        <f>IFERROR((VLOOKUP($B40,'Tabela de alimentos'!$A$3:$K$1041,3,FALSE))*$C40/100,0)</f>
        <v>0</v>
      </c>
      <c r="F40" s="30">
        <f>IFERROR((VLOOKUP($B40,'Tabela de alimentos'!$A$3:$K$1041,4,FALSE))*$C40/100,0)</f>
        <v>0</v>
      </c>
      <c r="G40" s="30">
        <f>IFERROR((VLOOKUP($B40,'Tabela de alimentos'!$A$3:$K$1041,5,FALSE))*$C40/100,0)</f>
        <v>0</v>
      </c>
      <c r="H40" s="30">
        <f>IFERROR((VLOOKUP($B40,'Tabela de alimentos'!$A$3:$K$1041,6,FALSE))*$C40/100,0)</f>
        <v>0</v>
      </c>
      <c r="I40" s="33">
        <f>IFERROR((VLOOKUP($B40,'Tabela de alimentos'!$A$3:$K$1041,7,FALSE))*$C40/100,0)</f>
        <v>0</v>
      </c>
      <c r="J40" s="32">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c r="N40" s="11"/>
    </row>
    <row r="41" spans="1:14" ht="14.25" hidden="1" x14ac:dyDescent="0.2">
      <c r="A41" s="19"/>
      <c r="B41" s="116"/>
      <c r="C41" s="11"/>
      <c r="D41" s="30">
        <f>IFERROR((VLOOKUP($B41,'Tabela de alimentos'!$A$3:$K$1041,2,FALSE))*$C41/100,0)</f>
        <v>0</v>
      </c>
      <c r="E41" s="33">
        <f>IFERROR((VLOOKUP($B41,'Tabela de alimentos'!$A$3:$K$1041,3,FALSE))*$C41/100,0)</f>
        <v>0</v>
      </c>
      <c r="F41" s="30">
        <f>IFERROR((VLOOKUP($B41,'Tabela de alimentos'!$A$3:$K$1041,4,FALSE))*$C41/100,0)</f>
        <v>0</v>
      </c>
      <c r="G41" s="30">
        <f>IFERROR((VLOOKUP($B41,'Tabela de alimentos'!$A$3:$K$1041,5,FALSE))*$C41/100,0)</f>
        <v>0</v>
      </c>
      <c r="H41" s="30">
        <f>IFERROR((VLOOKUP($B41,'Tabela de alimentos'!$A$3:$K$1041,6,FALSE))*$C41/100,0)</f>
        <v>0</v>
      </c>
      <c r="I41" s="33">
        <f>IFERROR((VLOOKUP($B41,'Tabela de alimentos'!$A$3:$K$1041,7,FALSE))*$C41/100,0)</f>
        <v>0</v>
      </c>
      <c r="J41" s="32">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c r="N41" s="11"/>
    </row>
    <row r="42" spans="1:14" ht="14.25" hidden="1" x14ac:dyDescent="0.2">
      <c r="A42" s="19"/>
      <c r="B42" s="116"/>
      <c r="C42" s="11"/>
      <c r="D42" s="30">
        <f>IFERROR((VLOOKUP($B42,'Tabela de alimentos'!$A$3:$K$1041,2,FALSE))*$C42/100,0)</f>
        <v>0</v>
      </c>
      <c r="E42" s="33">
        <f>IFERROR((VLOOKUP($B42,'Tabela de alimentos'!$A$3:$K$1041,3,FALSE))*$C42/100,0)</f>
        <v>0</v>
      </c>
      <c r="F42" s="30">
        <f>IFERROR((VLOOKUP($B42,'Tabela de alimentos'!$A$3:$K$1041,4,FALSE))*$C42/100,0)</f>
        <v>0</v>
      </c>
      <c r="G42" s="30">
        <f>IFERROR((VLOOKUP($B42,'Tabela de alimentos'!$A$3:$K$1041,5,FALSE))*$C42/100,0)</f>
        <v>0</v>
      </c>
      <c r="H42" s="30">
        <f>IFERROR((VLOOKUP($B42,'Tabela de alimentos'!$A$3:$K$1041,6,FALSE))*$C42/100,0)</f>
        <v>0</v>
      </c>
      <c r="I42" s="33">
        <f>IFERROR((VLOOKUP($B42,'Tabela de alimentos'!$A$3:$K$1041,7,FALSE))*$C42/100,0)</f>
        <v>0</v>
      </c>
      <c r="J42" s="32">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c r="N42" s="11"/>
    </row>
    <row r="43" spans="1:14" ht="14.25" hidden="1" x14ac:dyDescent="0.2">
      <c r="A43" s="19"/>
      <c r="B43" s="193"/>
      <c r="C43" s="11"/>
      <c r="D43" s="30">
        <f>IFERROR((VLOOKUP($B43,'Tabela de alimentos'!$A$3:$K$1041,2,FALSE))*$C43/100,0)</f>
        <v>0</v>
      </c>
      <c r="E43" s="33">
        <f>IFERROR((VLOOKUP($B43,'Tabela de alimentos'!$A$3:$K$1041,3,FALSE))*$C43/100,0)</f>
        <v>0</v>
      </c>
      <c r="F43" s="30">
        <f>IFERROR((VLOOKUP($B43,'Tabela de alimentos'!$A$3:$K$1041,4,FALSE))*$C43/100,0)</f>
        <v>0</v>
      </c>
      <c r="G43" s="30">
        <f>IFERROR((VLOOKUP($B43,'Tabela de alimentos'!$A$3:$K$1041,5,FALSE))*$C43/100,0)</f>
        <v>0</v>
      </c>
      <c r="H43" s="30">
        <f>IFERROR((VLOOKUP($B43,'Tabela de alimentos'!$A$3:$K$1041,6,FALSE))*$C43/100,0)</f>
        <v>0</v>
      </c>
      <c r="I43" s="33">
        <f>IFERROR((VLOOKUP($B43,'Tabela de alimentos'!$A$3:$K$1041,7,FALSE))*$C43/100,0)</f>
        <v>0</v>
      </c>
      <c r="J43" s="32">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c r="N43" s="11"/>
    </row>
    <row r="44" spans="1:14" s="13" customFormat="1" ht="19.899999999999999" customHeight="1" thickBot="1" x14ac:dyDescent="0.25">
      <c r="A44" s="62"/>
      <c r="B44" s="63"/>
      <c r="C44" s="28" t="s">
        <v>398</v>
      </c>
      <c r="D44" s="34">
        <f t="shared" ref="D44:M44" si="0">SUM(D5:D43)</f>
        <v>2000.3160865057296</v>
      </c>
      <c r="E44" s="35">
        <f t="shared" si="0"/>
        <v>8369.7121198534333</v>
      </c>
      <c r="F44" s="34">
        <f t="shared" si="0"/>
        <v>66.440641305317385</v>
      </c>
      <c r="G44" s="34">
        <f t="shared" si="0"/>
        <v>56.270416666666677</v>
      </c>
      <c r="H44" s="34">
        <f t="shared" si="0"/>
        <v>315.11814202801582</v>
      </c>
      <c r="I44" s="35">
        <f t="shared" si="0"/>
        <v>713.15281666666669</v>
      </c>
      <c r="J44" s="36">
        <f t="shared" si="0"/>
        <v>12.120281333333335</v>
      </c>
      <c r="K44" s="36">
        <f t="shared" si="0"/>
        <v>746.58500000000015</v>
      </c>
      <c r="L44" s="36">
        <f t="shared" si="0"/>
        <v>327.95216666666664</v>
      </c>
      <c r="M44" s="36">
        <f t="shared" si="0"/>
        <v>1187.5720333333334</v>
      </c>
      <c r="N44" s="64"/>
    </row>
    <row r="45" spans="1:14" s="2" customFormat="1" ht="24.95" customHeight="1" x14ac:dyDescent="0.25">
      <c r="A45" s="603" t="s">
        <v>638</v>
      </c>
      <c r="B45" s="603"/>
      <c r="C45" s="603"/>
      <c r="D45" s="603"/>
      <c r="E45" s="603"/>
      <c r="F45" s="603"/>
      <c r="G45" s="603"/>
      <c r="H45" s="603"/>
      <c r="I45" s="603"/>
      <c r="J45" s="603"/>
      <c r="K45" s="603"/>
      <c r="L45" s="603"/>
      <c r="M45" s="603"/>
    </row>
    <row r="46" spans="1:14" s="2" customFormat="1" x14ac:dyDescent="0.2">
      <c r="C46" s="9"/>
      <c r="D46" s="9"/>
      <c r="E46" s="9"/>
      <c r="F46" s="9"/>
      <c r="G46" s="9"/>
      <c r="H46" s="9"/>
      <c r="I46" s="9"/>
      <c r="J46" s="9"/>
      <c r="K46" s="9"/>
      <c r="L46" s="9"/>
      <c r="M46" s="9"/>
    </row>
    <row r="47" spans="1:14" x14ac:dyDescent="0.2">
      <c r="B47" s="2"/>
      <c r="D47" s="4"/>
      <c r="E47" s="4"/>
      <c r="F47" s="4"/>
      <c r="G47" s="4"/>
      <c r="H47" s="4"/>
      <c r="I47" s="4"/>
      <c r="J47" s="4"/>
      <c r="K47" s="4"/>
      <c r="L47" s="4"/>
      <c r="M47" s="5"/>
    </row>
    <row r="48" spans="1:14" x14ac:dyDescent="0.2">
      <c r="B48" s="3"/>
      <c r="D48" s="6"/>
      <c r="E48" s="7"/>
      <c r="F48" s="6"/>
      <c r="G48" s="6"/>
      <c r="H48" s="6"/>
      <c r="I48" s="6"/>
      <c r="J48" s="6"/>
      <c r="K48" s="6"/>
      <c r="L48" s="6"/>
      <c r="M48" s="8"/>
    </row>
    <row r="49" spans="2:13" x14ac:dyDescent="0.2">
      <c r="B49" s="3"/>
      <c r="D49" s="6"/>
      <c r="E49" s="7"/>
      <c r="F49" s="6"/>
      <c r="G49" s="6"/>
      <c r="H49" s="6"/>
      <c r="I49" s="6"/>
      <c r="J49" s="6"/>
      <c r="K49" s="6"/>
      <c r="L49" s="6"/>
      <c r="M49" s="8"/>
    </row>
    <row r="50" spans="2:13" x14ac:dyDescent="0.2">
      <c r="B50" s="3"/>
      <c r="D50" s="6"/>
      <c r="E50" s="7"/>
      <c r="F50" s="6"/>
      <c r="G50" s="6"/>
      <c r="H50" s="6"/>
      <c r="I50" s="6"/>
      <c r="J50" s="6"/>
      <c r="K50" s="6"/>
      <c r="L50" s="6"/>
      <c r="M50" s="8"/>
    </row>
  </sheetData>
  <mergeCells count="5">
    <mergeCell ref="A1:M1"/>
    <mergeCell ref="A2:M2"/>
    <mergeCell ref="A3:B3"/>
    <mergeCell ref="D3:E3"/>
    <mergeCell ref="A45:M45"/>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87172EEB-EA65-4F5D-91B0-20F3E1E982F8}">
          <x14:formula1>
            <xm:f>'Tabela de alimentos'!$A$3:$A$691</xm:f>
          </x14:formula1>
          <xm:sqref>B5:B43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23033-2779-4735-97FD-7E847251E84A}">
  <sheetPr>
    <tabColor rgb="FFFF0000"/>
    <pageSetUpPr fitToPage="1"/>
  </sheetPr>
  <dimension ref="A1:M53"/>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customHeight="1" x14ac:dyDescent="0.2">
      <c r="A3" s="609" t="s">
        <v>646</v>
      </c>
      <c r="B3" s="609"/>
      <c r="C3" s="97"/>
      <c r="D3" s="604" t="s">
        <v>31</v>
      </c>
      <c r="E3" s="604"/>
      <c r="F3" s="86" t="s">
        <v>7</v>
      </c>
      <c r="G3" s="86" t="s">
        <v>32</v>
      </c>
      <c r="H3" s="86" t="s">
        <v>640</v>
      </c>
      <c r="I3" s="87" t="s">
        <v>8</v>
      </c>
      <c r="J3" s="89" t="s">
        <v>9</v>
      </c>
      <c r="K3" s="88" t="s">
        <v>10</v>
      </c>
      <c r="L3" s="89" t="s">
        <v>396</v>
      </c>
      <c r="M3" s="90" t="s">
        <v>623</v>
      </c>
    </row>
    <row r="4" spans="1:13" ht="57"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37"/>
      <c r="B5" s="132" t="s">
        <v>747</v>
      </c>
      <c r="C5" s="12">
        <v>100</v>
      </c>
      <c r="D5" s="30">
        <f>IFERROR((VLOOKUP($B5,'Tabela de alimentos'!$A$3:$K$1041,2,FALSE))*$C5/100,0)</f>
        <v>244.96999999999997</v>
      </c>
      <c r="E5" s="33">
        <f>IFERROR((VLOOKUP($B5,'Tabela de alimentos'!$A$3:$K$1041,3,FALSE))*$C5/100,0)</f>
        <v>1024.9459468418975</v>
      </c>
      <c r="F5" s="30">
        <f>IFERROR((VLOOKUP($B5,'Tabela de alimentos'!$A$3:$K$1041,4,FALSE))*$C5/100,0)</f>
        <v>10.946200121879578</v>
      </c>
      <c r="G5" s="30">
        <f>IFERROR((VLOOKUP($B5,'Tabela de alimentos'!$A$3:$K$1041,5,FALSE))*$C5/100,0)</f>
        <v>9.1099000000000014</v>
      </c>
      <c r="H5" s="30">
        <f>IFERROR((VLOOKUP($B5,'Tabela de alimentos'!$A$3:$K$1041,6,FALSE))*$C5/100,0)</f>
        <v>29.113299878120426</v>
      </c>
      <c r="I5" s="205">
        <f>IFERROR((VLOOKUP($B5,'Tabela de alimentos'!$A$3:$K$1041,7,FALSE))*$C5/100,0)</f>
        <v>301.43613333333332</v>
      </c>
      <c r="J5" s="32">
        <f>IFERROR((VLOOKUP($B5,'Tabela de alimentos'!$A$3:$K$1041,8,FALSE))*$C5/100,0)</f>
        <v>1.6139666666666665</v>
      </c>
      <c r="K5" s="32">
        <f>IFERROR((VLOOKUP($B5,'Tabela de alimentos'!$A$3:$K$1041,9,FALSE))*$C5/100,0)</f>
        <v>32.700000000000003</v>
      </c>
      <c r="L5" s="32">
        <f>IFERROR((VLOOKUP($B5,'Tabela de alimentos'!$A$3:$K$1041,10,FALSE))*$C5/100,0)</f>
        <v>0</v>
      </c>
      <c r="M5" s="32">
        <f>IFERROR((VLOOKUP($B5,'Tabela de alimentos'!$A$3:$K$1041,11,FALSE))*$C5/100,0)</f>
        <v>427.62199999999996</v>
      </c>
    </row>
    <row r="6" spans="1:13" ht="14.25" x14ac:dyDescent="0.2">
      <c r="A6" s="37"/>
      <c r="B6" s="116" t="s">
        <v>1008</v>
      </c>
      <c r="C6" s="12">
        <v>100</v>
      </c>
      <c r="D6" s="30">
        <f>IFERROR((VLOOKUP($B6,'Tabela de alimentos'!$A$3:$K$1041,2,FALSE))*$C6/100,0)</f>
        <v>209.14808999999997</v>
      </c>
      <c r="E6" s="33">
        <f>IFERROR((VLOOKUP($B6,'Tabela de alimentos'!$A$3:$K$1041,3,FALSE))*$C6/100,0)</f>
        <v>875.07560855999998</v>
      </c>
      <c r="F6" s="30">
        <f>IFERROR((VLOOKUP($B6,'Tabela de alimentos'!$A$3:$K$1041,4,FALSE))*$C6/100,0)</f>
        <v>8.2565000000000008</v>
      </c>
      <c r="G6" s="30">
        <f>IFERROR((VLOOKUP($B6,'Tabela de alimentos'!$A$3:$K$1041,5,FALSE))*$C6/100,0)</f>
        <v>8.3960000000000008</v>
      </c>
      <c r="H6" s="30">
        <f>IFERROR((VLOOKUP($B6,'Tabela de alimentos'!$A$3:$K$1041,6,FALSE))*$C6/100,0)</f>
        <v>25.430500000000002</v>
      </c>
      <c r="I6" s="33">
        <f>IFERROR((VLOOKUP($B6,'Tabela de alimentos'!$A$3:$K$1041,7,FALSE))*$C6/100,0)</f>
        <v>273.74250000000001</v>
      </c>
      <c r="J6" s="32">
        <f>IFERROR((VLOOKUP($B6,'Tabela de alimentos'!$A$3:$K$1041,8,FALSE))*$C6/100,0)</f>
        <v>0.96100000000000008</v>
      </c>
      <c r="K6" s="32">
        <f>IFERROR((VLOOKUP($B6,'Tabela de alimentos'!$A$3:$K$1041,9,FALSE))*$C6/100,0)</f>
        <v>227.69450000000001</v>
      </c>
      <c r="L6" s="32">
        <f>IFERROR((VLOOKUP($B6,'Tabela de alimentos'!$A$3:$K$1041,10,FALSE))*$C6/100,0)</f>
        <v>0</v>
      </c>
      <c r="M6" s="32">
        <f>IFERROR((VLOOKUP($B6,'Tabela de alimentos'!$A$3:$K$1041,11,FALSE))*$C6/100,0)</f>
        <v>106.65</v>
      </c>
    </row>
    <row r="7" spans="1:13" ht="14.25" x14ac:dyDescent="0.2">
      <c r="A7" s="37"/>
      <c r="B7" s="116" t="s">
        <v>370</v>
      </c>
      <c r="C7" s="12">
        <v>120</v>
      </c>
      <c r="D7" s="30">
        <f>IFERROR((VLOOKUP($B7,'Tabela de alimentos'!$A$3:$K$1041,2,FALSE))*$C7/100,0)</f>
        <v>66.618240000000057</v>
      </c>
      <c r="E7" s="33">
        <f>IFERROR((VLOOKUP($B7,'Tabela de alimentos'!$A$3:$K$1041,3,FALSE))*$C7/100,0)</f>
        <v>278.73071616000027</v>
      </c>
      <c r="F7" s="30">
        <f>IFERROR((VLOOKUP($B7,'Tabela de alimentos'!$A$3:$K$1041,4,FALSE))*$C7/100,0)</f>
        <v>0.34399999999999997</v>
      </c>
      <c r="G7" s="30">
        <f>IFERROR((VLOOKUP($B7,'Tabela de alimentos'!$A$3:$K$1041,5,FALSE))*$C7/100,0)</f>
        <v>0</v>
      </c>
      <c r="H7" s="30">
        <f>IFERROR((VLOOKUP($B7,'Tabela de alimentos'!$A$3:$K$1041,6,FALSE))*$C7/100,0)</f>
        <v>18.184000000000012</v>
      </c>
      <c r="I7" s="33">
        <f>IFERROR((VLOOKUP($B7,'Tabela de alimentos'!$A$3:$K$1041,7,FALSE))*$C7/100,0)</f>
        <v>2.3079999999999998</v>
      </c>
      <c r="J7" s="32">
        <f>IFERROR((VLOOKUP($B7,'Tabela de alimentos'!$A$3:$K$1041,8,FALSE))*$C7/100,0)</f>
        <v>0.11200000000000002</v>
      </c>
      <c r="K7" s="32">
        <f>IFERROR((VLOOKUP($B7,'Tabela de alimentos'!$A$3:$K$1041,9,FALSE))*$C7/100,0)</f>
        <v>4.8</v>
      </c>
      <c r="L7" s="32">
        <f>IFERROR((VLOOKUP($B7,'Tabela de alimentos'!$A$3:$K$1041,10,FALSE))*$C7/100,0)</f>
        <v>2.8879999999999999</v>
      </c>
      <c r="M7" s="32">
        <f>IFERROR((VLOOKUP($B7,'Tabela de alimentos'!$A$3:$K$1041,11,FALSE))*$C7/100,0)</f>
        <v>0</v>
      </c>
    </row>
    <row r="8" spans="1:13" ht="14.25" x14ac:dyDescent="0.2">
      <c r="A8" s="37"/>
      <c r="B8" s="116" t="s">
        <v>690</v>
      </c>
      <c r="C8" s="12">
        <v>100</v>
      </c>
      <c r="D8" s="30">
        <f>IFERROR((VLOOKUP($B8,'Tabela de alimentos'!$A$3:$K$1041,2,FALSE))*$C8/100,0)</f>
        <v>148.65901175362316</v>
      </c>
      <c r="E8" s="33">
        <f>IFERROR((VLOOKUP($B8,'Tabela de alimentos'!$A$3:$K$1041,3,FALSE))*$C8/100,0)</f>
        <v>621.98930517715939</v>
      </c>
      <c r="F8" s="30">
        <f>IFERROR((VLOOKUP($B8,'Tabela de alimentos'!$A$3:$K$1041,4,FALSE))*$C8/100,0)</f>
        <v>15.984086956521738</v>
      </c>
      <c r="G8" s="30">
        <f>IFERROR((VLOOKUP($B8,'Tabela de alimentos'!$A$3:$K$1041,5,FALSE))*$C8/100,0)</f>
        <v>8.6694999999999993</v>
      </c>
      <c r="H8" s="30">
        <f>IFERROR((VLOOKUP($B8,'Tabela de alimentos'!$A$3:$K$1041,6,FALSE))*$C8/100,0)</f>
        <v>0.65024637681159414</v>
      </c>
      <c r="I8" s="33">
        <f>IFERROR((VLOOKUP($B8,'Tabela de alimentos'!$A$3:$K$1041,7,FALSE))*$C8/100,0)</f>
        <v>8.1537333333333333</v>
      </c>
      <c r="J8" s="32">
        <f>IFERROR((VLOOKUP($B8,'Tabela de alimentos'!$A$3:$K$1041,8,FALSE))*$C8/100,0)</f>
        <v>0.86093333333333333</v>
      </c>
      <c r="K8" s="32">
        <f>IFERROR((VLOOKUP($B8,'Tabela de alimentos'!$A$3:$K$1041,9,FALSE))*$C8/100,0)</f>
        <v>21.03</v>
      </c>
      <c r="L8" s="32">
        <f>IFERROR((VLOOKUP($B8,'Tabela de alimentos'!$A$3:$K$1041,10,FALSE))*$C8/100,0)</f>
        <v>0.70359999999999989</v>
      </c>
      <c r="M8" s="32">
        <f>IFERROR((VLOOKUP($B8,'Tabela de alimentos'!$A$3:$K$1041,11,FALSE))*$C8/100,0)</f>
        <v>72.100466666666662</v>
      </c>
    </row>
    <row r="9" spans="1:13" ht="14.25" x14ac:dyDescent="0.2">
      <c r="A9" s="37"/>
      <c r="B9" s="116" t="s">
        <v>674</v>
      </c>
      <c r="C9" s="12">
        <v>100</v>
      </c>
      <c r="D9" s="30">
        <f>IFERROR((VLOOKUP($B9,'Tabela de alimentos'!$A$3:$K$1041,2,FALSE))*$C9/100,0)</f>
        <v>308.897067884058</v>
      </c>
      <c r="E9" s="33">
        <f>IFERROR((VLOOKUP($B9,'Tabela de alimentos'!$A$3:$K$1041,3,FALSE))*$C9/100,0)</f>
        <v>1292.4253320268986</v>
      </c>
      <c r="F9" s="30">
        <f>IFERROR((VLOOKUP($B9,'Tabela de alimentos'!$A$3:$K$1041,4,FALSE))*$C9/100,0)</f>
        <v>5.7618862318840574</v>
      </c>
      <c r="G9" s="30">
        <f>IFERROR((VLOOKUP($B9,'Tabela de alimentos'!$A$3:$K$1041,5,FALSE))*$C9/100,0)</f>
        <v>2.7690999999999999</v>
      </c>
      <c r="H9" s="30">
        <f>IFERROR((VLOOKUP($B9,'Tabela de alimentos'!$A$3:$K$1041,6,FALSE))*$C9/100,0)</f>
        <v>63.127163768115935</v>
      </c>
      <c r="I9" s="33">
        <f>IFERROR((VLOOKUP($B9,'Tabela de alimentos'!$A$3:$K$1041,7,FALSE))*$C9/100,0)</f>
        <v>3.5992666666666664</v>
      </c>
      <c r="J9" s="32">
        <f>IFERROR((VLOOKUP($B9,'Tabela de alimentos'!$A$3:$K$1041,8,FALSE))*$C9/100,0)</f>
        <v>0.54619799999999996</v>
      </c>
      <c r="K9" s="32">
        <f>IFERROR((VLOOKUP($B9,'Tabela de alimentos'!$A$3:$K$1041,9,FALSE))*$C9/100,0)</f>
        <v>0</v>
      </c>
      <c r="L9" s="32">
        <f>IFERROR((VLOOKUP($B9,'Tabela de alimentos'!$A$3:$K$1041,10,FALSE))*$C9/100,0)</f>
        <v>0</v>
      </c>
      <c r="M9" s="32">
        <f>IFERROR((VLOOKUP($B9,'Tabela de alimentos'!$A$3:$K$1041,11,FALSE))*$C9/100,0)</f>
        <v>80.728133333333332</v>
      </c>
    </row>
    <row r="10" spans="1:13" ht="14.25" x14ac:dyDescent="0.2">
      <c r="A10" s="37"/>
      <c r="B10" s="116" t="s">
        <v>676</v>
      </c>
      <c r="C10" s="12">
        <v>100</v>
      </c>
      <c r="D10" s="30">
        <f>IFERROR((VLOOKUP($B10,'Tabela de alimentos'!$A$3:$K$1041,2,FALSE))*$C10/100,0)</f>
        <v>110.33464939130434</v>
      </c>
      <c r="E10" s="33">
        <f>IFERROR((VLOOKUP($B10,'Tabela de alimentos'!$A$3:$K$1041,3,FALSE))*$C10/100,0)</f>
        <v>461.64017305321738</v>
      </c>
      <c r="F10" s="30">
        <f>IFERROR((VLOOKUP($B10,'Tabela de alimentos'!$A$3:$K$1041,4,FALSE))*$C10/100,0)</f>
        <v>5.291054347826087</v>
      </c>
      <c r="G10" s="30">
        <f>IFERROR((VLOOKUP($B10,'Tabela de alimentos'!$A$3:$K$1041,5,FALSE))*$C10/100,0)</f>
        <v>4.1120999999999999</v>
      </c>
      <c r="H10" s="30">
        <f>IFERROR((VLOOKUP($B10,'Tabela de alimentos'!$A$3:$K$1041,6,FALSE))*$C10/100,0)</f>
        <v>13.664528985507244</v>
      </c>
      <c r="I10" s="33">
        <f>IFERROR((VLOOKUP($B10,'Tabela de alimentos'!$A$3:$K$1041,7,FALSE))*$C10/100,0)</f>
        <v>49.747799999999998</v>
      </c>
      <c r="J10" s="32">
        <f>IFERROR((VLOOKUP($B10,'Tabela de alimentos'!$A$3:$K$1041,8,FALSE))*$C10/100,0)</f>
        <v>2.0020000000000002</v>
      </c>
      <c r="K10" s="32">
        <f>IFERROR((VLOOKUP($B10,'Tabela de alimentos'!$A$3:$K$1041,9,FALSE))*$C10/100,0)</f>
        <v>0</v>
      </c>
      <c r="L10" s="32">
        <f>IFERROR((VLOOKUP($B10,'Tabela de alimentos'!$A$3:$K$1041,10,FALSE))*$C10/100,0)</f>
        <v>0</v>
      </c>
      <c r="M10" s="32">
        <f>IFERROR((VLOOKUP($B10,'Tabela de alimentos'!$A$3:$K$1041,11,FALSE))*$C10/100,0)</f>
        <v>84.592800000000011</v>
      </c>
    </row>
    <row r="11" spans="1:13" ht="14.25" x14ac:dyDescent="0.2">
      <c r="A11" s="37"/>
      <c r="B11" s="116" t="s">
        <v>726</v>
      </c>
      <c r="C11" s="12">
        <v>100</v>
      </c>
      <c r="D11" s="30">
        <f>IFERROR((VLOOKUP($B11,'Tabela de alimentos'!$A$3:$K$1041,2,FALSE))*$C11/100,0)</f>
        <v>35.403624347826081</v>
      </c>
      <c r="E11" s="33">
        <f>IFERROR((VLOOKUP($B11,'Tabela de alimentos'!$A$3:$K$1041,3,FALSE))*$C11/100,0)</f>
        <v>148.12876427130431</v>
      </c>
      <c r="F11" s="30">
        <f>IFERROR((VLOOKUP($B11,'Tabela de alimentos'!$A$3:$K$1041,4,FALSE))*$C11/100,0)</f>
        <v>0.97445652173913022</v>
      </c>
      <c r="G11" s="30">
        <f>IFERROR((VLOOKUP($B11,'Tabela de alimentos'!$A$3:$K$1041,5,FALSE))*$C11/100,0)</f>
        <v>0</v>
      </c>
      <c r="H11" s="30">
        <f>IFERROR((VLOOKUP($B11,'Tabela de alimentos'!$A$3:$K$1041,6,FALSE))*$C11/100,0)</f>
        <v>8.0785434782608672</v>
      </c>
      <c r="I11" s="33">
        <f>IFERROR((VLOOKUP($B11,'Tabela de alimentos'!$A$3:$K$1041,7,FALSE))*$C11/100,0)</f>
        <v>1.9524999999999999</v>
      </c>
      <c r="J11" s="32">
        <f>IFERROR((VLOOKUP($B11,'Tabela de alimentos'!$A$3:$K$1041,8,FALSE))*$C11/100,0)</f>
        <v>0.19800000000000001</v>
      </c>
      <c r="K11" s="32">
        <f>IFERROR((VLOOKUP($B11,'Tabela de alimentos'!$A$3:$K$1041,9,FALSE))*$C11/100,0)</f>
        <v>0</v>
      </c>
      <c r="L11" s="32">
        <f>IFERROR((VLOOKUP($B11,'Tabela de alimentos'!$A$3:$K$1041,10,FALSE))*$C11/100,0)</f>
        <v>17.095833333333331</v>
      </c>
      <c r="M11" s="32">
        <f>IFERROR((VLOOKUP($B11,'Tabela de alimentos'!$A$3:$K$1041,11,FALSE))*$C11/100,0)</f>
        <v>0</v>
      </c>
    </row>
    <row r="12" spans="1:13" ht="14.25" x14ac:dyDescent="0.2">
      <c r="A12" s="37"/>
      <c r="B12" s="116" t="s">
        <v>736</v>
      </c>
      <c r="C12" s="12">
        <v>100</v>
      </c>
      <c r="D12" s="30">
        <f>IFERROR((VLOOKUP($B12,'Tabela de alimentos'!$A$3:$K$1041,2,FALSE))*$C12/100,0)</f>
        <v>32.24</v>
      </c>
      <c r="E12" s="33">
        <f>IFERROR((VLOOKUP($B12,'Tabela de alimentos'!$A$3:$K$1041,3,FALSE))*$C12/100,0)</f>
        <v>134.88102813449277</v>
      </c>
      <c r="F12" s="30">
        <f>IFERROR((VLOOKUP($B12,'Tabela de alimentos'!$A$3:$K$1041,4,FALSE))*$C12/100,0)</f>
        <v>0.58563768115942028</v>
      </c>
      <c r="G12" s="30">
        <f>IFERROR((VLOOKUP($B12,'Tabela de alimentos'!$A$3:$K$1041,5,FALSE))*$C12/100,0)</f>
        <v>3.1195833333333329</v>
      </c>
      <c r="H12" s="30">
        <f>IFERROR((VLOOKUP($B12,'Tabela de alimentos'!$A$3:$K$1041,6,FALSE))*$C12/100,0)</f>
        <v>0.93112565217391174</v>
      </c>
      <c r="I12" s="33">
        <f>IFERROR((VLOOKUP($B12,'Tabela de alimentos'!$A$3:$K$1041,7,FALSE))*$C12/100,0)</f>
        <v>27.749199999999995</v>
      </c>
      <c r="J12" s="32">
        <f>IFERROR((VLOOKUP($B12,'Tabela de alimentos'!$A$3:$K$1041,8,FALSE))*$C12/100,0)</f>
        <v>0.13473333333333334</v>
      </c>
      <c r="K12" s="32">
        <f>IFERROR((VLOOKUP($B12,'Tabela de alimentos'!$A$3:$K$1041,9,FALSE))*$C12/100,0)</f>
        <v>116.94517</v>
      </c>
      <c r="L12" s="32">
        <f>IFERROR((VLOOKUP($B12,'Tabela de alimentos'!$A$3:$K$1041,10,FALSE))*$C12/100,0)</f>
        <v>19.386666666666667</v>
      </c>
      <c r="M12" s="32">
        <f>IFERROR((VLOOKUP($B12,'Tabela de alimentos'!$A$3:$K$1041,11,FALSE))*$C12/100,0)</f>
        <v>1.2491999999999999</v>
      </c>
    </row>
    <row r="13" spans="1:13" ht="14.25" x14ac:dyDescent="0.2">
      <c r="A13" s="37"/>
      <c r="B13" s="116" t="s">
        <v>708</v>
      </c>
      <c r="C13" s="12">
        <v>100</v>
      </c>
      <c r="D13" s="30">
        <f>IFERROR((VLOOKUP($B13,'Tabela de alimentos'!$A$3:$K$1041,2,FALSE))*$C13/100,0)</f>
        <v>377.83997060869564</v>
      </c>
      <c r="E13" s="33">
        <f>IFERROR((VLOOKUP($B13,'Tabela de alimentos'!$A$3:$K$1041,3,FALSE))*$C13/100,0)</f>
        <v>1580.8824370267828</v>
      </c>
      <c r="F13" s="30">
        <f>IFERROR((VLOOKUP($B13,'Tabela de alimentos'!$A$3:$K$1041,4,FALSE))*$C13/100,0)</f>
        <v>28.346746376811595</v>
      </c>
      <c r="G13" s="30">
        <f>IFERROR((VLOOKUP($B13,'Tabela de alimentos'!$A$3:$K$1041,5,FALSE))*$C13/100,0)</f>
        <v>14.425000000000001</v>
      </c>
      <c r="H13" s="30">
        <f>IFERROR((VLOOKUP($B13,'Tabela de alimentos'!$A$3:$K$1041,6,FALSE))*$C13/100,0)</f>
        <v>31.409953623188404</v>
      </c>
      <c r="I13" s="33">
        <f>IFERROR((VLOOKUP($B13,'Tabela de alimentos'!$A$3:$K$1041,7,FALSE))*$C13/100,0)</f>
        <v>40.797266666666665</v>
      </c>
      <c r="J13" s="32">
        <f>IFERROR((VLOOKUP($B13,'Tabela de alimentos'!$A$3:$K$1041,8,FALSE))*$C13/100,0)</f>
        <v>3.7897333333333334</v>
      </c>
      <c r="K13" s="32">
        <f>IFERROR((VLOOKUP($B13,'Tabela de alimentos'!$A$3:$K$1041,9,FALSE))*$C13/100,0)</f>
        <v>20.22</v>
      </c>
      <c r="L13" s="32">
        <f>IFERROR((VLOOKUP($B13,'Tabela de alimentos'!$A$3:$K$1041,10,FALSE))*$C13/100,0)</f>
        <v>1.0214000000000001</v>
      </c>
      <c r="M13" s="32">
        <f>IFERROR((VLOOKUP($B13,'Tabela de alimentos'!$A$3:$K$1041,11,FALSE))*$C13/100,0)</f>
        <v>350.29849999999999</v>
      </c>
    </row>
    <row r="14" spans="1:13" ht="14.25" x14ac:dyDescent="0.2">
      <c r="A14" s="37"/>
      <c r="B14" s="116" t="s">
        <v>740</v>
      </c>
      <c r="C14" s="12">
        <v>100</v>
      </c>
      <c r="D14" s="30">
        <f>IFERROR((VLOOKUP($B14,'Tabela de alimentos'!$A$3:$K$1041,2,FALSE))*$C14/100,0)</f>
        <v>147.02000000000001</v>
      </c>
      <c r="E14" s="33">
        <f>IFERROR((VLOOKUP($B14,'Tabela de alimentos'!$A$3:$K$1041,3,FALSE))*$C14/100,0)</f>
        <v>467.86296516159973</v>
      </c>
      <c r="F14" s="30">
        <f>IFERROR((VLOOKUP($B14,'Tabela de alimentos'!$A$3:$K$1041,4,FALSE))*$C14/100,0)</f>
        <v>0.99450000000000005</v>
      </c>
      <c r="G14" s="30">
        <f>IFERROR((VLOOKUP($B14,'Tabela de alimentos'!$A$3:$K$1041,5,FALSE))*$C14/100,0)</f>
        <v>0.308</v>
      </c>
      <c r="H14" s="30">
        <f>IFERROR((VLOOKUP($B14,'Tabela de alimentos'!$A$3:$K$1041,6,FALSE))*$C14/100,0)</f>
        <v>28.662499999999987</v>
      </c>
      <c r="I14" s="33">
        <f>IFERROR((VLOOKUP($B14,'Tabela de alimentos'!$A$3:$K$1041,7,FALSE))*$C14/100,0)</f>
        <v>2.4373333333333336</v>
      </c>
      <c r="J14" s="32">
        <f>IFERROR((VLOOKUP($B14,'Tabela de alimentos'!$A$3:$K$1041,8,FALSE))*$C14/100,0)</f>
        <v>0.30966666666666659</v>
      </c>
      <c r="K14" s="32">
        <f>IFERROR((VLOOKUP($B14,'Tabela de alimentos'!$A$3:$K$1041,9,FALSE))*$C14/100,0)</f>
        <v>42</v>
      </c>
      <c r="L14" s="32">
        <f>IFERROR((VLOOKUP($B14,'Tabela de alimentos'!$A$3:$K$1041,10,FALSE))*$C14/100,0)</f>
        <v>239.43866666666668</v>
      </c>
      <c r="M14" s="32">
        <f>IFERROR((VLOOKUP($B14,'Tabela de alimentos'!$A$3:$K$1041,11,FALSE))*$C14/100,0)</f>
        <v>8.3233333333333324</v>
      </c>
    </row>
    <row r="15" spans="1:13" ht="14.25" x14ac:dyDescent="0.2">
      <c r="A15" s="37"/>
      <c r="B15" s="116"/>
      <c r="C15" s="12"/>
      <c r="D15" s="30">
        <f>IFERROR((VLOOKUP($B15,'Tabela de alimentos'!$A$3:$K$1041,2,FALSE))*$C15/100,0)</f>
        <v>0</v>
      </c>
      <c r="E15" s="33">
        <f>IFERROR((VLOOKUP($B15,'Tabela de alimentos'!$A$3:$K$1041,3,FALSE))*$C15/100,0)</f>
        <v>0</v>
      </c>
      <c r="F15" s="30">
        <f>IFERROR((VLOOKUP($B15,'Tabela de alimentos'!$A$3:$K$1041,4,FALSE))*$C15/100,0)</f>
        <v>0</v>
      </c>
      <c r="G15" s="30">
        <f>IFERROR((VLOOKUP($B15,'Tabela de alimentos'!$A$3:$K$1041,5,FALSE))*$C15/100,0)</f>
        <v>0</v>
      </c>
      <c r="H15" s="30">
        <f>IFERROR((VLOOKUP($B15,'Tabela de alimentos'!$A$3:$K$1041,6,FALSE))*$C15/100,0)</f>
        <v>0</v>
      </c>
      <c r="I15" s="33">
        <f>IFERROR((VLOOKUP($B15,'Tabela de alimentos'!$A$3:$K$1041,7,FALSE))*$C15/100,0)</f>
        <v>0</v>
      </c>
      <c r="J15" s="32">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row>
    <row r="16" spans="1:13" ht="14.25" x14ac:dyDescent="0.2">
      <c r="A16" s="37"/>
      <c r="B16" s="116"/>
      <c r="C16" s="12"/>
      <c r="D16" s="30">
        <f>IFERROR((VLOOKUP($B16,'Tabela de alimentos'!$A$3:$K$1041,2,FALSE))*$C16/100,0)</f>
        <v>0</v>
      </c>
      <c r="E16" s="33">
        <f>IFERROR((VLOOKUP($B16,'Tabela de alimentos'!$A$3:$K$1041,3,FALSE))*$C16/100,0)</f>
        <v>0</v>
      </c>
      <c r="F16" s="30">
        <f>IFERROR((VLOOKUP($B16,'Tabela de alimentos'!$A$3:$K$1041,4,FALSE))*$C16/100,0)</f>
        <v>0</v>
      </c>
      <c r="G16" s="30">
        <f>IFERROR((VLOOKUP($B16,'Tabela de alimentos'!$A$3:$K$1041,5,FALSE))*$C16/100,0)</f>
        <v>0</v>
      </c>
      <c r="H16" s="30">
        <f>IFERROR((VLOOKUP($B16,'Tabela de alimentos'!$A$3:$K$1041,6,FALSE))*$C16/100,0)</f>
        <v>0</v>
      </c>
      <c r="I16" s="33">
        <f>IFERROR((VLOOKUP($B16,'Tabela de alimentos'!$A$3:$K$1041,7,FALSE))*$C16/100,0)</f>
        <v>0</v>
      </c>
      <c r="J16" s="32">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row>
    <row r="17" spans="1:13" ht="14.25" hidden="1" x14ac:dyDescent="0.2">
      <c r="A17" s="37"/>
      <c r="B17" s="116"/>
      <c r="C17" s="12"/>
      <c r="D17" s="30">
        <f>IFERROR((VLOOKUP($B17,'Tabela de alimentos'!$A$3:$K$1041,2,FALSE))*$C17/100,0)</f>
        <v>0</v>
      </c>
      <c r="E17" s="33">
        <f>IFERROR((VLOOKUP($B17,'Tabela de alimentos'!$A$3:$K$1041,3,FALSE))*$C17/100,0)</f>
        <v>0</v>
      </c>
      <c r="F17" s="30">
        <f>IFERROR((VLOOKUP($B17,'Tabela de alimentos'!$A$3:$K$1041,4,FALSE))*$C17/100,0)</f>
        <v>0</v>
      </c>
      <c r="G17" s="30">
        <f>IFERROR((VLOOKUP($B17,'Tabela de alimentos'!$A$3:$K$1041,5,FALSE))*$C17/100,0)</f>
        <v>0</v>
      </c>
      <c r="H17" s="30">
        <f>IFERROR((VLOOKUP($B17,'Tabela de alimentos'!$A$3:$K$1041,6,FALSE))*$C17/100,0)</f>
        <v>0</v>
      </c>
      <c r="I17" s="33">
        <f>IFERROR((VLOOKUP($B17,'Tabela de alimentos'!$A$3:$K$1041,7,FALSE))*$C17/100,0)</f>
        <v>0</v>
      </c>
      <c r="J17" s="32">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row>
    <row r="18" spans="1:13" ht="14.25" hidden="1" x14ac:dyDescent="0.2">
      <c r="A18" s="37"/>
      <c r="B18" s="116"/>
      <c r="C18" s="12"/>
      <c r="D18" s="30">
        <f>IFERROR((VLOOKUP($B18,'Tabela de alimentos'!$A$3:$K$1041,2,FALSE))*$C18/100,0)</f>
        <v>0</v>
      </c>
      <c r="E18" s="33">
        <f>IFERROR((VLOOKUP($B18,'Tabela de alimentos'!$A$3:$K$1041,3,FALSE))*$C18/100,0)</f>
        <v>0</v>
      </c>
      <c r="F18" s="30">
        <f>IFERROR((VLOOKUP($B18,'Tabela de alimentos'!$A$3:$K$1041,4,FALSE))*$C18/100,0)</f>
        <v>0</v>
      </c>
      <c r="G18" s="30">
        <f>IFERROR((VLOOKUP($B18,'Tabela de alimentos'!$A$3:$K$1041,5,FALSE))*$C18/100,0)</f>
        <v>0</v>
      </c>
      <c r="H18" s="30">
        <f>IFERROR((VLOOKUP($B18,'Tabela de alimentos'!$A$3:$K$1041,6,FALSE))*$C18/100,0)</f>
        <v>0</v>
      </c>
      <c r="I18" s="33">
        <f>IFERROR((VLOOKUP($B18,'Tabela de alimentos'!$A$3:$K$1041,7,FALSE))*$C18/100,0)</f>
        <v>0</v>
      </c>
      <c r="J18" s="32">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row>
    <row r="19" spans="1:13" ht="14.25" hidden="1" x14ac:dyDescent="0.2">
      <c r="A19" s="37"/>
      <c r="B19" s="116"/>
      <c r="C19" s="12"/>
      <c r="D19" s="30">
        <f>IFERROR((VLOOKUP($B19,'Tabela de alimentos'!$A$3:$K$1041,2,FALSE))*$C19/100,0)</f>
        <v>0</v>
      </c>
      <c r="E19" s="33">
        <f>IFERROR((VLOOKUP($B19,'Tabela de alimentos'!$A$3:$K$1041,3,FALSE))*$C19/100,0)</f>
        <v>0</v>
      </c>
      <c r="F19" s="30">
        <f>IFERROR((VLOOKUP($B19,'Tabela de alimentos'!$A$3:$K$1041,4,FALSE))*$C19/100,0)</f>
        <v>0</v>
      </c>
      <c r="G19" s="30">
        <f>IFERROR((VLOOKUP($B19,'Tabela de alimentos'!$A$3:$K$1041,5,FALSE))*$C19/100,0)</f>
        <v>0</v>
      </c>
      <c r="H19" s="30">
        <f>IFERROR((VLOOKUP($B19,'Tabela de alimentos'!$A$3:$K$1041,6,FALSE))*$C19/100,0)</f>
        <v>0</v>
      </c>
      <c r="I19" s="33">
        <f>IFERROR((VLOOKUP($B19,'Tabela de alimentos'!$A$3:$K$1041,7,FALSE))*$C19/100,0)</f>
        <v>0</v>
      </c>
      <c r="J19" s="32">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row>
    <row r="20" spans="1:13" ht="14.25" hidden="1" x14ac:dyDescent="0.2">
      <c r="A20" s="37"/>
      <c r="B20" s="116"/>
      <c r="C20" s="12"/>
      <c r="D20" s="30">
        <f>IFERROR((VLOOKUP($B20,'Tabela de alimentos'!$A$3:$K$1041,2,FALSE))*$C20/100,0)</f>
        <v>0</v>
      </c>
      <c r="E20" s="33">
        <f>IFERROR((VLOOKUP($B20,'Tabela de alimentos'!$A$3:$K$1041,3,FALSE))*$C20/100,0)</f>
        <v>0</v>
      </c>
      <c r="F20" s="30">
        <f>IFERROR((VLOOKUP($B20,'Tabela de alimentos'!$A$3:$K$1041,4,FALSE))*$C20/100,0)</f>
        <v>0</v>
      </c>
      <c r="G20" s="30">
        <f>IFERROR((VLOOKUP($B20,'Tabela de alimentos'!$A$3:$K$1041,5,FALSE))*$C20/100,0)</f>
        <v>0</v>
      </c>
      <c r="H20" s="30">
        <f>IFERROR((VLOOKUP($B20,'Tabela de alimentos'!$A$3:$K$1041,6,FALSE))*$C20/100,0)</f>
        <v>0</v>
      </c>
      <c r="I20" s="33">
        <f>IFERROR((VLOOKUP($B20,'Tabela de alimentos'!$A$3:$K$1041,7,FALSE))*$C20/100,0)</f>
        <v>0</v>
      </c>
      <c r="J20" s="32">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row>
    <row r="21" spans="1:13" ht="14.25" hidden="1" x14ac:dyDescent="0.2">
      <c r="A21" s="37"/>
      <c r="B21" s="116"/>
      <c r="C21" s="12"/>
      <c r="D21" s="30">
        <f>IFERROR((VLOOKUP($B21,'Tabela de alimentos'!$A$3:$K$1041,2,FALSE))*$C21/100,0)</f>
        <v>0</v>
      </c>
      <c r="E21" s="33">
        <f>IFERROR((VLOOKUP($B21,'Tabela de alimentos'!$A$3:$K$1041,3,FALSE))*$C21/100,0)</f>
        <v>0</v>
      </c>
      <c r="F21" s="30">
        <f>IFERROR((VLOOKUP($B21,'Tabela de alimentos'!$A$3:$K$1041,4,FALSE))*$C21/100,0)</f>
        <v>0</v>
      </c>
      <c r="G21" s="30">
        <f>IFERROR((VLOOKUP($B21,'Tabela de alimentos'!$A$3:$K$1041,5,FALSE))*$C21/100,0)</f>
        <v>0</v>
      </c>
      <c r="H21" s="30">
        <f>IFERROR((VLOOKUP($B21,'Tabela de alimentos'!$A$3:$K$1041,6,FALSE))*$C21/100,0)</f>
        <v>0</v>
      </c>
      <c r="I21" s="33">
        <f>IFERROR((VLOOKUP($B21,'Tabela de alimentos'!$A$3:$K$1041,7,FALSE))*$C21/100,0)</f>
        <v>0</v>
      </c>
      <c r="J21" s="32">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row>
    <row r="22" spans="1:13" ht="14.25" hidden="1" x14ac:dyDescent="0.2">
      <c r="A22" s="37"/>
      <c r="B22" s="116"/>
      <c r="C22" s="12"/>
      <c r="D22" s="30">
        <f>IFERROR((VLOOKUP($B22,'Tabela de alimentos'!$A$3:$K$1041,2,FALSE))*$C22/100,0)</f>
        <v>0</v>
      </c>
      <c r="E22" s="33">
        <f>IFERROR((VLOOKUP($B22,'Tabela de alimentos'!$A$3:$K$1041,3,FALSE))*$C22/100,0)</f>
        <v>0</v>
      </c>
      <c r="F22" s="30">
        <f>IFERROR((VLOOKUP($B22,'Tabela de alimentos'!$A$3:$K$1041,4,FALSE))*$C22/100,0)</f>
        <v>0</v>
      </c>
      <c r="G22" s="30">
        <f>IFERROR((VLOOKUP($B22,'Tabela de alimentos'!$A$3:$K$1041,5,FALSE))*$C22/100,0)</f>
        <v>0</v>
      </c>
      <c r="H22" s="30">
        <f>IFERROR((VLOOKUP($B22,'Tabela de alimentos'!$A$3:$K$1041,6,FALSE))*$C22/100,0)</f>
        <v>0</v>
      </c>
      <c r="I22" s="33">
        <f>IFERROR((VLOOKUP($B22,'Tabela de alimentos'!$A$3:$K$1041,7,FALSE))*$C22/100,0)</f>
        <v>0</v>
      </c>
      <c r="J22" s="32">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row>
    <row r="23" spans="1:13" ht="14.25" hidden="1" x14ac:dyDescent="0.2">
      <c r="A23" s="37"/>
      <c r="B23" s="116"/>
      <c r="C23" s="12"/>
      <c r="D23" s="30">
        <f>IFERROR((VLOOKUP($B23,'Tabela de alimentos'!$A$3:$K$1041,2,FALSE))*$C23/100,0)</f>
        <v>0</v>
      </c>
      <c r="E23" s="33">
        <f>IFERROR((VLOOKUP($B23,'Tabela de alimentos'!$A$3:$K$1041,3,FALSE))*$C23/100,0)</f>
        <v>0</v>
      </c>
      <c r="F23" s="30">
        <f>IFERROR((VLOOKUP($B23,'Tabela de alimentos'!$A$3:$K$1041,4,FALSE))*$C23/100,0)</f>
        <v>0</v>
      </c>
      <c r="G23" s="30">
        <f>IFERROR((VLOOKUP($B23,'Tabela de alimentos'!$A$3:$K$1041,5,FALSE))*$C23/100,0)</f>
        <v>0</v>
      </c>
      <c r="H23" s="30">
        <f>IFERROR((VLOOKUP($B23,'Tabela de alimentos'!$A$3:$K$1041,6,FALSE))*$C23/100,0)</f>
        <v>0</v>
      </c>
      <c r="I23" s="33">
        <f>IFERROR((VLOOKUP($B23,'Tabela de alimentos'!$A$3:$K$1041,7,FALSE))*$C23/100,0)</f>
        <v>0</v>
      </c>
      <c r="J23" s="32">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row>
    <row r="24" spans="1:13" ht="14.25" hidden="1" x14ac:dyDescent="0.2">
      <c r="A24" s="37"/>
      <c r="B24" s="116"/>
      <c r="C24" s="12"/>
      <c r="D24" s="30">
        <f>IFERROR((VLOOKUP($B24,'Tabela de alimentos'!$A$3:$K$1041,2,FALSE))*$C24/100,0)</f>
        <v>0</v>
      </c>
      <c r="E24" s="33">
        <f>IFERROR((VLOOKUP($B24,'Tabela de alimentos'!$A$3:$K$1041,3,FALSE))*$C24/100,0)</f>
        <v>0</v>
      </c>
      <c r="F24" s="30">
        <f>IFERROR((VLOOKUP($B24,'Tabela de alimentos'!$A$3:$K$1041,4,FALSE))*$C24/100,0)</f>
        <v>0</v>
      </c>
      <c r="G24" s="30">
        <f>IFERROR((VLOOKUP($B24,'Tabela de alimentos'!$A$3:$K$1041,5,FALSE))*$C24/100,0)</f>
        <v>0</v>
      </c>
      <c r="H24" s="30">
        <f>IFERROR((VLOOKUP($B24,'Tabela de alimentos'!$A$3:$K$1041,6,FALSE))*$C24/100,0)</f>
        <v>0</v>
      </c>
      <c r="I24" s="33">
        <f>IFERROR((VLOOKUP($B24,'Tabela de alimentos'!$A$3:$K$1041,7,FALSE))*$C24/100,0)</f>
        <v>0</v>
      </c>
      <c r="J24" s="32">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row>
    <row r="25" spans="1:13" ht="14.25" hidden="1" x14ac:dyDescent="0.2">
      <c r="A25" s="37"/>
      <c r="B25" s="116"/>
      <c r="C25" s="12"/>
      <c r="D25" s="30">
        <f>IFERROR((VLOOKUP($B25,'Tabela de alimentos'!$A$3:$K$1041,2,FALSE))*$C25/100,0)</f>
        <v>0</v>
      </c>
      <c r="E25" s="33">
        <f>IFERROR((VLOOKUP($B25,'Tabela de alimentos'!$A$3:$K$1041,3,FALSE))*$C25/100,0)</f>
        <v>0</v>
      </c>
      <c r="F25" s="30">
        <f>IFERROR((VLOOKUP($B25,'Tabela de alimentos'!$A$3:$K$1041,4,FALSE))*$C25/100,0)</f>
        <v>0</v>
      </c>
      <c r="G25" s="30">
        <f>IFERROR((VLOOKUP($B25,'Tabela de alimentos'!$A$3:$K$1041,5,FALSE))*$C25/100,0)</f>
        <v>0</v>
      </c>
      <c r="H25" s="30">
        <f>IFERROR((VLOOKUP($B25,'Tabela de alimentos'!$A$3:$K$1041,6,FALSE))*$C25/100,0)</f>
        <v>0</v>
      </c>
      <c r="I25" s="33">
        <f>IFERROR((VLOOKUP($B25,'Tabela de alimentos'!$A$3:$K$1041,7,FALSE))*$C25/100,0)</f>
        <v>0</v>
      </c>
      <c r="J25" s="32">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row>
    <row r="26" spans="1:13" ht="14.25" hidden="1" x14ac:dyDescent="0.2">
      <c r="A26" s="37"/>
      <c r="B26" s="116"/>
      <c r="C26" s="12"/>
      <c r="D26" s="30">
        <f>IFERROR((VLOOKUP($B26,'Tabela de alimentos'!$A$3:$K$1041,2,FALSE))*$C26/100,0)</f>
        <v>0</v>
      </c>
      <c r="E26" s="33">
        <f>IFERROR((VLOOKUP($B26,'Tabela de alimentos'!$A$3:$K$1041,3,FALSE))*$C26/100,0)</f>
        <v>0</v>
      </c>
      <c r="F26" s="30">
        <f>IFERROR((VLOOKUP($B26,'Tabela de alimentos'!$A$3:$K$1041,4,FALSE))*$C26/100,0)</f>
        <v>0</v>
      </c>
      <c r="G26" s="30">
        <f>IFERROR((VLOOKUP($B26,'Tabela de alimentos'!$A$3:$K$1041,5,FALSE))*$C26/100,0)</f>
        <v>0</v>
      </c>
      <c r="H26" s="30">
        <f>IFERROR((VLOOKUP($B26,'Tabela de alimentos'!$A$3:$K$1041,6,FALSE))*$C26/100,0)</f>
        <v>0</v>
      </c>
      <c r="I26" s="33">
        <f>IFERROR((VLOOKUP($B26,'Tabela de alimentos'!$A$3:$K$1041,7,FALSE))*$C26/100,0)</f>
        <v>0</v>
      </c>
      <c r="J26" s="32">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row>
    <row r="27" spans="1:13" ht="14.25" hidden="1" x14ac:dyDescent="0.2">
      <c r="A27" s="37"/>
      <c r="B27" s="116"/>
      <c r="C27" s="12"/>
      <c r="D27" s="30">
        <f>IFERROR((VLOOKUP($B27,'Tabela de alimentos'!$A$3:$K$1041,2,FALSE))*$C27/100,0)</f>
        <v>0</v>
      </c>
      <c r="E27" s="33">
        <f>IFERROR((VLOOKUP($B27,'Tabela de alimentos'!$A$3:$K$1041,3,FALSE))*$C27/100,0)</f>
        <v>0</v>
      </c>
      <c r="F27" s="30">
        <f>IFERROR((VLOOKUP($B27,'Tabela de alimentos'!$A$3:$K$1041,4,FALSE))*$C27/100,0)</f>
        <v>0</v>
      </c>
      <c r="G27" s="30">
        <f>IFERROR((VLOOKUP($B27,'Tabela de alimentos'!$A$3:$K$1041,5,FALSE))*$C27/100,0)</f>
        <v>0</v>
      </c>
      <c r="H27" s="30">
        <f>IFERROR((VLOOKUP($B27,'Tabela de alimentos'!$A$3:$K$1041,6,FALSE))*$C27/100,0)</f>
        <v>0</v>
      </c>
      <c r="I27" s="33">
        <f>IFERROR((VLOOKUP($B27,'Tabela de alimentos'!$A$3:$K$1041,7,FALSE))*$C27/100,0)</f>
        <v>0</v>
      </c>
      <c r="J27" s="32">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row>
    <row r="28" spans="1:13" ht="14.25" hidden="1" x14ac:dyDescent="0.2">
      <c r="A28" s="37"/>
      <c r="B28" s="116"/>
      <c r="C28" s="12"/>
      <c r="D28" s="30">
        <f>IFERROR((VLOOKUP($B28,'Tabela de alimentos'!$A$3:$K$1041,2,FALSE))*$C28/100,0)</f>
        <v>0</v>
      </c>
      <c r="E28" s="33">
        <f>IFERROR((VLOOKUP($B28,'Tabela de alimentos'!$A$3:$K$1041,3,FALSE))*$C28/100,0)</f>
        <v>0</v>
      </c>
      <c r="F28" s="30">
        <f>IFERROR((VLOOKUP($B28,'Tabela de alimentos'!$A$3:$K$1041,4,FALSE))*$C28/100,0)</f>
        <v>0</v>
      </c>
      <c r="G28" s="30">
        <f>IFERROR((VLOOKUP($B28,'Tabela de alimentos'!$A$3:$K$1041,5,FALSE))*$C28/100,0)</f>
        <v>0</v>
      </c>
      <c r="H28" s="30">
        <f>IFERROR((VLOOKUP($B28,'Tabela de alimentos'!$A$3:$K$1041,6,FALSE))*$C28/100,0)</f>
        <v>0</v>
      </c>
      <c r="I28" s="33">
        <f>IFERROR((VLOOKUP($B28,'Tabela de alimentos'!$A$3:$K$1041,7,FALSE))*$C28/100,0)</f>
        <v>0</v>
      </c>
      <c r="J28" s="32">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row>
    <row r="29" spans="1:13" ht="14.25" hidden="1" x14ac:dyDescent="0.2">
      <c r="A29" s="37"/>
      <c r="B29" s="116"/>
      <c r="C29" s="12"/>
      <c r="D29" s="30">
        <f>IFERROR((VLOOKUP($B29,'Tabela de alimentos'!$A$3:$K$1041,2,FALSE))*$C29/100,0)</f>
        <v>0</v>
      </c>
      <c r="E29" s="33">
        <f>IFERROR((VLOOKUP($B29,'Tabela de alimentos'!$A$3:$K$1041,3,FALSE))*$C29/100,0)</f>
        <v>0</v>
      </c>
      <c r="F29" s="30">
        <f>IFERROR((VLOOKUP($B29,'Tabela de alimentos'!$A$3:$K$1041,4,FALSE))*$C29/100,0)</f>
        <v>0</v>
      </c>
      <c r="G29" s="30">
        <f>IFERROR((VLOOKUP($B29,'Tabela de alimentos'!$A$3:$K$1041,5,FALSE))*$C29/100,0)</f>
        <v>0</v>
      </c>
      <c r="H29" s="30">
        <f>IFERROR((VLOOKUP($B29,'Tabela de alimentos'!$A$3:$K$1041,6,FALSE))*$C29/100,0)</f>
        <v>0</v>
      </c>
      <c r="I29" s="33">
        <f>IFERROR((VLOOKUP($B29,'Tabela de alimentos'!$A$3:$K$1041,7,FALSE))*$C29/100,0)</f>
        <v>0</v>
      </c>
      <c r="J29" s="32">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row>
    <row r="30" spans="1:13" ht="14.25" hidden="1" x14ac:dyDescent="0.2">
      <c r="A30" s="37"/>
      <c r="B30" s="116"/>
      <c r="C30" s="12"/>
      <c r="D30" s="30">
        <f>IFERROR((VLOOKUP($B30,'Tabela de alimentos'!$A$3:$K$1041,2,FALSE))*$C30/100,0)</f>
        <v>0</v>
      </c>
      <c r="E30" s="33">
        <f>IFERROR((VLOOKUP($B30,'Tabela de alimentos'!$A$3:$K$1041,3,FALSE))*$C30/100,0)</f>
        <v>0</v>
      </c>
      <c r="F30" s="30">
        <f>IFERROR((VLOOKUP($B30,'Tabela de alimentos'!$A$3:$K$1041,4,FALSE))*$C30/100,0)</f>
        <v>0</v>
      </c>
      <c r="G30" s="30">
        <f>IFERROR((VLOOKUP($B30,'Tabela de alimentos'!$A$3:$K$1041,5,FALSE))*$C30/100,0)</f>
        <v>0</v>
      </c>
      <c r="H30" s="30">
        <f>IFERROR((VLOOKUP($B30,'Tabela de alimentos'!$A$3:$K$1041,6,FALSE))*$C30/100,0)</f>
        <v>0</v>
      </c>
      <c r="I30" s="33">
        <f>IFERROR((VLOOKUP($B30,'Tabela de alimentos'!$A$3:$K$1041,7,FALSE))*$C30/100,0)</f>
        <v>0</v>
      </c>
      <c r="J30" s="32">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row>
    <row r="31" spans="1:13" ht="14.25" hidden="1" x14ac:dyDescent="0.2">
      <c r="A31" s="37"/>
      <c r="B31" s="116"/>
      <c r="C31" s="12"/>
      <c r="D31" s="30">
        <f>IFERROR((VLOOKUP($B31,'Tabela de alimentos'!$A$3:$K$1041,2,FALSE))*$C31/100,0)</f>
        <v>0</v>
      </c>
      <c r="E31" s="33">
        <f>IFERROR((VLOOKUP($B31,'Tabela de alimentos'!$A$3:$K$1041,3,FALSE))*$C31/100,0)</f>
        <v>0</v>
      </c>
      <c r="F31" s="30">
        <f>IFERROR((VLOOKUP($B31,'Tabela de alimentos'!$A$3:$K$1041,4,FALSE))*$C31/100,0)</f>
        <v>0</v>
      </c>
      <c r="G31" s="30">
        <f>IFERROR((VLOOKUP($B31,'Tabela de alimentos'!$A$3:$K$1041,5,FALSE))*$C31/100,0)</f>
        <v>0</v>
      </c>
      <c r="H31" s="30">
        <f>IFERROR((VLOOKUP($B31,'Tabela de alimentos'!$A$3:$K$1041,6,FALSE))*$C31/100,0)</f>
        <v>0</v>
      </c>
      <c r="I31" s="33">
        <f>IFERROR((VLOOKUP($B31,'Tabela de alimentos'!$A$3:$K$1041,7,FALSE))*$C31/100,0)</f>
        <v>0</v>
      </c>
      <c r="J31" s="32">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row>
    <row r="32" spans="1:13" ht="14.25" hidden="1" x14ac:dyDescent="0.2">
      <c r="A32" s="37"/>
      <c r="B32" s="116"/>
      <c r="C32" s="12"/>
      <c r="D32" s="30">
        <f>IFERROR((VLOOKUP($B32,'Tabela de alimentos'!$A$3:$K$1041,2,FALSE))*$C32/100,0)</f>
        <v>0</v>
      </c>
      <c r="E32" s="33">
        <f>IFERROR((VLOOKUP($B32,'Tabela de alimentos'!$A$3:$K$1041,3,FALSE))*$C32/100,0)</f>
        <v>0</v>
      </c>
      <c r="F32" s="30">
        <f>IFERROR((VLOOKUP($B32,'Tabela de alimentos'!$A$3:$K$1041,4,FALSE))*$C32/100,0)</f>
        <v>0</v>
      </c>
      <c r="G32" s="30">
        <f>IFERROR((VLOOKUP($B32,'Tabela de alimentos'!$A$3:$K$1041,5,FALSE))*$C32/100,0)</f>
        <v>0</v>
      </c>
      <c r="H32" s="30">
        <f>IFERROR((VLOOKUP($B32,'Tabela de alimentos'!$A$3:$K$1041,6,FALSE))*$C32/100,0)</f>
        <v>0</v>
      </c>
      <c r="I32" s="33">
        <f>IFERROR((VLOOKUP($B32,'Tabela de alimentos'!$A$3:$K$1041,7,FALSE))*$C32/100,0)</f>
        <v>0</v>
      </c>
      <c r="J32" s="32">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row>
    <row r="33" spans="1:13" ht="14.25" hidden="1" x14ac:dyDescent="0.2">
      <c r="A33" s="37"/>
      <c r="B33" s="116"/>
      <c r="C33" s="12"/>
      <c r="D33" s="30">
        <f>IFERROR((VLOOKUP($B33,'Tabela de alimentos'!$A$3:$K$1041,2,FALSE))*$C33/100,0)</f>
        <v>0</v>
      </c>
      <c r="E33" s="33">
        <f>IFERROR((VLOOKUP($B33,'Tabela de alimentos'!$A$3:$K$1041,3,FALSE))*$C33/100,0)</f>
        <v>0</v>
      </c>
      <c r="F33" s="30">
        <f>IFERROR((VLOOKUP($B33,'Tabela de alimentos'!$A$3:$K$1041,4,FALSE))*$C33/100,0)</f>
        <v>0</v>
      </c>
      <c r="G33" s="30">
        <f>IFERROR((VLOOKUP($B33,'Tabela de alimentos'!$A$3:$K$1041,5,FALSE))*$C33/100,0)</f>
        <v>0</v>
      </c>
      <c r="H33" s="30">
        <f>IFERROR((VLOOKUP($B33,'Tabela de alimentos'!$A$3:$K$1041,6,FALSE))*$C33/100,0)</f>
        <v>0</v>
      </c>
      <c r="I33" s="33">
        <f>IFERROR((VLOOKUP($B33,'Tabela de alimentos'!$A$3:$K$1041,7,FALSE))*$C33/100,0)</f>
        <v>0</v>
      </c>
      <c r="J33" s="32">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row>
    <row r="34" spans="1:13" ht="14.25" hidden="1" x14ac:dyDescent="0.2">
      <c r="A34" s="37"/>
      <c r="B34" s="116"/>
      <c r="C34" s="12"/>
      <c r="D34" s="30">
        <f>IFERROR((VLOOKUP($B34,'Tabela de alimentos'!$A$3:$K$1041,2,FALSE))*$C34/100,0)</f>
        <v>0</v>
      </c>
      <c r="E34" s="33">
        <f>IFERROR((VLOOKUP($B34,'Tabela de alimentos'!$A$3:$K$1041,3,FALSE))*$C34/100,0)</f>
        <v>0</v>
      </c>
      <c r="F34" s="30">
        <f>IFERROR((VLOOKUP($B34,'Tabela de alimentos'!$A$3:$K$1041,4,FALSE))*$C34/100,0)</f>
        <v>0</v>
      </c>
      <c r="G34" s="30">
        <f>IFERROR((VLOOKUP($B34,'Tabela de alimentos'!$A$3:$K$1041,5,FALSE))*$C34/100,0)</f>
        <v>0</v>
      </c>
      <c r="H34" s="30">
        <f>IFERROR((VLOOKUP($B34,'Tabela de alimentos'!$A$3:$K$1041,6,FALSE))*$C34/100,0)</f>
        <v>0</v>
      </c>
      <c r="I34" s="33">
        <f>IFERROR((VLOOKUP($B34,'Tabela de alimentos'!$A$3:$K$1041,7,FALSE))*$C34/100,0)</f>
        <v>0</v>
      </c>
      <c r="J34" s="32">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row>
    <row r="35" spans="1:13" ht="14.25" hidden="1" x14ac:dyDescent="0.2">
      <c r="A35" s="37"/>
      <c r="B35" s="116"/>
      <c r="C35" s="12"/>
      <c r="D35" s="30">
        <f>IFERROR((VLOOKUP($B35,'Tabela de alimentos'!$A$3:$K$1041,2,FALSE))*$C35/100,0)</f>
        <v>0</v>
      </c>
      <c r="E35" s="33">
        <f>IFERROR((VLOOKUP($B35,'Tabela de alimentos'!$A$3:$K$1041,3,FALSE))*$C35/100,0)</f>
        <v>0</v>
      </c>
      <c r="F35" s="30">
        <f>IFERROR((VLOOKUP($B35,'Tabela de alimentos'!$A$3:$K$1041,4,FALSE))*$C35/100,0)</f>
        <v>0</v>
      </c>
      <c r="G35" s="30">
        <f>IFERROR((VLOOKUP($B35,'Tabela de alimentos'!$A$3:$K$1041,5,FALSE))*$C35/100,0)</f>
        <v>0</v>
      </c>
      <c r="H35" s="30">
        <f>IFERROR((VLOOKUP($B35,'Tabela de alimentos'!$A$3:$K$1041,6,FALSE))*$C35/100,0)</f>
        <v>0</v>
      </c>
      <c r="I35" s="33">
        <f>IFERROR((VLOOKUP($B35,'Tabela de alimentos'!$A$3:$K$1041,7,FALSE))*$C35/100,0)</f>
        <v>0</v>
      </c>
      <c r="J35" s="32">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row>
    <row r="36" spans="1:13" ht="14.25" hidden="1" x14ac:dyDescent="0.2">
      <c r="A36" s="37"/>
      <c r="B36" s="116"/>
      <c r="C36" s="12"/>
      <c r="D36" s="30">
        <f>IFERROR((VLOOKUP($B36,'Tabela de alimentos'!$A$3:$K$1041,2,FALSE))*$C36/100,0)</f>
        <v>0</v>
      </c>
      <c r="E36" s="33">
        <f>IFERROR((VLOOKUP($B36,'Tabela de alimentos'!$A$3:$K$1041,3,FALSE))*$C36/100,0)</f>
        <v>0</v>
      </c>
      <c r="F36" s="30">
        <f>IFERROR((VLOOKUP($B36,'Tabela de alimentos'!$A$3:$K$1041,4,FALSE))*$C36/100,0)</f>
        <v>0</v>
      </c>
      <c r="G36" s="30">
        <f>IFERROR((VLOOKUP($B36,'Tabela de alimentos'!$A$3:$K$1041,5,FALSE))*$C36/100,0)</f>
        <v>0</v>
      </c>
      <c r="H36" s="30">
        <f>IFERROR((VLOOKUP($B36,'Tabela de alimentos'!$A$3:$K$1041,6,FALSE))*$C36/100,0)</f>
        <v>0</v>
      </c>
      <c r="I36" s="33">
        <f>IFERROR((VLOOKUP($B36,'Tabela de alimentos'!$A$3:$K$1041,7,FALSE))*$C36/100,0)</f>
        <v>0</v>
      </c>
      <c r="J36" s="32">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row>
    <row r="37" spans="1:13" ht="14.25" hidden="1" x14ac:dyDescent="0.2">
      <c r="A37" s="37"/>
      <c r="B37" s="116"/>
      <c r="C37" s="12"/>
      <c r="D37" s="30">
        <f>IFERROR((VLOOKUP($B37,'Tabela de alimentos'!$A$3:$K$1041,2,FALSE))*$C37/100,0)</f>
        <v>0</v>
      </c>
      <c r="E37" s="33">
        <f>IFERROR((VLOOKUP($B37,'Tabela de alimentos'!$A$3:$K$1041,3,FALSE))*$C37/100,0)</f>
        <v>0</v>
      </c>
      <c r="F37" s="30">
        <f>IFERROR((VLOOKUP($B37,'Tabela de alimentos'!$A$3:$K$1041,4,FALSE))*$C37/100,0)</f>
        <v>0</v>
      </c>
      <c r="G37" s="30">
        <f>IFERROR((VLOOKUP($B37,'Tabela de alimentos'!$A$3:$K$1041,5,FALSE))*$C37/100,0)</f>
        <v>0</v>
      </c>
      <c r="H37" s="30">
        <f>IFERROR((VLOOKUP($B37,'Tabela de alimentos'!$A$3:$K$1041,6,FALSE))*$C37/100,0)</f>
        <v>0</v>
      </c>
      <c r="I37" s="33">
        <f>IFERROR((VLOOKUP($B37,'Tabela de alimentos'!$A$3:$K$1041,7,FALSE))*$C37/100,0)</f>
        <v>0</v>
      </c>
      <c r="J37" s="32">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row>
    <row r="38" spans="1:13" ht="14.25" hidden="1" x14ac:dyDescent="0.2">
      <c r="A38" s="37"/>
      <c r="B38" s="116"/>
      <c r="C38" s="12"/>
      <c r="D38" s="30">
        <f>IFERROR((VLOOKUP($B38,'Tabela de alimentos'!$A$3:$K$1041,2,FALSE))*$C38/100,0)</f>
        <v>0</v>
      </c>
      <c r="E38" s="33">
        <f>IFERROR((VLOOKUP($B38,'Tabela de alimentos'!$A$3:$K$1041,3,FALSE))*$C38/100,0)</f>
        <v>0</v>
      </c>
      <c r="F38" s="30">
        <f>IFERROR((VLOOKUP($B38,'Tabela de alimentos'!$A$3:$K$1041,4,FALSE))*$C38/100,0)</f>
        <v>0</v>
      </c>
      <c r="G38" s="30">
        <f>IFERROR((VLOOKUP($B38,'Tabela de alimentos'!$A$3:$K$1041,5,FALSE))*$C38/100,0)</f>
        <v>0</v>
      </c>
      <c r="H38" s="30">
        <f>IFERROR((VLOOKUP($B38,'Tabela de alimentos'!$A$3:$K$1041,6,FALSE))*$C38/100,0)</f>
        <v>0</v>
      </c>
      <c r="I38" s="33">
        <f>IFERROR((VLOOKUP($B38,'Tabela de alimentos'!$A$3:$K$1041,7,FALSE))*$C38/100,0)</f>
        <v>0</v>
      </c>
      <c r="J38" s="32">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row>
    <row r="39" spans="1:13" ht="14.25" hidden="1" x14ac:dyDescent="0.2">
      <c r="A39" s="37"/>
      <c r="B39" s="116"/>
      <c r="C39" s="12"/>
      <c r="D39" s="30">
        <f>IFERROR((VLOOKUP($B39,'Tabela de alimentos'!$A$3:$K$1041,2,FALSE))*$C39/100,0)</f>
        <v>0</v>
      </c>
      <c r="E39" s="33">
        <f>IFERROR((VLOOKUP($B39,'Tabela de alimentos'!$A$3:$K$1041,3,FALSE))*$C39/100,0)</f>
        <v>0</v>
      </c>
      <c r="F39" s="30">
        <f>IFERROR((VLOOKUP($B39,'Tabela de alimentos'!$A$3:$K$1041,4,FALSE))*$C39/100,0)</f>
        <v>0</v>
      </c>
      <c r="G39" s="30">
        <f>IFERROR((VLOOKUP($B39,'Tabela de alimentos'!$A$3:$K$1041,5,FALSE))*$C39/100,0)</f>
        <v>0</v>
      </c>
      <c r="H39" s="30">
        <f>IFERROR((VLOOKUP($B39,'Tabela de alimentos'!$A$3:$K$1041,6,FALSE))*$C39/100,0)</f>
        <v>0</v>
      </c>
      <c r="I39" s="33">
        <f>IFERROR((VLOOKUP($B39,'Tabela de alimentos'!$A$3:$K$1041,7,FALSE))*$C39/100,0)</f>
        <v>0</v>
      </c>
      <c r="J39" s="32">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row>
    <row r="40" spans="1:13" ht="14.25" hidden="1" x14ac:dyDescent="0.2">
      <c r="A40" s="37"/>
      <c r="B40" s="116"/>
      <c r="C40" s="12"/>
      <c r="D40" s="30">
        <f>IFERROR((VLOOKUP($B40,'Tabela de alimentos'!$A$3:$K$1041,2,FALSE))*$C40/100,0)</f>
        <v>0</v>
      </c>
      <c r="E40" s="33">
        <f>IFERROR((VLOOKUP($B40,'Tabela de alimentos'!$A$3:$K$1041,3,FALSE))*$C40/100,0)</f>
        <v>0</v>
      </c>
      <c r="F40" s="30">
        <f>IFERROR((VLOOKUP($B40,'Tabela de alimentos'!$A$3:$K$1041,4,FALSE))*$C40/100,0)</f>
        <v>0</v>
      </c>
      <c r="G40" s="30">
        <f>IFERROR((VLOOKUP($B40,'Tabela de alimentos'!$A$3:$K$1041,5,FALSE))*$C40/100,0)</f>
        <v>0</v>
      </c>
      <c r="H40" s="30">
        <f>IFERROR((VLOOKUP($B40,'Tabela de alimentos'!$A$3:$K$1041,6,FALSE))*$C40/100,0)</f>
        <v>0</v>
      </c>
      <c r="I40" s="33">
        <f>IFERROR((VLOOKUP($B40,'Tabela de alimentos'!$A$3:$K$1041,7,FALSE))*$C40/100,0)</f>
        <v>0</v>
      </c>
      <c r="J40" s="32">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row>
    <row r="41" spans="1:13" ht="14.25" hidden="1" x14ac:dyDescent="0.2">
      <c r="A41" s="37"/>
      <c r="B41" s="116"/>
      <c r="C41" s="12"/>
      <c r="D41" s="30">
        <f>IFERROR((VLOOKUP($B41,'Tabela de alimentos'!$A$3:$K$1041,2,FALSE))*$C41/100,0)</f>
        <v>0</v>
      </c>
      <c r="E41" s="33">
        <f>IFERROR((VLOOKUP($B41,'Tabela de alimentos'!$A$3:$K$1041,3,FALSE))*$C41/100,0)</f>
        <v>0</v>
      </c>
      <c r="F41" s="30">
        <f>IFERROR((VLOOKUP($B41,'Tabela de alimentos'!$A$3:$K$1041,4,FALSE))*$C41/100,0)</f>
        <v>0</v>
      </c>
      <c r="G41" s="30">
        <f>IFERROR((VLOOKUP($B41,'Tabela de alimentos'!$A$3:$K$1041,5,FALSE))*$C41/100,0)</f>
        <v>0</v>
      </c>
      <c r="H41" s="30">
        <f>IFERROR((VLOOKUP($B41,'Tabela de alimentos'!$A$3:$K$1041,6,FALSE))*$C41/100,0)</f>
        <v>0</v>
      </c>
      <c r="I41" s="33">
        <f>IFERROR((VLOOKUP($B41,'Tabela de alimentos'!$A$3:$K$1041,7,FALSE))*$C41/100,0)</f>
        <v>0</v>
      </c>
      <c r="J41" s="32">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row>
    <row r="42" spans="1:13" ht="14.25" hidden="1" x14ac:dyDescent="0.2">
      <c r="A42" s="37"/>
      <c r="B42" s="116"/>
      <c r="C42" s="12"/>
      <c r="D42" s="30">
        <f>IFERROR((VLOOKUP($B42,'Tabela de alimentos'!$A$3:$K$1041,2,FALSE))*$C42/100,0)</f>
        <v>0</v>
      </c>
      <c r="E42" s="33">
        <f>IFERROR((VLOOKUP($B42,'Tabela de alimentos'!$A$3:$K$1041,3,FALSE))*$C42/100,0)</f>
        <v>0</v>
      </c>
      <c r="F42" s="30">
        <f>IFERROR((VLOOKUP($B42,'Tabela de alimentos'!$A$3:$K$1041,4,FALSE))*$C42/100,0)</f>
        <v>0</v>
      </c>
      <c r="G42" s="30">
        <f>IFERROR((VLOOKUP($B42,'Tabela de alimentos'!$A$3:$K$1041,5,FALSE))*$C42/100,0)</f>
        <v>0</v>
      </c>
      <c r="H42" s="30">
        <f>IFERROR((VLOOKUP($B42,'Tabela de alimentos'!$A$3:$K$1041,6,FALSE))*$C42/100,0)</f>
        <v>0</v>
      </c>
      <c r="I42" s="33">
        <f>IFERROR((VLOOKUP($B42,'Tabela de alimentos'!$A$3:$K$1041,7,FALSE))*$C42/100,0)</f>
        <v>0</v>
      </c>
      <c r="J42" s="32">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row>
    <row r="43" spans="1:13" ht="14.25" hidden="1" x14ac:dyDescent="0.2">
      <c r="A43" s="37"/>
      <c r="B43" s="116"/>
      <c r="C43" s="12"/>
      <c r="D43" s="30">
        <f>IFERROR((VLOOKUP($B43,'Tabela de alimentos'!$A$3:$K$1041,2,FALSE))*$C43/100,0)</f>
        <v>0</v>
      </c>
      <c r="E43" s="33">
        <f>IFERROR((VLOOKUP($B43,'Tabela de alimentos'!$A$3:$K$1041,3,FALSE))*$C43/100,0)</f>
        <v>0</v>
      </c>
      <c r="F43" s="30">
        <f>IFERROR((VLOOKUP($B43,'Tabela de alimentos'!$A$3:$K$1041,4,FALSE))*$C43/100,0)</f>
        <v>0</v>
      </c>
      <c r="G43" s="30">
        <f>IFERROR((VLOOKUP($B43,'Tabela de alimentos'!$A$3:$K$1041,5,FALSE))*$C43/100,0)</f>
        <v>0</v>
      </c>
      <c r="H43" s="30">
        <f>IFERROR((VLOOKUP($B43,'Tabela de alimentos'!$A$3:$K$1041,6,FALSE))*$C43/100,0)</f>
        <v>0</v>
      </c>
      <c r="I43" s="33">
        <f>IFERROR((VLOOKUP($B43,'Tabela de alimentos'!$A$3:$K$1041,7,FALSE))*$C43/100,0)</f>
        <v>0</v>
      </c>
      <c r="J43" s="32">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row>
    <row r="44" spans="1:13" ht="14.25" hidden="1" x14ac:dyDescent="0.2">
      <c r="A44" s="37"/>
      <c r="B44" s="116"/>
      <c r="C44" s="12"/>
      <c r="D44" s="30">
        <f>IFERROR((VLOOKUP($B44,'Tabela de alimentos'!$A$3:$K$1041,2,FALSE))*$C44/100,0)</f>
        <v>0</v>
      </c>
      <c r="E44" s="33">
        <f>IFERROR((VLOOKUP($B44,'Tabela de alimentos'!$A$3:$K$1041,3,FALSE))*$C44/100,0)</f>
        <v>0</v>
      </c>
      <c r="F44" s="30">
        <f>IFERROR((VLOOKUP($B44,'Tabela de alimentos'!$A$3:$K$1041,4,FALSE))*$C44/100,0)</f>
        <v>0</v>
      </c>
      <c r="G44" s="30">
        <f>IFERROR((VLOOKUP($B44,'Tabela de alimentos'!$A$3:$K$1041,5,FALSE))*$C44/100,0)</f>
        <v>0</v>
      </c>
      <c r="H44" s="30">
        <f>IFERROR((VLOOKUP($B44,'Tabela de alimentos'!$A$3:$K$1041,6,FALSE))*$C44/100,0)</f>
        <v>0</v>
      </c>
      <c r="I44" s="33">
        <f>IFERROR((VLOOKUP($B44,'Tabela de alimentos'!$A$3:$K$1041,7,FALSE))*$C44/100,0)</f>
        <v>0</v>
      </c>
      <c r="J44" s="32">
        <f>IFERROR((VLOOKUP($B44,'Tabela de alimentos'!$A$3:$K$1041,8,FALSE))*$C44/100,0)</f>
        <v>0</v>
      </c>
      <c r="K44" s="32">
        <f>IFERROR((VLOOKUP($B44,'Tabela de alimentos'!$A$3:$K$1041,9,FALSE))*$C44/100,0)</f>
        <v>0</v>
      </c>
      <c r="L44" s="32">
        <f>IFERROR((VLOOKUP($B44,'Tabela de alimentos'!$A$3:$K$1041,10,FALSE))*$C44/100,0)</f>
        <v>0</v>
      </c>
      <c r="M44" s="32">
        <f>IFERROR((VLOOKUP($B44,'Tabela de alimentos'!$A$3:$K$1041,11,FALSE))*$C44/100,0)</f>
        <v>0</v>
      </c>
    </row>
    <row r="45" spans="1:13" ht="14.25" hidden="1" x14ac:dyDescent="0.2">
      <c r="A45" s="37"/>
      <c r="B45" s="116"/>
      <c r="C45" s="12"/>
      <c r="D45" s="30">
        <f>IFERROR((VLOOKUP($B45,'Tabela de alimentos'!$A$3:$K$1041,2,FALSE))*$C45/100,0)</f>
        <v>0</v>
      </c>
      <c r="E45" s="33">
        <f>IFERROR((VLOOKUP($B45,'Tabela de alimentos'!$A$3:$K$1041,3,FALSE))*$C45/100,0)</f>
        <v>0</v>
      </c>
      <c r="F45" s="30">
        <f>IFERROR((VLOOKUP($B45,'Tabela de alimentos'!$A$3:$K$1041,4,FALSE))*$C45/100,0)</f>
        <v>0</v>
      </c>
      <c r="G45" s="30">
        <f>IFERROR((VLOOKUP($B45,'Tabela de alimentos'!$A$3:$K$1041,5,FALSE))*$C45/100,0)</f>
        <v>0</v>
      </c>
      <c r="H45" s="30">
        <f>IFERROR((VLOOKUP($B45,'Tabela de alimentos'!$A$3:$K$1041,6,FALSE))*$C45/100,0)</f>
        <v>0</v>
      </c>
      <c r="I45" s="33">
        <f>IFERROR((VLOOKUP($B45,'Tabela de alimentos'!$A$3:$K$1041,7,FALSE))*$C45/100,0)</f>
        <v>0</v>
      </c>
      <c r="J45" s="32">
        <f>IFERROR((VLOOKUP($B45,'Tabela de alimentos'!$A$3:$K$1041,8,FALSE))*$C45/100,0)</f>
        <v>0</v>
      </c>
      <c r="K45" s="32">
        <f>IFERROR((VLOOKUP($B45,'Tabela de alimentos'!$A$3:$K$1041,9,FALSE))*$C45/100,0)</f>
        <v>0</v>
      </c>
      <c r="L45" s="32">
        <f>IFERROR((VLOOKUP($B45,'Tabela de alimentos'!$A$3:$K$1041,10,FALSE))*$C45/100,0)</f>
        <v>0</v>
      </c>
      <c r="M45" s="32">
        <f>IFERROR((VLOOKUP($B45,'Tabela de alimentos'!$A$3:$K$1041,11,FALSE))*$C45/100,0)</f>
        <v>0</v>
      </c>
    </row>
    <row r="46" spans="1:13" ht="14.25" x14ac:dyDescent="0.2">
      <c r="A46" s="37"/>
      <c r="B46" s="193"/>
      <c r="C46" s="12"/>
      <c r="D46" s="30">
        <f>IFERROR((VLOOKUP($B46,'Tabela de alimentos'!$A$3:$K$1041,2,FALSE))*$C46/100,0)</f>
        <v>0</v>
      </c>
      <c r="E46" s="33">
        <f>IFERROR((VLOOKUP($B46,'Tabela de alimentos'!$A$3:$K$1041,3,FALSE))*$C46/100,0)</f>
        <v>0</v>
      </c>
      <c r="F46" s="30">
        <f>IFERROR((VLOOKUP($B46,'Tabela de alimentos'!$A$3:$K$1041,4,FALSE))*$C46/100,0)</f>
        <v>0</v>
      </c>
      <c r="G46" s="30">
        <f>IFERROR((VLOOKUP($B46,'Tabela de alimentos'!$A$3:$K$1041,5,FALSE))*$C46/100,0)</f>
        <v>0</v>
      </c>
      <c r="H46" s="30">
        <f>IFERROR((VLOOKUP($B46,'Tabela de alimentos'!$A$3:$K$1041,6,FALSE))*$C46/100,0)</f>
        <v>0</v>
      </c>
      <c r="I46" s="39">
        <f>IFERROR((VLOOKUP($B46,'Tabela de alimentos'!$A$3:$K$1041,7,FALSE))*$C46/100,0)</f>
        <v>0</v>
      </c>
      <c r="J46" s="32">
        <f>IFERROR((VLOOKUP($B46,'Tabela de alimentos'!$A$3:$K$1041,8,FALSE))*$C46/100,0)</f>
        <v>0</v>
      </c>
      <c r="K46" s="32">
        <f>IFERROR((VLOOKUP($B46,'Tabela de alimentos'!$A$3:$K$1041,9,FALSE))*$C46/100,0)</f>
        <v>0</v>
      </c>
      <c r="L46" s="32">
        <f>IFERROR((VLOOKUP($B46,'Tabela de alimentos'!$A$3:$K$1041,10,FALSE))*$C46/100,0)</f>
        <v>0</v>
      </c>
      <c r="M46" s="32">
        <f>IFERROR((VLOOKUP($B46,'Tabela de alimentos'!$A$3:$K$1041,11,FALSE))*$C46/100,0)</f>
        <v>0</v>
      </c>
    </row>
    <row r="47" spans="1:13" s="2" customFormat="1" ht="19.899999999999999" customHeight="1" thickBot="1" x14ac:dyDescent="0.25">
      <c r="A47" s="38"/>
      <c r="B47" s="27"/>
      <c r="C47" s="28" t="s">
        <v>398</v>
      </c>
      <c r="D47" s="34">
        <f t="shared" ref="D47:M47" si="0">SUM(D5:D46)</f>
        <v>1681.1306539855073</v>
      </c>
      <c r="E47" s="35">
        <f t="shared" si="0"/>
        <v>6886.5622764133532</v>
      </c>
      <c r="F47" s="34">
        <f t="shared" si="0"/>
        <v>77.485068237821608</v>
      </c>
      <c r="G47" s="34">
        <f t="shared" si="0"/>
        <v>50.909183333333338</v>
      </c>
      <c r="H47" s="34">
        <f t="shared" si="0"/>
        <v>219.25186176217838</v>
      </c>
      <c r="I47" s="34">
        <f t="shared" si="0"/>
        <v>711.9237333333333</v>
      </c>
      <c r="J47" s="36">
        <f t="shared" si="0"/>
        <v>10.528231333333336</v>
      </c>
      <c r="K47" s="36">
        <f t="shared" si="0"/>
        <v>465.38967000000002</v>
      </c>
      <c r="L47" s="36">
        <f t="shared" si="0"/>
        <v>280.53416666666669</v>
      </c>
      <c r="M47" s="36">
        <f t="shared" si="0"/>
        <v>1131.564433333333</v>
      </c>
    </row>
    <row r="48" spans="1:13" s="2" customFormat="1" ht="24.95" customHeight="1" x14ac:dyDescent="0.25">
      <c r="A48" s="603" t="s">
        <v>638</v>
      </c>
      <c r="B48" s="603"/>
      <c r="C48" s="603"/>
      <c r="D48" s="603"/>
      <c r="E48" s="603"/>
      <c r="F48" s="603"/>
      <c r="G48" s="603"/>
      <c r="H48" s="603"/>
      <c r="I48" s="603"/>
      <c r="J48" s="603"/>
      <c r="K48" s="603"/>
      <c r="L48" s="603"/>
      <c r="M48" s="603"/>
    </row>
    <row r="49" spans="2:13" s="2" customFormat="1" x14ac:dyDescent="0.2">
      <c r="C49" s="9"/>
      <c r="D49" s="9"/>
      <c r="E49" s="9"/>
      <c r="F49" s="9"/>
      <c r="G49" s="9"/>
      <c r="H49" s="9"/>
      <c r="I49" s="9"/>
      <c r="J49" s="9"/>
      <c r="K49" s="9"/>
      <c r="L49" s="9"/>
      <c r="M49" s="9"/>
    </row>
    <row r="50" spans="2:13" x14ac:dyDescent="0.2">
      <c r="B50" s="2"/>
      <c r="D50" s="4"/>
      <c r="E50" s="4"/>
      <c r="F50" s="4"/>
      <c r="G50" s="4"/>
      <c r="H50" s="4"/>
      <c r="I50" s="4"/>
      <c r="J50" s="4"/>
      <c r="K50" s="4"/>
      <c r="L50" s="4"/>
      <c r="M50" s="5"/>
    </row>
    <row r="51" spans="2:13" x14ac:dyDescent="0.2">
      <c r="B51" s="3"/>
      <c r="D51" s="6"/>
      <c r="E51" s="7"/>
      <c r="F51" s="6"/>
      <c r="G51" s="6"/>
      <c r="H51" s="6"/>
      <c r="I51" s="6"/>
      <c r="J51" s="6"/>
      <c r="K51" s="6"/>
      <c r="L51" s="6"/>
      <c r="M51" s="8"/>
    </row>
    <row r="52" spans="2:13" x14ac:dyDescent="0.2">
      <c r="B52" s="3"/>
      <c r="D52" s="6"/>
      <c r="E52" s="7"/>
      <c r="F52" s="6"/>
      <c r="G52" s="6"/>
      <c r="H52" s="6"/>
      <c r="I52" s="6"/>
      <c r="J52" s="6"/>
      <c r="K52" s="6"/>
      <c r="L52" s="6"/>
      <c r="M52" s="8"/>
    </row>
    <row r="53" spans="2:13" x14ac:dyDescent="0.2">
      <c r="B53" s="3"/>
      <c r="D53" s="6"/>
      <c r="E53" s="7"/>
      <c r="F53" s="6"/>
      <c r="G53" s="6"/>
      <c r="H53" s="6"/>
      <c r="I53" s="6"/>
      <c r="J53" s="6"/>
      <c r="K53" s="6"/>
      <c r="L53" s="6"/>
      <c r="M53" s="8"/>
    </row>
  </sheetData>
  <mergeCells count="5">
    <mergeCell ref="A1:M1"/>
    <mergeCell ref="A2:M2"/>
    <mergeCell ref="A3:B3"/>
    <mergeCell ref="D3:E3"/>
    <mergeCell ref="A48:M48"/>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06B6184-2FDC-43E4-9D10-559994C42CE6}">
          <x14:formula1>
            <xm:f>'Tabela de alimentos'!$A$3:$A$691</xm:f>
          </x14:formula1>
          <xm:sqref>B5:B46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84F0-CA17-4E35-858A-5CFD66276A9C}">
  <sheetPr>
    <tabColor rgb="FFFF0000"/>
    <pageSetUpPr fitToPage="1"/>
  </sheetPr>
  <dimension ref="A1:M52"/>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customHeight="1" x14ac:dyDescent="0.2">
      <c r="A3" s="609" t="s">
        <v>646</v>
      </c>
      <c r="B3" s="609"/>
      <c r="C3" s="97"/>
      <c r="D3" s="604" t="s">
        <v>31</v>
      </c>
      <c r="E3" s="604"/>
      <c r="F3" s="86" t="s">
        <v>7</v>
      </c>
      <c r="G3" s="86" t="s">
        <v>32</v>
      </c>
      <c r="H3" s="86" t="s">
        <v>640</v>
      </c>
      <c r="I3" s="87" t="s">
        <v>8</v>
      </c>
      <c r="J3" s="89" t="s">
        <v>9</v>
      </c>
      <c r="K3" s="88" t="s">
        <v>10</v>
      </c>
      <c r="L3" s="89" t="s">
        <v>396</v>
      </c>
      <c r="M3" s="90" t="s">
        <v>623</v>
      </c>
    </row>
    <row r="4" spans="1:13" ht="58.5"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751</v>
      </c>
      <c r="C5" s="11">
        <v>100</v>
      </c>
      <c r="D5" s="30">
        <f>IFERROR((VLOOKUP($B5,'Tabela de alimentos'!$A$3:$K$1041,2,FALSE))*$C5/100,0)</f>
        <v>256.8276544288301</v>
      </c>
      <c r="E5" s="33">
        <f>IFERROR((VLOOKUP($B5,'Tabela de alimentos'!$A$3:$K$1041,3,FALSE))*$C5/100,0)</f>
        <v>1074.5669061302249</v>
      </c>
      <c r="F5" s="31">
        <f>IFERROR((VLOOKUP($B5,'Tabela de alimentos'!$A$3:$K$1041,4,FALSE))*$C5/100,0)</f>
        <v>6.2348446375349287</v>
      </c>
      <c r="G5" s="30">
        <f>IFERROR((VLOOKUP($B5,'Tabela de alimentos'!$A$3:$K$1041,5,FALSE))*$C5/100,0)</f>
        <v>8.5462199999999982</v>
      </c>
      <c r="H5" s="30">
        <f>IFERROR((VLOOKUP($B5,'Tabela de alimentos'!$A$3:$K$1041,6,FALSE))*$C5/100,0)</f>
        <v>39.779355362465083</v>
      </c>
      <c r="I5" s="30">
        <f>IFERROR((VLOOKUP($B5,'Tabela de alimentos'!$A$3:$K$1041,7,FALSE))*$C5/100,0)</f>
        <v>39.448966666666664</v>
      </c>
      <c r="J5" s="33">
        <f>IFERROR((VLOOKUP($B5,'Tabela de alimentos'!$A$3:$K$1041,8,FALSE))*$C5/100,0)</f>
        <v>0.73533333333333328</v>
      </c>
      <c r="K5" s="32">
        <f>IFERROR((VLOOKUP($B5,'Tabela de alimentos'!$A$3:$K$1041,9,FALSE))*$C5/100,0)</f>
        <v>70.07759999999999</v>
      </c>
      <c r="L5" s="32">
        <f>IFERROR((VLOOKUP($B5,'Tabela de alimentos'!$A$3:$K$1041,10,FALSE))*$C5/100,0)</f>
        <v>6.4770000000000003</v>
      </c>
      <c r="M5" s="32">
        <f>IFERROR((VLOOKUP($B5,'Tabela de alimentos'!$A$3:$K$1041,11,FALSE))*$C5/100,0)</f>
        <v>200.29114666666669</v>
      </c>
    </row>
    <row r="6" spans="1:13" ht="14.25" x14ac:dyDescent="0.2">
      <c r="A6" s="19"/>
      <c r="B6" s="116" t="s">
        <v>730</v>
      </c>
      <c r="C6" s="11">
        <v>100</v>
      </c>
      <c r="D6" s="30">
        <f>IFERROR((VLOOKUP($B6,'Tabela de alimentos'!$A$3:$K$1041,2,FALSE))*$C6/100,0)</f>
        <v>323.10448848695648</v>
      </c>
      <c r="E6" s="33">
        <f>IFERROR((VLOOKUP($B6,'Tabela de alimentos'!$A$3:$K$1041,3,FALSE))*$C6/100,0)</f>
        <v>1351.8691798294262</v>
      </c>
      <c r="F6" s="31">
        <f>IFERROR((VLOOKUP($B6,'Tabela de alimentos'!$A$3:$K$1041,4,FALSE))*$C6/100,0)</f>
        <v>10.375391304347824</v>
      </c>
      <c r="G6" s="30">
        <f>IFERROR((VLOOKUP($B6,'Tabela de alimentos'!$A$3:$K$1041,5,FALSE))*$C6/100,0)</f>
        <v>9.1710000000000012</v>
      </c>
      <c r="H6" s="30">
        <f>IFERROR((VLOOKUP($B6,'Tabela de alimentos'!$A$3:$K$1041,6,FALSE))*$C6/100,0)</f>
        <v>54.239275362318843</v>
      </c>
      <c r="I6" s="30">
        <f>IFERROR((VLOOKUP($B6,'Tabela de alimentos'!$A$3:$K$1041,7,FALSE))*$C6/100,0)</f>
        <v>278.96899999999999</v>
      </c>
      <c r="J6" s="33">
        <f>IFERROR((VLOOKUP($B6,'Tabela de alimentos'!$A$3:$K$1041,8,FALSE))*$C6/100,0)</f>
        <v>0.59833333333333327</v>
      </c>
      <c r="K6" s="32">
        <f>IFERROR((VLOOKUP($B6,'Tabela de alimentos'!$A$3:$K$1041,9,FALSE))*$C6/100,0)</f>
        <v>305.81700000000001</v>
      </c>
      <c r="L6" s="32">
        <f>IFERROR((VLOOKUP($B6,'Tabela de alimentos'!$A$3:$K$1041,10,FALSE))*$C6/100,0)</f>
        <v>201.50416666666669</v>
      </c>
      <c r="M6" s="32">
        <f>IFERROR((VLOOKUP($B6,'Tabela de alimentos'!$A$3:$K$1041,11,FALSE))*$C6/100,0)</f>
        <v>96.9</v>
      </c>
    </row>
    <row r="7" spans="1:13" ht="14.25" x14ac:dyDescent="0.2">
      <c r="A7" s="19"/>
      <c r="B7" s="116" t="s">
        <v>698</v>
      </c>
      <c r="C7" s="11">
        <v>100</v>
      </c>
      <c r="D7" s="30">
        <f>IFERROR((VLOOKUP($B7,'Tabela de alimentos'!$A$3:$K$1041,2,FALSE))*$C7/100,0)</f>
        <v>110.07181055072463</v>
      </c>
      <c r="E7" s="33">
        <f>IFERROR((VLOOKUP($B7,'Tabela de alimentos'!$A$3:$K$1041,3,FALSE))*$C7/100,0)</f>
        <v>460.54090334423182</v>
      </c>
      <c r="F7" s="31">
        <f>IFERROR((VLOOKUP($B7,'Tabela de alimentos'!$A$3:$K$1041,4,FALSE))*$C7/100,0)</f>
        <v>12.567897971014492</v>
      </c>
      <c r="G7" s="30">
        <f>IFERROR((VLOOKUP($B7,'Tabela de alimentos'!$A$3:$K$1041,5,FALSE))*$C7/100,0)</f>
        <v>6.1711599999999995</v>
      </c>
      <c r="H7" s="30">
        <f>IFERROR((VLOOKUP($B7,'Tabela de alimentos'!$A$3:$K$1041,6,FALSE))*$C7/100,0)</f>
        <v>0.34158869565217387</v>
      </c>
      <c r="I7" s="30">
        <f>IFERROR((VLOOKUP($B7,'Tabela de alimentos'!$A$3:$K$1041,7,FALSE))*$C7/100,0)</f>
        <v>3.2499100000000012</v>
      </c>
      <c r="J7" s="33">
        <f>IFERROR((VLOOKUP($B7,'Tabela de alimentos'!$A$3:$K$1041,8,FALSE))*$C7/100,0)</f>
        <v>0.9172733333333335</v>
      </c>
      <c r="K7" s="32">
        <f>IFERROR((VLOOKUP($B7,'Tabela de alimentos'!$A$3:$K$1041,9,FALSE))*$C7/100,0)</f>
        <v>1.2</v>
      </c>
      <c r="L7" s="32">
        <f>IFERROR((VLOOKUP($B7,'Tabela de alimentos'!$A$3:$K$1041,10,FALSE))*$C7/100,0)</f>
        <v>0.11667666666666668</v>
      </c>
      <c r="M7" s="32">
        <f>IFERROR((VLOOKUP($B7,'Tabela de alimentos'!$A$3:$K$1041,11,FALSE))*$C7/100,0)</f>
        <v>109.92783666666666</v>
      </c>
    </row>
    <row r="8" spans="1:13" ht="14.25" x14ac:dyDescent="0.2">
      <c r="A8" s="19"/>
      <c r="B8" s="116" t="s">
        <v>674</v>
      </c>
      <c r="C8" s="11">
        <v>100</v>
      </c>
      <c r="D8" s="30">
        <f>IFERROR((VLOOKUP($B8,'Tabela de alimentos'!$A$3:$K$1041,2,FALSE))*$C8/100,0)</f>
        <v>308.897067884058</v>
      </c>
      <c r="E8" s="33">
        <f>IFERROR((VLOOKUP($B8,'Tabela de alimentos'!$A$3:$K$1041,3,FALSE))*$C8/100,0)</f>
        <v>1292.4253320268986</v>
      </c>
      <c r="F8" s="31">
        <f>IFERROR((VLOOKUP($B8,'Tabela de alimentos'!$A$3:$K$1041,4,FALSE))*$C8/100,0)</f>
        <v>5.7618862318840574</v>
      </c>
      <c r="G8" s="30">
        <f>IFERROR((VLOOKUP($B8,'Tabela de alimentos'!$A$3:$K$1041,5,FALSE))*$C8/100,0)</f>
        <v>2.7690999999999999</v>
      </c>
      <c r="H8" s="30">
        <f>IFERROR((VLOOKUP($B8,'Tabela de alimentos'!$A$3:$K$1041,6,FALSE))*$C8/100,0)</f>
        <v>63.127163768115935</v>
      </c>
      <c r="I8" s="30">
        <f>IFERROR((VLOOKUP($B8,'Tabela de alimentos'!$A$3:$K$1041,7,FALSE))*$C8/100,0)</f>
        <v>3.5992666666666664</v>
      </c>
      <c r="J8" s="33">
        <f>IFERROR((VLOOKUP($B8,'Tabela de alimentos'!$A$3:$K$1041,8,FALSE))*$C8/100,0)</f>
        <v>0.54619799999999996</v>
      </c>
      <c r="K8" s="32">
        <f>IFERROR((VLOOKUP($B8,'Tabela de alimentos'!$A$3:$K$1041,9,FALSE))*$C8/100,0)</f>
        <v>0</v>
      </c>
      <c r="L8" s="32">
        <f>IFERROR((VLOOKUP($B8,'Tabela de alimentos'!$A$3:$K$1041,10,FALSE))*$C8/100,0)</f>
        <v>0</v>
      </c>
      <c r="M8" s="32">
        <f>IFERROR((VLOOKUP($B8,'Tabela de alimentos'!$A$3:$K$1041,11,FALSE))*$C8/100,0)</f>
        <v>80.728133333333332</v>
      </c>
    </row>
    <row r="9" spans="1:13" ht="14.25" x14ac:dyDescent="0.2">
      <c r="A9" s="19"/>
      <c r="B9" s="116" t="s">
        <v>676</v>
      </c>
      <c r="C9" s="11">
        <v>100</v>
      </c>
      <c r="D9" s="30">
        <f>IFERROR((VLOOKUP($B9,'Tabela de alimentos'!$A$3:$K$1041,2,FALSE))*$C9/100,0)</f>
        <v>110.33464939130434</v>
      </c>
      <c r="E9" s="33">
        <f>IFERROR((VLOOKUP($B9,'Tabela de alimentos'!$A$3:$K$1041,3,FALSE))*$C9/100,0)</f>
        <v>461.64017305321738</v>
      </c>
      <c r="F9" s="31">
        <f>IFERROR((VLOOKUP($B9,'Tabela de alimentos'!$A$3:$K$1041,4,FALSE))*$C9/100,0)</f>
        <v>5.291054347826087</v>
      </c>
      <c r="G9" s="30">
        <f>IFERROR((VLOOKUP($B9,'Tabela de alimentos'!$A$3:$K$1041,5,FALSE))*$C9/100,0)</f>
        <v>4.1120999999999999</v>
      </c>
      <c r="H9" s="30">
        <f>IFERROR((VLOOKUP($B9,'Tabela de alimentos'!$A$3:$K$1041,6,FALSE))*$C9/100,0)</f>
        <v>13.664528985507244</v>
      </c>
      <c r="I9" s="30">
        <f>IFERROR((VLOOKUP($B9,'Tabela de alimentos'!$A$3:$K$1041,7,FALSE))*$C9/100,0)</f>
        <v>49.747799999999998</v>
      </c>
      <c r="J9" s="33">
        <f>IFERROR((VLOOKUP($B9,'Tabela de alimentos'!$A$3:$K$1041,8,FALSE))*$C9/100,0)</f>
        <v>2.0020000000000002</v>
      </c>
      <c r="K9" s="32">
        <f>IFERROR((VLOOKUP($B9,'Tabela de alimentos'!$A$3:$K$1041,9,FALSE))*$C9/100,0)</f>
        <v>0</v>
      </c>
      <c r="L9" s="32">
        <f>IFERROR((VLOOKUP($B9,'Tabela de alimentos'!$A$3:$K$1041,10,FALSE))*$C9/100,0)</f>
        <v>0</v>
      </c>
      <c r="M9" s="32">
        <f>IFERROR((VLOOKUP($B9,'Tabela de alimentos'!$A$3:$K$1041,11,FALSE))*$C9/100,0)</f>
        <v>84.592800000000011</v>
      </c>
    </row>
    <row r="10" spans="1:13" ht="14.25" x14ac:dyDescent="0.2">
      <c r="A10" s="19"/>
      <c r="B10" s="116" t="s">
        <v>761</v>
      </c>
      <c r="C10" s="11">
        <v>100</v>
      </c>
      <c r="D10" s="30">
        <f>IFERROR((VLOOKUP($B10,'Tabela de alimentos'!$A$3:$K$1041,2,FALSE))*$C10/100,0)</f>
        <v>6.27</v>
      </c>
      <c r="E10" s="33">
        <f>IFERROR((VLOOKUP($B10,'Tabela de alimentos'!$A$3:$K$1041,3,FALSE))*$C10/100,0)</f>
        <v>137.18055550469563</v>
      </c>
      <c r="F10" s="31">
        <f>IFERROR((VLOOKUP($B10,'Tabela de alimentos'!$A$3:$K$1041,4,FALSE))*$C10/100,0)</f>
        <v>0.33315217391304341</v>
      </c>
      <c r="G10" s="30">
        <f>IFERROR((VLOOKUP($B10,'Tabela de alimentos'!$A$3:$K$1041,5,FALSE))*$C10/100,0)</f>
        <v>3.0451999999999999</v>
      </c>
      <c r="H10" s="30">
        <f>IFERROR((VLOOKUP($B10,'Tabela de alimentos'!$A$3:$K$1041,6,FALSE))*$C10/100,0)</f>
        <v>1.3970144927536237</v>
      </c>
      <c r="I10" s="30">
        <f>IFERROR((VLOOKUP($B10,'Tabela de alimentos'!$A$3:$K$1041,7,FALSE))*$C10/100,0)</f>
        <v>10.499600000000003</v>
      </c>
      <c r="J10" s="33">
        <f>IFERROR((VLOOKUP($B10,'Tabela de alimentos'!$A$3:$K$1041,8,FALSE))*$C10/100,0)</f>
        <v>5.2999999999999999E-2</v>
      </c>
      <c r="K10" s="32">
        <f>IFERROR((VLOOKUP($B10,'Tabela de alimentos'!$A$3:$K$1041,9,FALSE))*$C10/100,0)</f>
        <v>3.99</v>
      </c>
      <c r="L10" s="32">
        <f>IFERROR((VLOOKUP($B10,'Tabela de alimentos'!$A$3:$K$1041,10,FALSE))*$C10/100,0)</f>
        <v>5.6150000000000002</v>
      </c>
      <c r="M10" s="32">
        <f>IFERROR((VLOOKUP($B10,'Tabela de alimentos'!$A$3:$K$1041,11,FALSE))*$C10/100,0)</f>
        <v>48.010600000000004</v>
      </c>
    </row>
    <row r="11" spans="1:13" ht="14.25" x14ac:dyDescent="0.2">
      <c r="A11" s="19"/>
      <c r="B11" s="116" t="s">
        <v>741</v>
      </c>
      <c r="C11" s="11">
        <v>100</v>
      </c>
      <c r="D11" s="30">
        <f>IFERROR((VLOOKUP($B11,'Tabela de alimentos'!$A$3:$K$1041,2,FALSE))*$C11/100,0)</f>
        <v>135.29</v>
      </c>
      <c r="E11" s="33">
        <f>IFERROR((VLOOKUP($B11,'Tabela de alimentos'!$A$3:$K$1041,3,FALSE))*$C11/100,0)</f>
        <v>566.07985476160002</v>
      </c>
      <c r="F11" s="31">
        <f>IFERROR((VLOOKUP($B11,'Tabela de alimentos'!$A$3:$K$1041,4,FALSE))*$C11/100,0)</f>
        <v>0.79449999999999998</v>
      </c>
      <c r="G11" s="30">
        <f>IFERROR((VLOOKUP($B11,'Tabela de alimentos'!$A$3:$K$1041,5,FALSE))*$C11/100,0)</f>
        <v>0.46799999999999997</v>
      </c>
      <c r="H11" s="30">
        <f>IFERROR((VLOOKUP($B11,'Tabela de alimentos'!$A$3:$K$1041,6,FALSE))*$C11/100,0)</f>
        <v>34.997833333333332</v>
      </c>
      <c r="I11" s="30">
        <f>IFERROR((VLOOKUP($B11,'Tabela de alimentos'!$A$3:$K$1041,7,FALSE))*$C11/100,0)</f>
        <v>15.000666666666664</v>
      </c>
      <c r="J11" s="33">
        <f>IFERROR((VLOOKUP($B11,'Tabela de alimentos'!$A$3:$K$1041,8,FALSE))*$C11/100,0)</f>
        <v>0.19500000000000001</v>
      </c>
      <c r="K11" s="32">
        <f>IFERROR((VLOOKUP($B11,'Tabela de alimentos'!$A$3:$K$1041,9,FALSE))*$C11/100,0)</f>
        <v>0</v>
      </c>
      <c r="L11" s="32">
        <f>IFERROR((VLOOKUP($B11,'Tabela de alimentos'!$A$3:$K$1041,10,FALSE))*$C11/100,0)</f>
        <v>49.804666666666662</v>
      </c>
      <c r="M11" s="32">
        <f>IFERROR((VLOOKUP($B11,'Tabela de alimentos'!$A$3:$K$1041,11,FALSE))*$C11/100,0)</f>
        <v>13.466666666666667</v>
      </c>
    </row>
    <row r="12" spans="1:13" ht="14.25" x14ac:dyDescent="0.2">
      <c r="A12" s="19"/>
      <c r="B12" s="116" t="s">
        <v>710</v>
      </c>
      <c r="C12" s="11">
        <v>100</v>
      </c>
      <c r="D12" s="30">
        <f>IFERROR((VLOOKUP($B12,'Tabela de alimentos'!$A$3:$K$1041,2,FALSE))*$C12/100,0)</f>
        <v>259.69</v>
      </c>
      <c r="E12" s="33">
        <f>IFERROR((VLOOKUP($B12,'Tabela de alimentos'!$A$3:$K$1041,3,FALSE))*$C12/100,0)</f>
        <v>1079.9478440885334</v>
      </c>
      <c r="F12" s="31">
        <f>IFERROR((VLOOKUP($B12,'Tabela de alimentos'!$A$3:$K$1041,4,FALSE))*$C12/100,0)</f>
        <v>8.0508186666666663</v>
      </c>
      <c r="G12" s="30">
        <f>IFERROR((VLOOKUP($B12,'Tabela de alimentos'!$A$3:$K$1041,5,FALSE))*$C12/100,0)</f>
        <v>10.7964</v>
      </c>
      <c r="H12" s="30">
        <f>IFERROR((VLOOKUP($B12,'Tabela de alimentos'!$A$3:$K$1041,6,FALSE))*$C12/100,0)</f>
        <v>31.698981333333332</v>
      </c>
      <c r="I12" s="30">
        <f>IFERROR((VLOOKUP($B12,'Tabela de alimentos'!$A$3:$K$1041,7,FALSE))*$C12/100,0)</f>
        <v>129.59566666666666</v>
      </c>
      <c r="J12" s="33">
        <f>IFERROR((VLOOKUP($B12,'Tabela de alimentos'!$A$3:$K$1041,8,FALSE))*$C12/100,0)</f>
        <v>1.1803333333333332</v>
      </c>
      <c r="K12" s="32">
        <f>IFERROR((VLOOKUP($B12,'Tabela de alimentos'!$A$3:$K$1041,9,FALSE))*$C12/100,0)</f>
        <v>77.834666666666678</v>
      </c>
      <c r="L12" s="32">
        <f>IFERROR((VLOOKUP($B12,'Tabela de alimentos'!$A$3:$K$1041,10,FALSE))*$C12/100,0)</f>
        <v>0</v>
      </c>
      <c r="M12" s="32">
        <f>IFERROR((VLOOKUP($B12,'Tabela de alimentos'!$A$3:$K$1041,11,FALSE))*$C12/100,0)</f>
        <v>438.596</v>
      </c>
    </row>
    <row r="13" spans="1:13" ht="14.25" x14ac:dyDescent="0.2">
      <c r="A13" s="19"/>
      <c r="B13" s="116" t="s">
        <v>737</v>
      </c>
      <c r="C13" s="11">
        <v>100</v>
      </c>
      <c r="D13" s="30">
        <f>IFERROR((VLOOKUP($B13,'Tabela de alimentos'!$A$3:$K$1041,2,FALSE))*$C13/100,0)</f>
        <v>99.86</v>
      </c>
      <c r="E13" s="33">
        <f>IFERROR((VLOOKUP($B13,'Tabela de alimentos'!$A$3:$K$1041,3,FALSE))*$C13/100,0)</f>
        <v>417.848426579803</v>
      </c>
      <c r="F13" s="31">
        <f>IFERROR((VLOOKUP($B13,'Tabela de alimentos'!$A$3:$K$1041,4,FALSE))*$C13/100,0)</f>
        <v>0.96533333333333327</v>
      </c>
      <c r="G13" s="30">
        <f>IFERROR((VLOOKUP($B13,'Tabela de alimentos'!$A$3:$K$1041,5,FALSE))*$C13/100,0)</f>
        <v>0.22666666666666666</v>
      </c>
      <c r="H13" s="30">
        <f>IFERROR((VLOOKUP($B13,'Tabela de alimentos'!$A$3:$K$1041,6,FALSE))*$C13/100,0)</f>
        <v>25.558333333333323</v>
      </c>
      <c r="I13" s="30">
        <f>IFERROR((VLOOKUP($B13,'Tabela de alimentos'!$A$3:$K$1041,7,FALSE))*$C13/100,0)</f>
        <v>27.834666666666671</v>
      </c>
      <c r="J13" s="33">
        <f>IFERROR((VLOOKUP($B13,'Tabela de alimentos'!$A$3:$K$1041,8,FALSE))*$C13/100,0)</f>
        <v>0.73099999999999998</v>
      </c>
      <c r="K13" s="32">
        <f>IFERROR((VLOOKUP($B13,'Tabela de alimentos'!$A$3:$K$1041,9,FALSE))*$C13/100,0)</f>
        <v>4</v>
      </c>
      <c r="L13" s="32">
        <f>IFERROR((VLOOKUP($B13,'Tabela de alimentos'!$A$3:$K$1041,10,FALSE))*$C13/100,0)</f>
        <v>2.4933333333333332</v>
      </c>
      <c r="M13" s="32">
        <f>IFERROR((VLOOKUP($B13,'Tabela de alimentos'!$A$3:$K$1041,11,FALSE))*$C13/100,0)</f>
        <v>2.4726666666666666</v>
      </c>
    </row>
    <row r="14" spans="1:13" ht="14.25" x14ac:dyDescent="0.2">
      <c r="A14" s="19"/>
      <c r="B14" s="116"/>
      <c r="C14" s="11"/>
      <c r="D14" s="30">
        <f>IFERROR((VLOOKUP($B14,'Tabela de alimentos'!$A$3:$K$1041,2,FALSE))*$C14/100,0)</f>
        <v>0</v>
      </c>
      <c r="E14" s="33">
        <f>IFERROR((VLOOKUP($B14,'Tabela de alimentos'!$A$3:$K$1041,3,FALSE))*$C14/100,0)</f>
        <v>0</v>
      </c>
      <c r="F14" s="31">
        <f>IFERROR((VLOOKUP($B14,'Tabela de alimentos'!$A$3:$K$1041,4,FALSE))*$C14/100,0)</f>
        <v>0</v>
      </c>
      <c r="G14" s="30">
        <f>IFERROR((VLOOKUP($B14,'Tabela de alimentos'!$A$3:$K$1041,5,FALSE))*$C14/100,0)</f>
        <v>0</v>
      </c>
      <c r="H14" s="30">
        <f>IFERROR((VLOOKUP($B14,'Tabela de alimentos'!$A$3:$K$1041,6,FALSE))*$C14/100,0)</f>
        <v>0</v>
      </c>
      <c r="I14" s="30">
        <f>IFERROR((VLOOKUP($B14,'Tabela de alimentos'!$A$3:$K$1041,7,FALSE))*$C14/100,0)</f>
        <v>0</v>
      </c>
      <c r="J14" s="33">
        <f>IFERROR((VLOOKUP($B14,'Tabela de alimentos'!$A$3:$K$1041,8,FALSE))*$C14/100,0)</f>
        <v>0</v>
      </c>
      <c r="K14" s="32">
        <f>IFERROR((VLOOKUP($B14,'Tabela de alimentos'!$A$3:$K$1041,9,FALSE))*$C14/100,0)</f>
        <v>0</v>
      </c>
      <c r="L14" s="32">
        <f>IFERROR((VLOOKUP($B14,'Tabela de alimentos'!$A$3:$K$1041,10,FALSE))*$C14/100,0)</f>
        <v>0</v>
      </c>
      <c r="M14" s="32">
        <f>IFERROR((VLOOKUP($B14,'Tabela de alimentos'!$A$3:$K$1041,11,FALSE))*$C14/100,0)</f>
        <v>0</v>
      </c>
    </row>
    <row r="15" spans="1:13" ht="14.25" x14ac:dyDescent="0.2">
      <c r="A15" s="19"/>
      <c r="B15" s="116"/>
      <c r="C15" s="11"/>
      <c r="D15" s="30">
        <f>IFERROR((VLOOKUP($B15,'Tabela de alimentos'!$A$3:$K$1041,2,FALSE))*$C15/100,0)</f>
        <v>0</v>
      </c>
      <c r="E15" s="33">
        <f>IFERROR((VLOOKUP($B15,'Tabela de alimentos'!$A$3:$K$1041,3,FALSE))*$C15/100,0)</f>
        <v>0</v>
      </c>
      <c r="F15" s="31">
        <f>IFERROR((VLOOKUP($B15,'Tabela de alimentos'!$A$3:$K$1041,4,FALSE))*$C15/100,0)</f>
        <v>0</v>
      </c>
      <c r="G15" s="30">
        <f>IFERROR((VLOOKUP($B15,'Tabela de alimentos'!$A$3:$K$1041,5,FALSE))*$C15/100,0)</f>
        <v>0</v>
      </c>
      <c r="H15" s="30">
        <f>IFERROR((VLOOKUP($B15,'Tabela de alimentos'!$A$3:$K$1041,6,FALSE))*$C15/100,0)</f>
        <v>0</v>
      </c>
      <c r="I15" s="30">
        <f>IFERROR((VLOOKUP($B15,'Tabela de alimentos'!$A$3:$K$1041,7,FALSE))*$C15/100,0)</f>
        <v>0</v>
      </c>
      <c r="J15" s="33">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row>
    <row r="16" spans="1:13" ht="14.25" x14ac:dyDescent="0.2">
      <c r="A16" s="19"/>
      <c r="B16" s="116"/>
      <c r="C16" s="11"/>
      <c r="D16" s="30">
        <f>IFERROR((VLOOKUP($B16,'Tabela de alimentos'!$A$3:$K$1041,2,FALSE))*$C16/100,0)</f>
        <v>0</v>
      </c>
      <c r="E16" s="33">
        <f>IFERROR((VLOOKUP($B16,'Tabela de alimentos'!$A$3:$K$1041,3,FALSE))*$C16/100,0)</f>
        <v>0</v>
      </c>
      <c r="F16" s="31">
        <f>IFERROR((VLOOKUP($B16,'Tabela de alimentos'!$A$3:$K$1041,4,FALSE))*$C16/100,0)</f>
        <v>0</v>
      </c>
      <c r="G16" s="30">
        <f>IFERROR((VLOOKUP($B16,'Tabela de alimentos'!$A$3:$K$1041,5,FALSE))*$C16/100,0)</f>
        <v>0</v>
      </c>
      <c r="H16" s="30">
        <f>IFERROR((VLOOKUP($B16,'Tabela de alimentos'!$A$3:$K$1041,6,FALSE))*$C16/100,0)</f>
        <v>0</v>
      </c>
      <c r="I16" s="30">
        <f>IFERROR((VLOOKUP($B16,'Tabela de alimentos'!$A$3:$K$1041,7,FALSE))*$C16/100,0)</f>
        <v>0</v>
      </c>
      <c r="J16" s="33">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row>
    <row r="17" spans="1:13" ht="14.25" x14ac:dyDescent="0.2">
      <c r="A17" s="19"/>
      <c r="B17" s="116"/>
      <c r="C17" s="11"/>
      <c r="D17" s="30">
        <f>IFERROR((VLOOKUP($B17,'Tabela de alimentos'!$A$3:$K$1041,2,FALSE))*$C17/100,0)</f>
        <v>0</v>
      </c>
      <c r="E17" s="33">
        <f>IFERROR((VLOOKUP($B17,'Tabela de alimentos'!$A$3:$K$1041,3,FALSE))*$C17/100,0)</f>
        <v>0</v>
      </c>
      <c r="F17" s="31">
        <f>IFERROR((VLOOKUP($B17,'Tabela de alimentos'!$A$3:$K$1041,4,FALSE))*$C17/100,0)</f>
        <v>0</v>
      </c>
      <c r="G17" s="30">
        <f>IFERROR((VLOOKUP($B17,'Tabela de alimentos'!$A$3:$K$1041,5,FALSE))*$C17/100,0)</f>
        <v>0</v>
      </c>
      <c r="H17" s="30">
        <f>IFERROR((VLOOKUP($B17,'Tabela de alimentos'!$A$3:$K$1041,6,FALSE))*$C17/100,0)</f>
        <v>0</v>
      </c>
      <c r="I17" s="30">
        <f>IFERROR((VLOOKUP($B17,'Tabela de alimentos'!$A$3:$K$1041,7,FALSE))*$C17/100,0)</f>
        <v>0</v>
      </c>
      <c r="J17" s="33">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row>
    <row r="18" spans="1:13" ht="14.25" x14ac:dyDescent="0.2">
      <c r="A18" s="19"/>
      <c r="B18" s="116"/>
      <c r="C18" s="11"/>
      <c r="D18" s="30">
        <f>IFERROR((VLOOKUP($B18,'Tabela de alimentos'!$A$3:$K$1041,2,FALSE))*$C18/100,0)</f>
        <v>0</v>
      </c>
      <c r="E18" s="33">
        <f>IFERROR((VLOOKUP($B18,'Tabela de alimentos'!$A$3:$K$1041,3,FALSE))*$C18/100,0)</f>
        <v>0</v>
      </c>
      <c r="F18" s="31">
        <f>IFERROR((VLOOKUP($B18,'Tabela de alimentos'!$A$3:$K$1041,4,FALSE))*$C18/100,0)</f>
        <v>0</v>
      </c>
      <c r="G18" s="30">
        <f>IFERROR((VLOOKUP($B18,'Tabela de alimentos'!$A$3:$K$1041,5,FALSE))*$C18/100,0)</f>
        <v>0</v>
      </c>
      <c r="H18" s="30">
        <f>IFERROR((VLOOKUP($B18,'Tabela de alimentos'!$A$3:$K$1041,6,FALSE))*$C18/100,0)</f>
        <v>0</v>
      </c>
      <c r="I18" s="30">
        <f>IFERROR((VLOOKUP($B18,'Tabela de alimentos'!$A$3:$K$1041,7,FALSE))*$C18/100,0)</f>
        <v>0</v>
      </c>
      <c r="J18" s="33">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row>
    <row r="19" spans="1:13" ht="14.25" x14ac:dyDescent="0.2">
      <c r="A19" s="19"/>
      <c r="B19" s="116"/>
      <c r="C19" s="11"/>
      <c r="D19" s="30">
        <f>IFERROR((VLOOKUP($B19,'Tabela de alimentos'!$A$3:$K$1041,2,FALSE))*$C19/100,0)</f>
        <v>0</v>
      </c>
      <c r="E19" s="33">
        <f>IFERROR((VLOOKUP($B19,'Tabela de alimentos'!$A$3:$K$1041,3,FALSE))*$C19/100,0)</f>
        <v>0</v>
      </c>
      <c r="F19" s="31">
        <f>IFERROR((VLOOKUP($B19,'Tabela de alimentos'!$A$3:$K$1041,4,FALSE))*$C19/100,0)</f>
        <v>0</v>
      </c>
      <c r="G19" s="30">
        <f>IFERROR((VLOOKUP($B19,'Tabela de alimentos'!$A$3:$K$1041,5,FALSE))*$C19/100,0)</f>
        <v>0</v>
      </c>
      <c r="H19" s="30">
        <f>IFERROR((VLOOKUP($B19,'Tabela de alimentos'!$A$3:$K$1041,6,FALSE))*$C19/100,0)</f>
        <v>0</v>
      </c>
      <c r="I19" s="30">
        <f>IFERROR((VLOOKUP($B19,'Tabela de alimentos'!$A$3:$K$1041,7,FALSE))*$C19/100,0)</f>
        <v>0</v>
      </c>
      <c r="J19" s="33">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row>
    <row r="20" spans="1:13" ht="14.25" hidden="1" x14ac:dyDescent="0.2">
      <c r="A20" s="19"/>
      <c r="B20" s="116"/>
      <c r="C20" s="11"/>
      <c r="D20" s="30">
        <f>IFERROR((VLOOKUP($B20,'Tabela de alimentos'!$A$3:$K$1041,2,FALSE))*$C20/100,0)</f>
        <v>0</v>
      </c>
      <c r="E20" s="33">
        <f>IFERROR((VLOOKUP($B20,'Tabela de alimentos'!$A$3:$K$1041,3,FALSE))*$C20/100,0)</f>
        <v>0</v>
      </c>
      <c r="F20" s="31">
        <f>IFERROR((VLOOKUP($B20,'Tabela de alimentos'!$A$3:$K$1041,4,FALSE))*$C20/100,0)</f>
        <v>0</v>
      </c>
      <c r="G20" s="30">
        <f>IFERROR((VLOOKUP($B20,'Tabela de alimentos'!$A$3:$K$1041,5,FALSE))*$C20/100,0)</f>
        <v>0</v>
      </c>
      <c r="H20" s="30">
        <f>IFERROR((VLOOKUP($B20,'Tabela de alimentos'!$A$3:$K$1041,6,FALSE))*$C20/100,0)</f>
        <v>0</v>
      </c>
      <c r="I20" s="30">
        <f>IFERROR((VLOOKUP($B20,'Tabela de alimentos'!$A$3:$K$1041,7,FALSE))*$C20/100,0)</f>
        <v>0</v>
      </c>
      <c r="J20" s="33">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row>
    <row r="21" spans="1:13" ht="14.25" hidden="1" x14ac:dyDescent="0.2">
      <c r="A21" s="19"/>
      <c r="B21" s="116"/>
      <c r="C21" s="11"/>
      <c r="D21" s="30">
        <f>IFERROR((VLOOKUP($B21,'Tabela de alimentos'!$A$3:$K$1041,2,FALSE))*$C21/100,0)</f>
        <v>0</v>
      </c>
      <c r="E21" s="33">
        <f>IFERROR((VLOOKUP($B21,'Tabela de alimentos'!$A$3:$K$1041,3,FALSE))*$C21/100,0)</f>
        <v>0</v>
      </c>
      <c r="F21" s="31">
        <f>IFERROR((VLOOKUP($B21,'Tabela de alimentos'!$A$3:$K$1041,4,FALSE))*$C21/100,0)</f>
        <v>0</v>
      </c>
      <c r="G21" s="30">
        <f>IFERROR((VLOOKUP($B21,'Tabela de alimentos'!$A$3:$K$1041,5,FALSE))*$C21/100,0)</f>
        <v>0</v>
      </c>
      <c r="H21" s="30">
        <f>IFERROR((VLOOKUP($B21,'Tabela de alimentos'!$A$3:$K$1041,6,FALSE))*$C21/100,0)</f>
        <v>0</v>
      </c>
      <c r="I21" s="30">
        <f>IFERROR((VLOOKUP($B21,'Tabela de alimentos'!$A$3:$K$1041,7,FALSE))*$C21/100,0)</f>
        <v>0</v>
      </c>
      <c r="J21" s="33">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row>
    <row r="22" spans="1:13" ht="14.25" hidden="1" x14ac:dyDescent="0.2">
      <c r="A22" s="19"/>
      <c r="B22" s="116"/>
      <c r="C22" s="11"/>
      <c r="D22" s="30">
        <f>IFERROR((VLOOKUP($B22,'Tabela de alimentos'!$A$3:$K$1041,2,FALSE))*$C22/100,0)</f>
        <v>0</v>
      </c>
      <c r="E22" s="33">
        <f>IFERROR((VLOOKUP($B22,'Tabela de alimentos'!$A$3:$K$1041,3,FALSE))*$C22/100,0)</f>
        <v>0</v>
      </c>
      <c r="F22" s="31">
        <f>IFERROR((VLOOKUP($B22,'Tabela de alimentos'!$A$3:$K$1041,4,FALSE))*$C22/100,0)</f>
        <v>0</v>
      </c>
      <c r="G22" s="30">
        <f>IFERROR((VLOOKUP($B22,'Tabela de alimentos'!$A$3:$K$1041,5,FALSE))*$C22/100,0)</f>
        <v>0</v>
      </c>
      <c r="H22" s="30">
        <f>IFERROR((VLOOKUP($B22,'Tabela de alimentos'!$A$3:$K$1041,6,FALSE))*$C22/100,0)</f>
        <v>0</v>
      </c>
      <c r="I22" s="30">
        <f>IFERROR((VLOOKUP($B22,'Tabela de alimentos'!$A$3:$K$1041,7,FALSE))*$C22/100,0)</f>
        <v>0</v>
      </c>
      <c r="J22" s="33">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row>
    <row r="23" spans="1:13" ht="14.25" hidden="1" x14ac:dyDescent="0.2">
      <c r="A23" s="19"/>
      <c r="B23" s="116"/>
      <c r="C23" s="11"/>
      <c r="D23" s="30">
        <f>IFERROR((VLOOKUP($B23,'Tabela de alimentos'!$A$3:$K$1041,2,FALSE))*$C23/100,0)</f>
        <v>0</v>
      </c>
      <c r="E23" s="33">
        <f>IFERROR((VLOOKUP($B23,'Tabela de alimentos'!$A$3:$K$1041,3,FALSE))*$C23/100,0)</f>
        <v>0</v>
      </c>
      <c r="F23" s="31">
        <f>IFERROR((VLOOKUP($B23,'Tabela de alimentos'!$A$3:$K$1041,4,FALSE))*$C23/100,0)</f>
        <v>0</v>
      </c>
      <c r="G23" s="30">
        <f>IFERROR((VLOOKUP($B23,'Tabela de alimentos'!$A$3:$K$1041,5,FALSE))*$C23/100,0)</f>
        <v>0</v>
      </c>
      <c r="H23" s="30">
        <f>IFERROR((VLOOKUP($B23,'Tabela de alimentos'!$A$3:$K$1041,6,FALSE))*$C23/100,0)</f>
        <v>0</v>
      </c>
      <c r="I23" s="30">
        <f>IFERROR((VLOOKUP($B23,'Tabela de alimentos'!$A$3:$K$1041,7,FALSE))*$C23/100,0)</f>
        <v>0</v>
      </c>
      <c r="J23" s="33">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row>
    <row r="24" spans="1:13" ht="14.25" hidden="1" x14ac:dyDescent="0.2">
      <c r="A24" s="19"/>
      <c r="B24" s="116"/>
      <c r="C24" s="11"/>
      <c r="D24" s="30">
        <f>IFERROR((VLOOKUP($B24,'Tabela de alimentos'!$A$3:$K$1041,2,FALSE))*$C24/100,0)</f>
        <v>0</v>
      </c>
      <c r="E24" s="33">
        <f>IFERROR((VLOOKUP($B24,'Tabela de alimentos'!$A$3:$K$1041,3,FALSE))*$C24/100,0)</f>
        <v>0</v>
      </c>
      <c r="F24" s="31">
        <f>IFERROR((VLOOKUP($B24,'Tabela de alimentos'!$A$3:$K$1041,4,FALSE))*$C24/100,0)</f>
        <v>0</v>
      </c>
      <c r="G24" s="30">
        <f>IFERROR((VLOOKUP($B24,'Tabela de alimentos'!$A$3:$K$1041,5,FALSE))*$C24/100,0)</f>
        <v>0</v>
      </c>
      <c r="H24" s="30">
        <f>IFERROR((VLOOKUP($B24,'Tabela de alimentos'!$A$3:$K$1041,6,FALSE))*$C24/100,0)</f>
        <v>0</v>
      </c>
      <c r="I24" s="30">
        <f>IFERROR((VLOOKUP($B24,'Tabela de alimentos'!$A$3:$K$1041,7,FALSE))*$C24/100,0)</f>
        <v>0</v>
      </c>
      <c r="J24" s="33">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row>
    <row r="25" spans="1:13" ht="14.25" hidden="1" x14ac:dyDescent="0.2">
      <c r="A25" s="19"/>
      <c r="B25" s="116"/>
      <c r="C25" s="11"/>
      <c r="D25" s="30">
        <f>IFERROR((VLOOKUP($B25,'Tabela de alimentos'!$A$3:$K$1041,2,FALSE))*$C25/100,0)</f>
        <v>0</v>
      </c>
      <c r="E25" s="33">
        <f>IFERROR((VLOOKUP($B25,'Tabela de alimentos'!$A$3:$K$1041,3,FALSE))*$C25/100,0)</f>
        <v>0</v>
      </c>
      <c r="F25" s="31">
        <f>IFERROR((VLOOKUP($B25,'Tabela de alimentos'!$A$3:$K$1041,4,FALSE))*$C25/100,0)</f>
        <v>0</v>
      </c>
      <c r="G25" s="30">
        <f>IFERROR((VLOOKUP($B25,'Tabela de alimentos'!$A$3:$K$1041,5,FALSE))*$C25/100,0)</f>
        <v>0</v>
      </c>
      <c r="H25" s="30">
        <f>IFERROR((VLOOKUP($B25,'Tabela de alimentos'!$A$3:$K$1041,6,FALSE))*$C25/100,0)</f>
        <v>0</v>
      </c>
      <c r="I25" s="30">
        <f>IFERROR((VLOOKUP($B25,'Tabela de alimentos'!$A$3:$K$1041,7,FALSE))*$C25/100,0)</f>
        <v>0</v>
      </c>
      <c r="J25" s="33">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row>
    <row r="26" spans="1:13" ht="14.25" hidden="1" x14ac:dyDescent="0.2">
      <c r="A26" s="19"/>
      <c r="B26" s="116"/>
      <c r="C26" s="11"/>
      <c r="D26" s="30">
        <f>IFERROR((VLOOKUP($B26,'Tabela de alimentos'!$A$3:$K$1041,2,FALSE))*$C26/100,0)</f>
        <v>0</v>
      </c>
      <c r="E26" s="33">
        <f>IFERROR((VLOOKUP($B26,'Tabela de alimentos'!$A$3:$K$1041,3,FALSE))*$C26/100,0)</f>
        <v>0</v>
      </c>
      <c r="F26" s="31">
        <f>IFERROR((VLOOKUP($B26,'Tabela de alimentos'!$A$3:$K$1041,4,FALSE))*$C26/100,0)</f>
        <v>0</v>
      </c>
      <c r="G26" s="30">
        <f>IFERROR((VLOOKUP($B26,'Tabela de alimentos'!$A$3:$K$1041,5,FALSE))*$C26/100,0)</f>
        <v>0</v>
      </c>
      <c r="H26" s="30">
        <f>IFERROR((VLOOKUP($B26,'Tabela de alimentos'!$A$3:$K$1041,6,FALSE))*$C26/100,0)</f>
        <v>0</v>
      </c>
      <c r="I26" s="30">
        <f>IFERROR((VLOOKUP($B26,'Tabela de alimentos'!$A$3:$K$1041,7,FALSE))*$C26/100,0)</f>
        <v>0</v>
      </c>
      <c r="J26" s="33">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row>
    <row r="27" spans="1:13" ht="14.25" hidden="1" x14ac:dyDescent="0.2">
      <c r="A27" s="19"/>
      <c r="B27" s="116"/>
      <c r="C27" s="11"/>
      <c r="D27" s="30">
        <f>IFERROR((VLOOKUP($B27,'Tabela de alimentos'!$A$3:$K$1041,2,FALSE))*$C27/100,0)</f>
        <v>0</v>
      </c>
      <c r="E27" s="33">
        <f>IFERROR((VLOOKUP($B27,'Tabela de alimentos'!$A$3:$K$1041,3,FALSE))*$C27/100,0)</f>
        <v>0</v>
      </c>
      <c r="F27" s="31">
        <f>IFERROR((VLOOKUP($B27,'Tabela de alimentos'!$A$3:$K$1041,4,FALSE))*$C27/100,0)</f>
        <v>0</v>
      </c>
      <c r="G27" s="30">
        <f>IFERROR((VLOOKUP($B27,'Tabela de alimentos'!$A$3:$K$1041,5,FALSE))*$C27/100,0)</f>
        <v>0</v>
      </c>
      <c r="H27" s="30">
        <f>IFERROR((VLOOKUP($B27,'Tabela de alimentos'!$A$3:$K$1041,6,FALSE))*$C27/100,0)</f>
        <v>0</v>
      </c>
      <c r="I27" s="30">
        <f>IFERROR((VLOOKUP($B27,'Tabela de alimentos'!$A$3:$K$1041,7,FALSE))*$C27/100,0)</f>
        <v>0</v>
      </c>
      <c r="J27" s="33">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row>
    <row r="28" spans="1:13" ht="14.25" hidden="1" x14ac:dyDescent="0.2">
      <c r="A28" s="19"/>
      <c r="B28" s="116"/>
      <c r="C28" s="11"/>
      <c r="D28" s="30">
        <f>IFERROR((VLOOKUP($B28,'Tabela de alimentos'!$A$3:$K$1041,2,FALSE))*$C28/100,0)</f>
        <v>0</v>
      </c>
      <c r="E28" s="33">
        <f>IFERROR((VLOOKUP($B28,'Tabela de alimentos'!$A$3:$K$1041,3,FALSE))*$C28/100,0)</f>
        <v>0</v>
      </c>
      <c r="F28" s="31">
        <f>IFERROR((VLOOKUP($B28,'Tabela de alimentos'!$A$3:$K$1041,4,FALSE))*$C28/100,0)</f>
        <v>0</v>
      </c>
      <c r="G28" s="30">
        <f>IFERROR((VLOOKUP($B28,'Tabela de alimentos'!$A$3:$K$1041,5,FALSE))*$C28/100,0)</f>
        <v>0</v>
      </c>
      <c r="H28" s="30">
        <f>IFERROR((VLOOKUP($B28,'Tabela de alimentos'!$A$3:$K$1041,6,FALSE))*$C28/100,0)</f>
        <v>0</v>
      </c>
      <c r="I28" s="30">
        <f>IFERROR((VLOOKUP($B28,'Tabela de alimentos'!$A$3:$K$1041,7,FALSE))*$C28/100,0)</f>
        <v>0</v>
      </c>
      <c r="J28" s="33">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row>
    <row r="29" spans="1:13" ht="14.25" hidden="1" x14ac:dyDescent="0.2">
      <c r="A29" s="19"/>
      <c r="B29" s="116"/>
      <c r="C29" s="11"/>
      <c r="D29" s="30">
        <f>IFERROR((VLOOKUP($B29,'Tabela de alimentos'!$A$3:$K$1041,2,FALSE))*$C29/100,0)</f>
        <v>0</v>
      </c>
      <c r="E29" s="33">
        <f>IFERROR((VLOOKUP($B29,'Tabela de alimentos'!$A$3:$K$1041,3,FALSE))*$C29/100,0)</f>
        <v>0</v>
      </c>
      <c r="F29" s="31">
        <f>IFERROR((VLOOKUP($B29,'Tabela de alimentos'!$A$3:$K$1041,4,FALSE))*$C29/100,0)</f>
        <v>0</v>
      </c>
      <c r="G29" s="30">
        <f>IFERROR((VLOOKUP($B29,'Tabela de alimentos'!$A$3:$K$1041,5,FALSE))*$C29/100,0)</f>
        <v>0</v>
      </c>
      <c r="H29" s="30">
        <f>IFERROR((VLOOKUP($B29,'Tabela de alimentos'!$A$3:$K$1041,6,FALSE))*$C29/100,0)</f>
        <v>0</v>
      </c>
      <c r="I29" s="30">
        <f>IFERROR((VLOOKUP($B29,'Tabela de alimentos'!$A$3:$K$1041,7,FALSE))*$C29/100,0)</f>
        <v>0</v>
      </c>
      <c r="J29" s="33">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row>
    <row r="30" spans="1:13" ht="14.25" hidden="1" x14ac:dyDescent="0.2">
      <c r="A30" s="19"/>
      <c r="B30" s="116"/>
      <c r="C30" s="11"/>
      <c r="D30" s="30">
        <f>IFERROR((VLOOKUP($B30,'Tabela de alimentos'!$A$3:$K$1041,2,FALSE))*$C30/100,0)</f>
        <v>0</v>
      </c>
      <c r="E30" s="33">
        <f>IFERROR((VLOOKUP($B30,'Tabela de alimentos'!$A$3:$K$1041,3,FALSE))*$C30/100,0)</f>
        <v>0</v>
      </c>
      <c r="F30" s="31">
        <f>IFERROR((VLOOKUP($B30,'Tabela de alimentos'!$A$3:$K$1041,4,FALSE))*$C30/100,0)</f>
        <v>0</v>
      </c>
      <c r="G30" s="30">
        <f>IFERROR((VLOOKUP($B30,'Tabela de alimentos'!$A$3:$K$1041,5,FALSE))*$C30/100,0)</f>
        <v>0</v>
      </c>
      <c r="H30" s="30">
        <f>IFERROR((VLOOKUP($B30,'Tabela de alimentos'!$A$3:$K$1041,6,FALSE))*$C30/100,0)</f>
        <v>0</v>
      </c>
      <c r="I30" s="30">
        <f>IFERROR((VLOOKUP($B30,'Tabela de alimentos'!$A$3:$K$1041,7,FALSE))*$C30/100,0)</f>
        <v>0</v>
      </c>
      <c r="J30" s="33">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row>
    <row r="31" spans="1:13" ht="14.25" hidden="1" x14ac:dyDescent="0.2">
      <c r="A31" s="19"/>
      <c r="B31" s="116"/>
      <c r="C31" s="11"/>
      <c r="D31" s="30">
        <f>IFERROR((VLOOKUP($B31,'Tabela de alimentos'!$A$3:$K$1041,2,FALSE))*$C31/100,0)</f>
        <v>0</v>
      </c>
      <c r="E31" s="33">
        <f>IFERROR((VLOOKUP($B31,'Tabela de alimentos'!$A$3:$K$1041,3,FALSE))*$C31/100,0)</f>
        <v>0</v>
      </c>
      <c r="F31" s="31">
        <f>IFERROR((VLOOKUP($B31,'Tabela de alimentos'!$A$3:$K$1041,4,FALSE))*$C31/100,0)</f>
        <v>0</v>
      </c>
      <c r="G31" s="30">
        <f>IFERROR((VLOOKUP($B31,'Tabela de alimentos'!$A$3:$K$1041,5,FALSE))*$C31/100,0)</f>
        <v>0</v>
      </c>
      <c r="H31" s="30">
        <f>IFERROR((VLOOKUP($B31,'Tabela de alimentos'!$A$3:$K$1041,6,FALSE))*$C31/100,0)</f>
        <v>0</v>
      </c>
      <c r="I31" s="30">
        <f>IFERROR((VLOOKUP($B31,'Tabela de alimentos'!$A$3:$K$1041,7,FALSE))*$C31/100,0)</f>
        <v>0</v>
      </c>
      <c r="J31" s="33">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row>
    <row r="32" spans="1:13" ht="14.25" hidden="1" x14ac:dyDescent="0.2">
      <c r="A32" s="19"/>
      <c r="B32" s="116"/>
      <c r="C32" s="11"/>
      <c r="D32" s="30">
        <f>IFERROR((VLOOKUP($B32,'Tabela de alimentos'!$A$3:$K$1041,2,FALSE))*$C32/100,0)</f>
        <v>0</v>
      </c>
      <c r="E32" s="33">
        <f>IFERROR((VLOOKUP($B32,'Tabela de alimentos'!$A$3:$K$1041,3,FALSE))*$C32/100,0)</f>
        <v>0</v>
      </c>
      <c r="F32" s="31">
        <f>IFERROR((VLOOKUP($B32,'Tabela de alimentos'!$A$3:$K$1041,4,FALSE))*$C32/100,0)</f>
        <v>0</v>
      </c>
      <c r="G32" s="30">
        <f>IFERROR((VLOOKUP($B32,'Tabela de alimentos'!$A$3:$K$1041,5,FALSE))*$C32/100,0)</f>
        <v>0</v>
      </c>
      <c r="H32" s="30">
        <f>IFERROR((VLOOKUP($B32,'Tabela de alimentos'!$A$3:$K$1041,6,FALSE))*$C32/100,0)</f>
        <v>0</v>
      </c>
      <c r="I32" s="30">
        <f>IFERROR((VLOOKUP($B32,'Tabela de alimentos'!$A$3:$K$1041,7,FALSE))*$C32/100,0)</f>
        <v>0</v>
      </c>
      <c r="J32" s="33">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row>
    <row r="33" spans="1:13" ht="14.25" hidden="1" x14ac:dyDescent="0.2">
      <c r="A33" s="19"/>
      <c r="B33" s="116"/>
      <c r="C33" s="11"/>
      <c r="D33" s="30">
        <f>IFERROR((VLOOKUP($B33,'Tabela de alimentos'!$A$3:$K$1041,2,FALSE))*$C33/100,0)</f>
        <v>0</v>
      </c>
      <c r="E33" s="33">
        <f>IFERROR((VLOOKUP($B33,'Tabela de alimentos'!$A$3:$K$1041,3,FALSE))*$C33/100,0)</f>
        <v>0</v>
      </c>
      <c r="F33" s="31">
        <f>IFERROR((VLOOKUP($B33,'Tabela de alimentos'!$A$3:$K$1041,4,FALSE))*$C33/100,0)</f>
        <v>0</v>
      </c>
      <c r="G33" s="30">
        <f>IFERROR((VLOOKUP($B33,'Tabela de alimentos'!$A$3:$K$1041,5,FALSE))*$C33/100,0)</f>
        <v>0</v>
      </c>
      <c r="H33" s="30">
        <f>IFERROR((VLOOKUP($B33,'Tabela de alimentos'!$A$3:$K$1041,6,FALSE))*$C33/100,0)</f>
        <v>0</v>
      </c>
      <c r="I33" s="30">
        <f>IFERROR((VLOOKUP($B33,'Tabela de alimentos'!$A$3:$K$1041,7,FALSE))*$C33/100,0)</f>
        <v>0</v>
      </c>
      <c r="J33" s="33">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row>
    <row r="34" spans="1:13" ht="14.25" hidden="1" x14ac:dyDescent="0.2">
      <c r="A34" s="19"/>
      <c r="B34" s="116"/>
      <c r="C34" s="11"/>
      <c r="D34" s="30">
        <f>IFERROR((VLOOKUP($B34,'Tabela de alimentos'!$A$3:$K$1041,2,FALSE))*$C34/100,0)</f>
        <v>0</v>
      </c>
      <c r="E34" s="33">
        <f>IFERROR((VLOOKUP($B34,'Tabela de alimentos'!$A$3:$K$1041,3,FALSE))*$C34/100,0)</f>
        <v>0</v>
      </c>
      <c r="F34" s="31">
        <f>IFERROR((VLOOKUP($B34,'Tabela de alimentos'!$A$3:$K$1041,4,FALSE))*$C34/100,0)</f>
        <v>0</v>
      </c>
      <c r="G34" s="30">
        <f>IFERROR((VLOOKUP($B34,'Tabela de alimentos'!$A$3:$K$1041,5,FALSE))*$C34/100,0)</f>
        <v>0</v>
      </c>
      <c r="H34" s="30">
        <f>IFERROR((VLOOKUP($B34,'Tabela de alimentos'!$A$3:$K$1041,6,FALSE))*$C34/100,0)</f>
        <v>0</v>
      </c>
      <c r="I34" s="30">
        <f>IFERROR((VLOOKUP($B34,'Tabela de alimentos'!$A$3:$K$1041,7,FALSE))*$C34/100,0)</f>
        <v>0</v>
      </c>
      <c r="J34" s="33">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row>
    <row r="35" spans="1:13" ht="14.25" hidden="1" x14ac:dyDescent="0.2">
      <c r="A35" s="19"/>
      <c r="B35" s="116"/>
      <c r="C35" s="11"/>
      <c r="D35" s="30">
        <f>IFERROR((VLOOKUP($B35,'Tabela de alimentos'!$A$3:$K$1041,2,FALSE))*$C35/100,0)</f>
        <v>0</v>
      </c>
      <c r="E35" s="33">
        <f>IFERROR((VLOOKUP($B35,'Tabela de alimentos'!$A$3:$K$1041,3,FALSE))*$C35/100,0)</f>
        <v>0</v>
      </c>
      <c r="F35" s="31">
        <f>IFERROR((VLOOKUP($B35,'Tabela de alimentos'!$A$3:$K$1041,4,FALSE))*$C35/100,0)</f>
        <v>0</v>
      </c>
      <c r="G35" s="30">
        <f>IFERROR((VLOOKUP($B35,'Tabela de alimentos'!$A$3:$K$1041,5,FALSE))*$C35/100,0)</f>
        <v>0</v>
      </c>
      <c r="H35" s="30">
        <f>IFERROR((VLOOKUP($B35,'Tabela de alimentos'!$A$3:$K$1041,6,FALSE))*$C35/100,0)</f>
        <v>0</v>
      </c>
      <c r="I35" s="30">
        <f>IFERROR((VLOOKUP($B35,'Tabela de alimentos'!$A$3:$K$1041,7,FALSE))*$C35/100,0)</f>
        <v>0</v>
      </c>
      <c r="J35" s="33">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row>
    <row r="36" spans="1:13" ht="14.25" hidden="1" x14ac:dyDescent="0.2">
      <c r="A36" s="19"/>
      <c r="B36" s="116"/>
      <c r="C36" s="11"/>
      <c r="D36" s="30">
        <f>IFERROR((VLOOKUP($B36,'Tabela de alimentos'!$A$3:$K$1041,2,FALSE))*$C36/100,0)</f>
        <v>0</v>
      </c>
      <c r="E36" s="33">
        <f>IFERROR((VLOOKUP($B36,'Tabela de alimentos'!$A$3:$K$1041,3,FALSE))*$C36/100,0)</f>
        <v>0</v>
      </c>
      <c r="F36" s="31">
        <f>IFERROR((VLOOKUP($B36,'Tabela de alimentos'!$A$3:$K$1041,4,FALSE))*$C36/100,0)</f>
        <v>0</v>
      </c>
      <c r="G36" s="30">
        <f>IFERROR((VLOOKUP($B36,'Tabela de alimentos'!$A$3:$K$1041,5,FALSE))*$C36/100,0)</f>
        <v>0</v>
      </c>
      <c r="H36" s="30">
        <f>IFERROR((VLOOKUP($B36,'Tabela de alimentos'!$A$3:$K$1041,6,FALSE))*$C36/100,0)</f>
        <v>0</v>
      </c>
      <c r="I36" s="30">
        <f>IFERROR((VLOOKUP($B36,'Tabela de alimentos'!$A$3:$K$1041,7,FALSE))*$C36/100,0)</f>
        <v>0</v>
      </c>
      <c r="J36" s="33">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row>
    <row r="37" spans="1:13" ht="14.25" hidden="1" x14ac:dyDescent="0.2">
      <c r="A37" s="19"/>
      <c r="B37" s="116"/>
      <c r="C37" s="11"/>
      <c r="D37" s="30">
        <f>IFERROR((VLOOKUP($B37,'Tabela de alimentos'!$A$3:$K$1041,2,FALSE))*$C37/100,0)</f>
        <v>0</v>
      </c>
      <c r="E37" s="33">
        <f>IFERROR((VLOOKUP($B37,'Tabela de alimentos'!$A$3:$K$1041,3,FALSE))*$C37/100,0)</f>
        <v>0</v>
      </c>
      <c r="F37" s="31">
        <f>IFERROR((VLOOKUP($B37,'Tabela de alimentos'!$A$3:$K$1041,4,FALSE))*$C37/100,0)</f>
        <v>0</v>
      </c>
      <c r="G37" s="30">
        <f>IFERROR((VLOOKUP($B37,'Tabela de alimentos'!$A$3:$K$1041,5,FALSE))*$C37/100,0)</f>
        <v>0</v>
      </c>
      <c r="H37" s="30">
        <f>IFERROR((VLOOKUP($B37,'Tabela de alimentos'!$A$3:$K$1041,6,FALSE))*$C37/100,0)</f>
        <v>0</v>
      </c>
      <c r="I37" s="30">
        <f>IFERROR((VLOOKUP($B37,'Tabela de alimentos'!$A$3:$K$1041,7,FALSE))*$C37/100,0)</f>
        <v>0</v>
      </c>
      <c r="J37" s="33">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row>
    <row r="38" spans="1:13" ht="14.25" hidden="1" x14ac:dyDescent="0.2">
      <c r="A38" s="19"/>
      <c r="B38" s="116"/>
      <c r="C38" s="11"/>
      <c r="D38" s="30">
        <f>IFERROR((VLOOKUP($B38,'Tabela de alimentos'!$A$3:$K$1041,2,FALSE))*$C38/100,0)</f>
        <v>0</v>
      </c>
      <c r="E38" s="33">
        <f>IFERROR((VLOOKUP($B38,'Tabela de alimentos'!$A$3:$K$1041,3,FALSE))*$C38/100,0)</f>
        <v>0</v>
      </c>
      <c r="F38" s="31">
        <f>IFERROR((VLOOKUP($B38,'Tabela de alimentos'!$A$3:$K$1041,4,FALSE))*$C38/100,0)</f>
        <v>0</v>
      </c>
      <c r="G38" s="30">
        <f>IFERROR((VLOOKUP($B38,'Tabela de alimentos'!$A$3:$K$1041,5,FALSE))*$C38/100,0)</f>
        <v>0</v>
      </c>
      <c r="H38" s="30">
        <f>IFERROR((VLOOKUP($B38,'Tabela de alimentos'!$A$3:$K$1041,6,FALSE))*$C38/100,0)</f>
        <v>0</v>
      </c>
      <c r="I38" s="30">
        <f>IFERROR((VLOOKUP($B38,'Tabela de alimentos'!$A$3:$K$1041,7,FALSE))*$C38/100,0)</f>
        <v>0</v>
      </c>
      <c r="J38" s="33">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row>
    <row r="39" spans="1:13" ht="14.25" hidden="1" x14ac:dyDescent="0.2">
      <c r="A39" s="19"/>
      <c r="B39" s="116"/>
      <c r="C39" s="11"/>
      <c r="D39" s="30">
        <f>IFERROR((VLOOKUP($B39,'Tabela de alimentos'!$A$3:$K$1041,2,FALSE))*$C39/100,0)</f>
        <v>0</v>
      </c>
      <c r="E39" s="33">
        <f>IFERROR((VLOOKUP($B39,'Tabela de alimentos'!$A$3:$K$1041,3,FALSE))*$C39/100,0)</f>
        <v>0</v>
      </c>
      <c r="F39" s="31">
        <f>IFERROR((VLOOKUP($B39,'Tabela de alimentos'!$A$3:$K$1041,4,FALSE))*$C39/100,0)</f>
        <v>0</v>
      </c>
      <c r="G39" s="30">
        <f>IFERROR((VLOOKUP($B39,'Tabela de alimentos'!$A$3:$K$1041,5,FALSE))*$C39/100,0)</f>
        <v>0</v>
      </c>
      <c r="H39" s="30">
        <f>IFERROR((VLOOKUP($B39,'Tabela de alimentos'!$A$3:$K$1041,6,FALSE))*$C39/100,0)</f>
        <v>0</v>
      </c>
      <c r="I39" s="30">
        <f>IFERROR((VLOOKUP($B39,'Tabela de alimentos'!$A$3:$K$1041,7,FALSE))*$C39/100,0)</f>
        <v>0</v>
      </c>
      <c r="J39" s="33">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row>
    <row r="40" spans="1:13" ht="14.25" hidden="1" x14ac:dyDescent="0.2">
      <c r="A40" s="19"/>
      <c r="B40" s="116"/>
      <c r="C40" s="11"/>
      <c r="D40" s="30">
        <f>IFERROR((VLOOKUP($B40,'Tabela de alimentos'!$A$3:$K$1041,2,FALSE))*$C40/100,0)</f>
        <v>0</v>
      </c>
      <c r="E40" s="33">
        <f>IFERROR((VLOOKUP($B40,'Tabela de alimentos'!$A$3:$K$1041,3,FALSE))*$C40/100,0)</f>
        <v>0</v>
      </c>
      <c r="F40" s="31">
        <f>IFERROR((VLOOKUP($B40,'Tabela de alimentos'!$A$3:$K$1041,4,FALSE))*$C40/100,0)</f>
        <v>0</v>
      </c>
      <c r="G40" s="30">
        <f>IFERROR((VLOOKUP($B40,'Tabela de alimentos'!$A$3:$K$1041,5,FALSE))*$C40/100,0)</f>
        <v>0</v>
      </c>
      <c r="H40" s="30">
        <f>IFERROR((VLOOKUP($B40,'Tabela de alimentos'!$A$3:$K$1041,6,FALSE))*$C40/100,0)</f>
        <v>0</v>
      </c>
      <c r="I40" s="30">
        <f>IFERROR((VLOOKUP($B40,'Tabela de alimentos'!$A$3:$K$1041,7,FALSE))*$C40/100,0)</f>
        <v>0</v>
      </c>
      <c r="J40" s="33">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row>
    <row r="41" spans="1:13" ht="14.25" hidden="1" x14ac:dyDescent="0.2">
      <c r="A41" s="19"/>
      <c r="B41" s="116"/>
      <c r="C41" s="11"/>
      <c r="D41" s="30">
        <f>IFERROR((VLOOKUP($B41,'Tabela de alimentos'!$A$3:$K$1041,2,FALSE))*$C41/100,0)</f>
        <v>0</v>
      </c>
      <c r="E41" s="33">
        <f>IFERROR((VLOOKUP($B41,'Tabela de alimentos'!$A$3:$K$1041,3,FALSE))*$C41/100,0)</f>
        <v>0</v>
      </c>
      <c r="F41" s="31">
        <f>IFERROR((VLOOKUP($B41,'Tabela de alimentos'!$A$3:$K$1041,4,FALSE))*$C41/100,0)</f>
        <v>0</v>
      </c>
      <c r="G41" s="30">
        <f>IFERROR((VLOOKUP($B41,'Tabela de alimentos'!$A$3:$K$1041,5,FALSE))*$C41/100,0)</f>
        <v>0</v>
      </c>
      <c r="H41" s="30">
        <f>IFERROR((VLOOKUP($B41,'Tabela de alimentos'!$A$3:$K$1041,6,FALSE))*$C41/100,0)</f>
        <v>0</v>
      </c>
      <c r="I41" s="30">
        <f>IFERROR((VLOOKUP($B41,'Tabela de alimentos'!$A$3:$K$1041,7,FALSE))*$C41/100,0)</f>
        <v>0</v>
      </c>
      <c r="J41" s="33">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row>
    <row r="42" spans="1:13" ht="14.25" hidden="1" x14ac:dyDescent="0.2">
      <c r="A42" s="19"/>
      <c r="B42" s="116"/>
      <c r="C42" s="11"/>
      <c r="D42" s="30">
        <f>IFERROR((VLOOKUP($B42,'Tabela de alimentos'!$A$3:$K$1041,2,FALSE))*$C42/100,0)</f>
        <v>0</v>
      </c>
      <c r="E42" s="33">
        <f>IFERROR((VLOOKUP($B42,'Tabela de alimentos'!$A$3:$K$1041,3,FALSE))*$C42/100,0)</f>
        <v>0</v>
      </c>
      <c r="F42" s="31">
        <f>IFERROR((VLOOKUP($B42,'Tabela de alimentos'!$A$3:$K$1041,4,FALSE))*$C42/100,0)</f>
        <v>0</v>
      </c>
      <c r="G42" s="30">
        <f>IFERROR((VLOOKUP($B42,'Tabela de alimentos'!$A$3:$K$1041,5,FALSE))*$C42/100,0)</f>
        <v>0</v>
      </c>
      <c r="H42" s="30">
        <f>IFERROR((VLOOKUP($B42,'Tabela de alimentos'!$A$3:$K$1041,6,FALSE))*$C42/100,0)</f>
        <v>0</v>
      </c>
      <c r="I42" s="30">
        <f>IFERROR((VLOOKUP($B42,'Tabela de alimentos'!$A$3:$K$1041,7,FALSE))*$C42/100,0)</f>
        <v>0</v>
      </c>
      <c r="J42" s="33">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row>
    <row r="43" spans="1:13" ht="14.25" hidden="1" x14ac:dyDescent="0.2">
      <c r="A43" s="19"/>
      <c r="B43" s="116"/>
      <c r="C43" s="11"/>
      <c r="D43" s="30">
        <f>IFERROR((VLOOKUP($B43,'Tabela de alimentos'!$A$3:$K$1041,2,FALSE))*$C43/100,0)</f>
        <v>0</v>
      </c>
      <c r="E43" s="33">
        <f>IFERROR((VLOOKUP($B43,'Tabela de alimentos'!$A$3:$K$1041,3,FALSE))*$C43/100,0)</f>
        <v>0</v>
      </c>
      <c r="F43" s="31">
        <f>IFERROR((VLOOKUP($B43,'Tabela de alimentos'!$A$3:$K$1041,4,FALSE))*$C43/100,0)</f>
        <v>0</v>
      </c>
      <c r="G43" s="30">
        <f>IFERROR((VLOOKUP($B43,'Tabela de alimentos'!$A$3:$K$1041,5,FALSE))*$C43/100,0)</f>
        <v>0</v>
      </c>
      <c r="H43" s="30">
        <f>IFERROR((VLOOKUP($B43,'Tabela de alimentos'!$A$3:$K$1041,6,FALSE))*$C43/100,0)</f>
        <v>0</v>
      </c>
      <c r="I43" s="30">
        <f>IFERROR((VLOOKUP($B43,'Tabela de alimentos'!$A$3:$K$1041,7,FALSE))*$C43/100,0)</f>
        <v>0</v>
      </c>
      <c r="J43" s="33">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row>
    <row r="44" spans="1:13" ht="14.25" hidden="1" x14ac:dyDescent="0.2">
      <c r="A44" s="19"/>
      <c r="B44" s="116"/>
      <c r="C44" s="11"/>
      <c r="D44" s="30">
        <f>IFERROR((VLOOKUP($B44,'Tabela de alimentos'!$A$3:$K$1041,2,FALSE))*$C44/100,0)</f>
        <v>0</v>
      </c>
      <c r="E44" s="33">
        <f>IFERROR((VLOOKUP($B44,'Tabela de alimentos'!$A$3:$K$1041,3,FALSE))*$C44/100,0)</f>
        <v>0</v>
      </c>
      <c r="F44" s="31">
        <f>IFERROR((VLOOKUP($B44,'Tabela de alimentos'!$A$3:$K$1041,4,FALSE))*$C44/100,0)</f>
        <v>0</v>
      </c>
      <c r="G44" s="30">
        <f>IFERROR((VLOOKUP($B44,'Tabela de alimentos'!$A$3:$K$1041,5,FALSE))*$C44/100,0)</f>
        <v>0</v>
      </c>
      <c r="H44" s="30">
        <f>IFERROR((VLOOKUP($B44,'Tabela de alimentos'!$A$3:$K$1041,6,FALSE))*$C44/100,0)</f>
        <v>0</v>
      </c>
      <c r="I44" s="30">
        <f>IFERROR((VLOOKUP($B44,'Tabela de alimentos'!$A$3:$K$1041,7,FALSE))*$C44/100,0)</f>
        <v>0</v>
      </c>
      <c r="J44" s="33">
        <f>IFERROR((VLOOKUP($B44,'Tabela de alimentos'!$A$3:$K$1041,8,FALSE))*$C44/100,0)</f>
        <v>0</v>
      </c>
      <c r="K44" s="32">
        <f>IFERROR((VLOOKUP($B44,'Tabela de alimentos'!$A$3:$K$1041,9,FALSE))*$C44/100,0)</f>
        <v>0</v>
      </c>
      <c r="L44" s="32">
        <f>IFERROR((VLOOKUP($B44,'Tabela de alimentos'!$A$3:$K$1041,10,FALSE))*$C44/100,0)</f>
        <v>0</v>
      </c>
      <c r="M44" s="32">
        <f>IFERROR((VLOOKUP($B44,'Tabela de alimentos'!$A$3:$K$1041,11,FALSE))*$C44/100,0)</f>
        <v>0</v>
      </c>
    </row>
    <row r="45" spans="1:13" ht="14.25" hidden="1" x14ac:dyDescent="0.2">
      <c r="A45" s="19"/>
      <c r="B45" s="193"/>
      <c r="C45" s="11"/>
      <c r="D45" s="30">
        <f>IFERROR((VLOOKUP($B45,'Tabela de alimentos'!$A$3:$K$1041,2,FALSE))*$C45/100,0)</f>
        <v>0</v>
      </c>
      <c r="E45" s="33">
        <f>IFERROR((VLOOKUP($B45,'Tabela de alimentos'!$A$3:$K$1041,3,FALSE))*$C45/100,0)</f>
        <v>0</v>
      </c>
      <c r="F45" s="31">
        <f>IFERROR((VLOOKUP($B45,'Tabela de alimentos'!$A$3:$K$1041,4,FALSE))*$C45/100,0)</f>
        <v>0</v>
      </c>
      <c r="G45" s="30">
        <f>IFERROR((VLOOKUP($B45,'Tabela de alimentos'!$A$3:$K$1041,5,FALSE))*$C45/100,0)</f>
        <v>0</v>
      </c>
      <c r="H45" s="30">
        <f>IFERROR((VLOOKUP($B45,'Tabela de alimentos'!$A$3:$K$1041,6,FALSE))*$C45/100,0)</f>
        <v>0</v>
      </c>
      <c r="I45" s="30">
        <f>IFERROR((VLOOKUP($B45,'Tabela de alimentos'!$A$3:$K$1041,7,FALSE))*$C45/100,0)</f>
        <v>0</v>
      </c>
      <c r="J45" s="33">
        <f>IFERROR((VLOOKUP($B45,'Tabela de alimentos'!$A$3:$K$1041,8,FALSE))*$C45/100,0)</f>
        <v>0</v>
      </c>
      <c r="K45" s="32">
        <f>IFERROR((VLOOKUP($B45,'Tabela de alimentos'!$A$3:$K$1041,9,FALSE))*$C45/100,0)</f>
        <v>0</v>
      </c>
      <c r="L45" s="32">
        <f>IFERROR((VLOOKUP($B45,'Tabela de alimentos'!$A$3:$K$1041,10,FALSE))*$C45/100,0)</f>
        <v>0</v>
      </c>
      <c r="M45" s="32">
        <f>IFERROR((VLOOKUP($B45,'Tabela de alimentos'!$A$3:$K$1041,11,FALSE))*$C45/100,0)</f>
        <v>0</v>
      </c>
    </row>
    <row r="46" spans="1:13" s="13" customFormat="1" ht="19.899999999999999" customHeight="1" thickBot="1" x14ac:dyDescent="0.25">
      <c r="A46" s="62"/>
      <c r="B46" s="65"/>
      <c r="C46" s="27" t="s">
        <v>398</v>
      </c>
      <c r="D46" s="34">
        <f t="shared" ref="D46:M46" si="0">SUM(D5:D45)</f>
        <v>1610.3456707418734</v>
      </c>
      <c r="E46" s="35">
        <f t="shared" si="0"/>
        <v>6842.0991753186308</v>
      </c>
      <c r="F46" s="40">
        <f t="shared" si="0"/>
        <v>50.374878666520431</v>
      </c>
      <c r="G46" s="34">
        <f t="shared" si="0"/>
        <v>45.305846666666667</v>
      </c>
      <c r="H46" s="34">
        <f t="shared" si="0"/>
        <v>264.80407466681288</v>
      </c>
      <c r="I46" s="34">
        <f t="shared" si="0"/>
        <v>557.94554333333326</v>
      </c>
      <c r="J46" s="35">
        <f t="shared" si="0"/>
        <v>6.9584713333333337</v>
      </c>
      <c r="K46" s="36">
        <f t="shared" si="0"/>
        <v>462.91926666666666</v>
      </c>
      <c r="L46" s="36">
        <f t="shared" si="0"/>
        <v>266.01084333333336</v>
      </c>
      <c r="M46" s="36">
        <f t="shared" si="0"/>
        <v>1074.98585</v>
      </c>
    </row>
    <row r="47" spans="1:13" s="2" customFormat="1" ht="24.95" customHeight="1" x14ac:dyDescent="0.25">
      <c r="A47" s="603" t="s">
        <v>638</v>
      </c>
      <c r="B47" s="603"/>
      <c r="C47" s="603"/>
      <c r="D47" s="603"/>
      <c r="E47" s="603"/>
      <c r="F47" s="603"/>
      <c r="G47" s="603"/>
      <c r="H47" s="603"/>
      <c r="I47" s="603"/>
      <c r="J47" s="603"/>
      <c r="K47" s="603"/>
      <c r="L47" s="603"/>
      <c r="M47" s="603"/>
    </row>
    <row r="48" spans="1:13" s="2" customFormat="1" x14ac:dyDescent="0.2">
      <c r="C48" s="9"/>
      <c r="D48" s="9"/>
      <c r="E48" s="9"/>
      <c r="F48" s="9"/>
      <c r="G48" s="9"/>
      <c r="H48" s="9"/>
      <c r="I48" s="9"/>
      <c r="J48" s="9"/>
      <c r="K48" s="9"/>
      <c r="L48" s="9"/>
      <c r="M48" s="9"/>
    </row>
    <row r="49" spans="2:13" x14ac:dyDescent="0.2">
      <c r="B49" s="2"/>
      <c r="D49" s="4"/>
      <c r="E49" s="4"/>
      <c r="F49" s="4"/>
      <c r="G49" s="4"/>
      <c r="H49" s="4"/>
      <c r="I49" s="4"/>
      <c r="J49" s="4"/>
      <c r="K49" s="4"/>
      <c r="L49" s="4"/>
      <c r="M49" s="5"/>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row r="52" spans="2:13" x14ac:dyDescent="0.2">
      <c r="B52" s="3"/>
      <c r="D52" s="6"/>
      <c r="E52" s="7"/>
      <c r="F52" s="6"/>
      <c r="G52" s="6"/>
      <c r="H52" s="6"/>
      <c r="I52" s="6"/>
      <c r="J52" s="6"/>
      <c r="K52" s="6"/>
      <c r="L52" s="6"/>
      <c r="M52" s="8"/>
    </row>
  </sheetData>
  <mergeCells count="5">
    <mergeCell ref="A1:M1"/>
    <mergeCell ref="A2:M2"/>
    <mergeCell ref="A3:B3"/>
    <mergeCell ref="D3:E3"/>
    <mergeCell ref="A47:M47"/>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691C71E0-DD59-4C4B-96CC-06F70DFFB570}">
          <x14:formula1>
            <xm:f>'Tabela de alimentos'!$A$3:$A$691</xm:f>
          </x14:formula1>
          <xm:sqref>B5:B45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2A047-DABA-44DD-B499-DBFE3BE8D7DD}">
  <sheetPr>
    <tabColor rgb="FFFF0000"/>
    <pageSetUpPr fitToPage="1"/>
  </sheetPr>
  <dimension ref="A1:P49"/>
  <sheetViews>
    <sheetView showGridLines="0" zoomScaleNormal="100" workbookViewId="0">
      <selection activeCell="E41" sqref="E41"/>
    </sheetView>
  </sheetViews>
  <sheetFormatPr defaultColWidth="9.140625" defaultRowHeight="12.75" x14ac:dyDescent="0.2"/>
  <cols>
    <col min="1" max="1" width="34.42578125" style="1" bestFit="1" customWidth="1"/>
    <col min="2" max="2" width="12.42578125" style="1" customWidth="1"/>
    <col min="3" max="3" width="13.5703125" style="1" bestFit="1" customWidth="1"/>
    <col min="4" max="4" width="11.42578125" style="1" bestFit="1" customWidth="1"/>
    <col min="5" max="5" width="11.5703125" style="1" customWidth="1"/>
    <col min="6" max="6" width="11.42578125" style="1" bestFit="1" customWidth="1"/>
    <col min="7" max="7" width="12" style="1" bestFit="1" customWidth="1"/>
    <col min="8" max="8" width="12.42578125" style="1" customWidth="1"/>
    <col min="9" max="10" width="11.42578125" style="1" bestFit="1" customWidth="1"/>
    <col min="11" max="11" width="10.42578125" style="1" customWidth="1"/>
    <col min="12" max="12" width="10" style="1" bestFit="1" customWidth="1"/>
    <col min="13" max="15" width="9.85546875" style="1" bestFit="1" customWidth="1"/>
    <col min="16" max="16" width="10.42578125" style="1" bestFit="1" customWidth="1"/>
    <col min="17" max="16384" width="9.140625" style="1"/>
  </cols>
  <sheetData>
    <row r="1" spans="1:16" ht="25.9" customHeight="1" x14ac:dyDescent="0.2">
      <c r="A1" s="615" t="s">
        <v>427</v>
      </c>
      <c r="B1" s="616"/>
      <c r="C1" s="118" t="s">
        <v>31</v>
      </c>
      <c r="D1" s="610" t="s">
        <v>7</v>
      </c>
      <c r="E1" s="611"/>
      <c r="F1" s="612"/>
      <c r="G1" s="611" t="s">
        <v>32</v>
      </c>
      <c r="H1" s="611"/>
      <c r="I1" s="611"/>
      <c r="J1" s="610" t="s">
        <v>403</v>
      </c>
      <c r="K1" s="611"/>
      <c r="L1" s="612"/>
      <c r="M1" s="118" t="s">
        <v>8</v>
      </c>
      <c r="N1" s="80" t="s">
        <v>9</v>
      </c>
      <c r="O1" s="81" t="s">
        <v>10</v>
      </c>
      <c r="P1" s="80" t="s">
        <v>396</v>
      </c>
    </row>
    <row r="2" spans="1:16" ht="14.45" customHeight="1" x14ac:dyDescent="0.2">
      <c r="A2" s="617"/>
      <c r="B2" s="618"/>
      <c r="C2" s="119" t="s">
        <v>34</v>
      </c>
      <c r="D2" s="83" t="s">
        <v>36</v>
      </c>
      <c r="E2" s="117" t="s">
        <v>647</v>
      </c>
      <c r="F2" s="85" t="s">
        <v>671</v>
      </c>
      <c r="G2" s="82" t="s">
        <v>36</v>
      </c>
      <c r="H2" s="117" t="s">
        <v>647</v>
      </c>
      <c r="I2" s="117" t="s">
        <v>671</v>
      </c>
      <c r="J2" s="83" t="s">
        <v>36</v>
      </c>
      <c r="K2" s="117" t="s">
        <v>647</v>
      </c>
      <c r="L2" s="85" t="s">
        <v>671</v>
      </c>
      <c r="M2" s="119" t="s">
        <v>37</v>
      </c>
      <c r="N2" s="84" t="s">
        <v>37</v>
      </c>
      <c r="O2" s="85" t="s">
        <v>38</v>
      </c>
      <c r="P2" s="84" t="s">
        <v>37</v>
      </c>
    </row>
    <row r="3" spans="1:16" ht="15" x14ac:dyDescent="0.2">
      <c r="A3" s="66" t="s">
        <v>423</v>
      </c>
      <c r="B3"/>
      <c r="C3" s="145">
        <f>'Segunda (3)'!$D$45</f>
        <v>1636.5406176389747</v>
      </c>
      <c r="D3" s="126">
        <f>'Segunda (3)'!F45</f>
        <v>69.301783463714983</v>
      </c>
      <c r="E3" s="129">
        <f>D3*4</f>
        <v>277.20713385485993</v>
      </c>
      <c r="F3" s="136">
        <f>IFERROR(E3/C3,0)</f>
        <v>0.16938603959294615</v>
      </c>
      <c r="G3" s="128">
        <f>'Segunda (3)'!G45</f>
        <v>52.692969999999995</v>
      </c>
      <c r="H3" s="123">
        <f>G3*9</f>
        <v>474.23672999999997</v>
      </c>
      <c r="I3" s="136">
        <f>IFERROR(H3/C3,0)</f>
        <v>0.28977999377991476</v>
      </c>
      <c r="J3" s="127">
        <f>'Segunda (3)'!H45</f>
        <v>216.74961966966458</v>
      </c>
      <c r="K3" s="129">
        <f>J3*4</f>
        <v>866.99847867865833</v>
      </c>
      <c r="L3" s="137">
        <f>IFERROR(K3/C3,0)</f>
        <v>0.52977510569182862</v>
      </c>
      <c r="M3" s="145">
        <f>'Segunda (3)'!I45</f>
        <v>499.15450666666675</v>
      </c>
      <c r="N3" s="146">
        <f>'Segunda (3)'!J45</f>
        <v>11.970698000000004</v>
      </c>
      <c r="O3" s="146">
        <f>'Segunda (3)'!K45</f>
        <v>411.53316999999993</v>
      </c>
      <c r="P3" s="146">
        <f>'Segunda (3)'!L45</f>
        <v>496.35762000000005</v>
      </c>
    </row>
    <row r="4" spans="1:16" ht="15" x14ac:dyDescent="0.2">
      <c r="A4" s="66" t="s">
        <v>428</v>
      </c>
      <c r="B4"/>
      <c r="C4" s="145">
        <f>'Terça (3)'!$D$47</f>
        <v>1766.2503454764494</v>
      </c>
      <c r="D4" s="127">
        <f>'Terça (3)'!F47</f>
        <v>72.304894210144909</v>
      </c>
      <c r="E4" s="130">
        <f>D4*4</f>
        <v>289.21957684057963</v>
      </c>
      <c r="F4" s="137">
        <f>IFERROR(E4/C4,0)</f>
        <v>0.16374778217668917</v>
      </c>
      <c r="G4" s="128">
        <f>'Terça (3)'!G47</f>
        <v>38.816100000000006</v>
      </c>
      <c r="H4" s="124">
        <f>G4*9</f>
        <v>349.34490000000005</v>
      </c>
      <c r="I4" s="179">
        <f>IFERROR(H4/C4,0)</f>
        <v>0.19778900589868736</v>
      </c>
      <c r="J4" s="127">
        <f>'Terça (3)'!H47</f>
        <v>284.65163912318837</v>
      </c>
      <c r="K4" s="130">
        <f>J4*4</f>
        <v>1138.6065564927535</v>
      </c>
      <c r="L4" s="137">
        <f>IFERROR(K4/C4,0)</f>
        <v>0.64464619039358895</v>
      </c>
      <c r="M4" s="145">
        <f>'Terça (3)'!I47</f>
        <v>281.90235000000001</v>
      </c>
      <c r="N4" s="146">
        <f>'Terça (3)'!J47</f>
        <v>8.3089313333333337</v>
      </c>
      <c r="O4" s="146">
        <f>'Terça (3)'!K47</f>
        <v>498.55466666666666</v>
      </c>
      <c r="P4" s="146">
        <f>'Terça (3)'!L47</f>
        <v>1343.6088333333332</v>
      </c>
    </row>
    <row r="5" spans="1:16" ht="15" x14ac:dyDescent="0.2">
      <c r="A5" s="66" t="s">
        <v>424</v>
      </c>
      <c r="B5"/>
      <c r="C5" s="145">
        <f>'Quarta (3)'!$D$44</f>
        <v>2000.3160865057296</v>
      </c>
      <c r="D5" s="127">
        <f>'Quarta (3)'!F44</f>
        <v>66.440641305317385</v>
      </c>
      <c r="E5" s="130">
        <f>D5*4</f>
        <v>265.76256522126954</v>
      </c>
      <c r="F5" s="137">
        <f>IFERROR(E5/C5,0)</f>
        <v>0.13286028493902646</v>
      </c>
      <c r="G5" s="128">
        <f>'Quarta (3)'!G44</f>
        <v>56.270416666666677</v>
      </c>
      <c r="H5" s="124">
        <f>G5*9</f>
        <v>506.43375000000009</v>
      </c>
      <c r="I5" s="179">
        <f>IFERROR(H5/C5,0)</f>
        <v>0.25317686210516283</v>
      </c>
      <c r="J5" s="127">
        <f>'Quarta (3)'!H44</f>
        <v>315.11814202801582</v>
      </c>
      <c r="K5" s="130">
        <f>J5*4</f>
        <v>1260.4725681120633</v>
      </c>
      <c r="L5" s="137">
        <f>IFERROR(K5/C5,0)</f>
        <v>0.63013669520297233</v>
      </c>
      <c r="M5" s="145">
        <f>'Quarta (3)'!I44</f>
        <v>713.15281666666669</v>
      </c>
      <c r="N5" s="146">
        <f>'Quarta (3)'!J44</f>
        <v>12.120281333333335</v>
      </c>
      <c r="O5" s="146">
        <f>'Quarta (3)'!K44</f>
        <v>746.58500000000015</v>
      </c>
      <c r="P5" s="146">
        <f>'Quarta (3)'!L44</f>
        <v>327.95216666666664</v>
      </c>
    </row>
    <row r="6" spans="1:16" ht="15" x14ac:dyDescent="0.2">
      <c r="A6" s="66" t="s">
        <v>425</v>
      </c>
      <c r="B6"/>
      <c r="C6" s="145">
        <f>'Quinta (3)'!$D$47</f>
        <v>1681.1306539855073</v>
      </c>
      <c r="D6" s="127">
        <f>'Quinta (3)'!F47</f>
        <v>77.485068237821608</v>
      </c>
      <c r="E6" s="130">
        <f>D6*4</f>
        <v>309.94027295128643</v>
      </c>
      <c r="F6" s="137">
        <f>IFERROR(E6/C6,0)</f>
        <v>0.18436417908179931</v>
      </c>
      <c r="G6" s="127">
        <f>'Quinta (3)'!G47</f>
        <v>50.909183333333338</v>
      </c>
      <c r="H6" s="124">
        <f>G6*9</f>
        <v>458.18265000000002</v>
      </c>
      <c r="I6" s="179">
        <f>IFERROR(H6/C6,0)</f>
        <v>0.27254434324528709</v>
      </c>
      <c r="J6" s="127">
        <f>'Quinta (3)'!H47</f>
        <v>219.25186176217838</v>
      </c>
      <c r="K6" s="130">
        <f>J6*4</f>
        <v>877.00744704871352</v>
      </c>
      <c r="L6" s="137">
        <f>IFERROR(K6/C6,0)</f>
        <v>0.52167714922666208</v>
      </c>
      <c r="M6" s="145">
        <f>'Quinta (3)'!I47</f>
        <v>711.9237333333333</v>
      </c>
      <c r="N6" s="146">
        <f>'Quinta (3)'!J47</f>
        <v>10.528231333333336</v>
      </c>
      <c r="O6" s="146">
        <f>'Quinta (3)'!K47</f>
        <v>465.38967000000002</v>
      </c>
      <c r="P6" s="146">
        <f>'Quinta (3)'!L47</f>
        <v>280.53416666666669</v>
      </c>
    </row>
    <row r="7" spans="1:16" ht="15" x14ac:dyDescent="0.2">
      <c r="A7" s="66" t="s">
        <v>426</v>
      </c>
      <c r="B7"/>
      <c r="C7" s="145">
        <f>'Sexta (3)'!$D$46</f>
        <v>1610.3456707418734</v>
      </c>
      <c r="D7" s="127">
        <f>'Sexta (3)'!F46</f>
        <v>50.374878666520431</v>
      </c>
      <c r="E7" s="131">
        <f>D7*4</f>
        <v>201.49951466608172</v>
      </c>
      <c r="F7" s="180">
        <f>IFERROR(E7/C7,0)</f>
        <v>0.12512811275684213</v>
      </c>
      <c r="G7" s="128">
        <f>'Sexta (3)'!G46</f>
        <v>45.305846666666667</v>
      </c>
      <c r="H7" s="125">
        <f>G7*9</f>
        <v>407.75261999999998</v>
      </c>
      <c r="I7" s="179">
        <f>IFERROR(H7/C7,0)</f>
        <v>0.25320813251986551</v>
      </c>
      <c r="J7" s="127">
        <f>'Sexta (3)'!H46</f>
        <v>264.80407466681288</v>
      </c>
      <c r="K7" s="131">
        <f>J7*4</f>
        <v>1059.2162986672515</v>
      </c>
      <c r="L7" s="137">
        <f>IFERROR(K7/C7,0)</f>
        <v>0.65775710017544187</v>
      </c>
      <c r="M7" s="145">
        <f>'Sexta (3)'!I46</f>
        <v>557.94554333333326</v>
      </c>
      <c r="N7" s="146">
        <f>'Sexta (3)'!J46</f>
        <v>6.9584713333333337</v>
      </c>
      <c r="O7" s="146">
        <f>'Sexta (3)'!K46</f>
        <v>462.91926666666666</v>
      </c>
      <c r="P7" s="146">
        <f>'Sexta (3)'!L46</f>
        <v>266.01084333333336</v>
      </c>
    </row>
    <row r="8" spans="1:16" ht="16.5" thickBot="1" x14ac:dyDescent="0.3">
      <c r="A8" s="68" t="s">
        <v>429</v>
      </c>
      <c r="B8" s="69"/>
      <c r="C8" s="147">
        <f>AVERAGE(C3:C7)</f>
        <v>1738.9166748697069</v>
      </c>
      <c r="D8" s="120">
        <f>AVERAGE(D3:D7)</f>
        <v>67.181453176703869</v>
      </c>
      <c r="E8" s="122">
        <f t="shared" ref="E8:P8" si="0">AVERAGE(E3:E7)</f>
        <v>268.72581270681547</v>
      </c>
      <c r="F8" s="157">
        <f t="shared" si="0"/>
        <v>0.15509727970946063</v>
      </c>
      <c r="G8" s="121">
        <f t="shared" si="0"/>
        <v>48.798903333333342</v>
      </c>
      <c r="H8" s="122">
        <f t="shared" si="0"/>
        <v>439.19012999999995</v>
      </c>
      <c r="I8" s="158">
        <f t="shared" si="0"/>
        <v>0.2532996675097835</v>
      </c>
      <c r="J8" s="120">
        <f t="shared" si="0"/>
        <v>260.11506744997206</v>
      </c>
      <c r="K8" s="122">
        <f t="shared" si="0"/>
        <v>1040.4602697998882</v>
      </c>
      <c r="L8" s="157">
        <f t="shared" si="0"/>
        <v>0.59679844813809879</v>
      </c>
      <c r="M8" s="147">
        <f t="shared" si="0"/>
        <v>552.81578999999999</v>
      </c>
      <c r="N8" s="148">
        <f t="shared" si="0"/>
        <v>9.9773226666666694</v>
      </c>
      <c r="O8" s="148">
        <f t="shared" si="0"/>
        <v>516.99635466666666</v>
      </c>
      <c r="P8" s="148">
        <f t="shared" si="0"/>
        <v>542.89272600000004</v>
      </c>
    </row>
    <row r="9" spans="1:16" ht="15.75" x14ac:dyDescent="0.25">
      <c r="A9" s="70"/>
      <c r="B9"/>
      <c r="C9" s="67"/>
      <c r="D9" s="67"/>
      <c r="E9" s="67"/>
      <c r="F9" s="67"/>
      <c r="G9" s="67"/>
      <c r="H9" s="67"/>
      <c r="I9" s="67"/>
      <c r="J9" s="67"/>
      <c r="K9" s="67"/>
      <c r="L9" s="67"/>
      <c r="M9" s="67"/>
      <c r="N9" s="67"/>
      <c r="O9" s="67"/>
      <c r="P9" s="67"/>
    </row>
    <row r="10" spans="1:16" ht="15.75" x14ac:dyDescent="0.25">
      <c r="A10" s="619" t="s">
        <v>622</v>
      </c>
      <c r="B10" s="620"/>
      <c r="C10" s="620"/>
      <c r="D10" s="620"/>
      <c r="E10" s="620"/>
      <c r="F10" s="620"/>
      <c r="G10" s="620"/>
      <c r="H10" s="620"/>
      <c r="I10" s="620"/>
      <c r="J10" s="620"/>
      <c r="K10" s="620"/>
      <c r="L10" s="620"/>
      <c r="M10" s="620"/>
      <c r="N10" s="620"/>
      <c r="O10" s="620"/>
      <c r="P10" s="620"/>
    </row>
    <row r="11" spans="1:16" ht="25.15" customHeight="1" x14ac:dyDescent="0.2">
      <c r="A11" s="149"/>
      <c r="B11" s="150"/>
      <c r="C11" s="627" t="s">
        <v>648</v>
      </c>
      <c r="D11" s="627"/>
      <c r="E11" s="627"/>
      <c r="F11" s="627"/>
      <c r="G11" s="627"/>
      <c r="H11" s="627"/>
      <c r="I11" s="627"/>
      <c r="J11" s="627"/>
      <c r="K11" s="628"/>
      <c r="L11" s="144" t="s">
        <v>404</v>
      </c>
      <c r="M11" s="138" t="s">
        <v>8</v>
      </c>
      <c r="N11" s="73" t="s">
        <v>9</v>
      </c>
      <c r="O11" s="73" t="s">
        <v>10</v>
      </c>
      <c r="P11" s="73" t="s">
        <v>396</v>
      </c>
    </row>
    <row r="12" spans="1:16" ht="15" customHeight="1" x14ac:dyDescent="0.25">
      <c r="A12" s="621" t="s">
        <v>430</v>
      </c>
      <c r="B12" s="622"/>
      <c r="C12" s="622"/>
      <c r="D12" s="622"/>
      <c r="E12" s="622"/>
      <c r="F12" s="622"/>
      <c r="G12" s="622"/>
      <c r="H12" s="622"/>
      <c r="I12" s="622"/>
      <c r="J12" s="622"/>
      <c r="K12" s="622"/>
      <c r="L12" s="622"/>
      <c r="M12" s="622"/>
      <c r="N12" s="622"/>
      <c r="O12" s="622"/>
      <c r="P12" s="622"/>
    </row>
    <row r="13" spans="1:16" ht="14.25" x14ac:dyDescent="0.2">
      <c r="A13" s="149"/>
      <c r="B13" s="151"/>
      <c r="C13" s="623" t="s">
        <v>401</v>
      </c>
      <c r="D13" s="623"/>
      <c r="E13" s="623"/>
      <c r="F13" s="623"/>
      <c r="G13" s="623"/>
      <c r="H13" s="623"/>
      <c r="I13" s="623"/>
      <c r="J13" s="623"/>
      <c r="K13" s="624"/>
      <c r="L13" s="71" t="s">
        <v>406</v>
      </c>
      <c r="M13" s="139">
        <f>$M$8/M23</f>
        <v>7.0873819230769231</v>
      </c>
      <c r="N13" s="74">
        <f>$N$8/N23</f>
        <v>4.9886613333333347</v>
      </c>
      <c r="O13" s="74">
        <f>$O$8/O23</f>
        <v>3.4466423644444446</v>
      </c>
      <c r="P13" s="74">
        <f>$P$8/P23</f>
        <v>36.192848400000003</v>
      </c>
    </row>
    <row r="14" spans="1:16" ht="14.25" x14ac:dyDescent="0.2">
      <c r="A14" s="149"/>
      <c r="B14" s="152"/>
      <c r="C14" s="625" t="s">
        <v>402</v>
      </c>
      <c r="D14" s="625"/>
      <c r="E14" s="625"/>
      <c r="F14" s="625"/>
      <c r="G14" s="625"/>
      <c r="H14" s="625"/>
      <c r="I14" s="625"/>
      <c r="J14" s="625"/>
      <c r="K14" s="626"/>
      <c r="L14" s="71" t="s">
        <v>407</v>
      </c>
      <c r="M14" s="139">
        <f>$M$8/M24</f>
        <v>3.0374493956043955</v>
      </c>
      <c r="N14" s="74">
        <f>$N$8/N24</f>
        <v>1.9954645333333338</v>
      </c>
      <c r="O14" s="74">
        <f>$O$8/O24</f>
        <v>1.4771324419047618</v>
      </c>
      <c r="P14" s="74">
        <f>$P$8/P24</f>
        <v>15.511220742857144</v>
      </c>
    </row>
    <row r="15" spans="1:16" ht="15.6" customHeight="1" x14ac:dyDescent="0.25">
      <c r="A15" s="621" t="s">
        <v>431</v>
      </c>
      <c r="B15" s="622"/>
      <c r="C15" s="622"/>
      <c r="D15" s="622"/>
      <c r="E15" s="622"/>
      <c r="F15" s="622"/>
      <c r="G15" s="622"/>
      <c r="H15" s="622"/>
      <c r="I15" s="622"/>
      <c r="J15" s="622"/>
      <c r="K15" s="622"/>
      <c r="L15" s="622"/>
      <c r="M15" s="622"/>
      <c r="N15" s="622"/>
      <c r="O15" s="622"/>
      <c r="P15" s="622"/>
    </row>
    <row r="16" spans="1:16" ht="14.25" x14ac:dyDescent="0.2">
      <c r="A16" s="153"/>
      <c r="B16" s="154"/>
      <c r="C16" s="623" t="s">
        <v>401</v>
      </c>
      <c r="D16" s="623"/>
      <c r="E16" s="623"/>
      <c r="F16" s="623"/>
      <c r="G16" s="623"/>
      <c r="H16" s="623"/>
      <c r="I16" s="623"/>
      <c r="J16" s="623"/>
      <c r="K16" s="624"/>
      <c r="L16" s="141" t="s">
        <v>406</v>
      </c>
      <c r="M16" s="142">
        <f>$M$8/M28</f>
        <v>3.6854385999999999</v>
      </c>
      <c r="N16" s="143">
        <f>$N$8/N28</f>
        <v>9.9773226666666694</v>
      </c>
      <c r="O16" s="143">
        <f>$O$8/O28</f>
        <v>8.2062913439153444</v>
      </c>
      <c r="P16" s="143">
        <f>$P$8/P28</f>
        <v>135.72318150000001</v>
      </c>
    </row>
    <row r="17" spans="1:16" ht="14.25" x14ac:dyDescent="0.2">
      <c r="A17" s="155"/>
      <c r="B17" s="156"/>
      <c r="C17" s="625" t="s">
        <v>402</v>
      </c>
      <c r="D17" s="625"/>
      <c r="E17" s="625"/>
      <c r="F17" s="625"/>
      <c r="G17" s="625"/>
      <c r="H17" s="625"/>
      <c r="I17" s="625"/>
      <c r="J17" s="625"/>
      <c r="K17" s="626"/>
      <c r="L17" s="72" t="s">
        <v>407</v>
      </c>
      <c r="M17" s="140">
        <f>$M$8/M29</f>
        <v>1.5794736857142857</v>
      </c>
      <c r="N17" s="75">
        <f>$N$8/N29</f>
        <v>4.9886613333333347</v>
      </c>
      <c r="O17" s="75">
        <f>$O$8/O29</f>
        <v>3.5169820045351474</v>
      </c>
      <c r="P17" s="75">
        <f>$P$8/P29</f>
        <v>60.321414000000004</v>
      </c>
    </row>
    <row r="18" spans="1:16" ht="15.6" customHeight="1" x14ac:dyDescent="0.2">
      <c r="A18"/>
      <c r="B18"/>
      <c r="C18"/>
      <c r="D18"/>
      <c r="E18"/>
      <c r="F18"/>
      <c r="G18"/>
      <c r="H18"/>
      <c r="I18"/>
      <c r="J18"/>
      <c r="K18"/>
      <c r="L18"/>
      <c r="M18"/>
      <c r="N18"/>
      <c r="O18"/>
      <c r="P18"/>
    </row>
    <row r="19" spans="1:16" ht="15.75" x14ac:dyDescent="0.25">
      <c r="A19" s="613" t="s">
        <v>433</v>
      </c>
      <c r="B19" s="613"/>
      <c r="C19" s="613"/>
      <c r="D19" s="613"/>
      <c r="E19" s="613"/>
      <c r="F19" s="613"/>
      <c r="G19" s="613"/>
      <c r="H19" s="613"/>
      <c r="I19" s="613"/>
      <c r="J19" s="613"/>
      <c r="K19" s="613"/>
      <c r="L19" s="613"/>
      <c r="M19" s="613"/>
      <c r="N19" s="613"/>
      <c r="O19" s="613"/>
      <c r="P19" s="613"/>
    </row>
    <row r="20" spans="1:16" ht="15" x14ac:dyDescent="0.25">
      <c r="A20" s="614" t="s">
        <v>430</v>
      </c>
      <c r="B20" s="614"/>
      <c r="C20" s="614"/>
      <c r="D20" s="614"/>
      <c r="E20" s="614"/>
      <c r="F20" s="614"/>
      <c r="G20" s="614"/>
      <c r="H20" s="614"/>
      <c r="I20" s="614"/>
      <c r="J20" s="614"/>
      <c r="K20" s="614"/>
      <c r="L20" s="614"/>
      <c r="M20" s="614"/>
      <c r="N20" s="614"/>
      <c r="O20" s="614"/>
      <c r="P20" s="614"/>
    </row>
    <row r="21" spans="1:16" x14ac:dyDescent="0.2">
      <c r="A21" s="634" t="s">
        <v>399</v>
      </c>
      <c r="B21" s="636" t="s">
        <v>404</v>
      </c>
      <c r="C21" s="636" t="s">
        <v>649</v>
      </c>
      <c r="D21" s="629" t="s">
        <v>650</v>
      </c>
      <c r="E21" s="630"/>
      <c r="F21" s="631"/>
      <c r="G21" s="629" t="s">
        <v>651</v>
      </c>
      <c r="H21" s="630"/>
      <c r="I21" s="631"/>
      <c r="J21" s="629" t="s">
        <v>652</v>
      </c>
      <c r="K21" s="630"/>
      <c r="L21" s="631"/>
      <c r="M21" s="632" t="s">
        <v>408</v>
      </c>
      <c r="N21" s="632" t="s">
        <v>409</v>
      </c>
      <c r="O21" s="632" t="s">
        <v>410</v>
      </c>
      <c r="P21" s="632" t="s">
        <v>411</v>
      </c>
    </row>
    <row r="22" spans="1:16" x14ac:dyDescent="0.2">
      <c r="A22" s="635"/>
      <c r="B22" s="637"/>
      <c r="C22" s="637"/>
      <c r="D22" s="163" t="s">
        <v>653</v>
      </c>
      <c r="E22" s="160"/>
      <c r="F22" s="164" t="s">
        <v>654</v>
      </c>
      <c r="G22" s="163" t="s">
        <v>672</v>
      </c>
      <c r="H22" s="160"/>
      <c r="I22" s="164" t="s">
        <v>673</v>
      </c>
      <c r="J22" s="163" t="s">
        <v>657</v>
      </c>
      <c r="K22" s="160"/>
      <c r="L22" s="164" t="s">
        <v>658</v>
      </c>
      <c r="M22" s="633"/>
      <c r="N22" s="633"/>
      <c r="O22" s="633"/>
      <c r="P22" s="633"/>
    </row>
    <row r="23" spans="1:16" x14ac:dyDescent="0.2">
      <c r="A23" s="170" t="s">
        <v>401</v>
      </c>
      <c r="B23" t="s">
        <v>406</v>
      </c>
      <c r="C23" s="128">
        <v>203.4</v>
      </c>
      <c r="D23" s="161">
        <v>5.085</v>
      </c>
      <c r="E23" s="168" t="s">
        <v>659</v>
      </c>
      <c r="F23" s="162">
        <v>7.6275000000000004</v>
      </c>
      <c r="G23" s="161">
        <v>6</v>
      </c>
      <c r="H23" s="168" t="s">
        <v>659</v>
      </c>
      <c r="I23" s="162">
        <v>8</v>
      </c>
      <c r="J23" s="161">
        <v>27.967500000000001</v>
      </c>
      <c r="K23" s="168" t="s">
        <v>659</v>
      </c>
      <c r="L23" s="162">
        <v>33.052500000000002</v>
      </c>
      <c r="M23" s="203">
        <v>78</v>
      </c>
      <c r="N23" s="201">
        <v>2</v>
      </c>
      <c r="O23" s="203">
        <v>150</v>
      </c>
      <c r="P23" s="203">
        <v>15</v>
      </c>
    </row>
    <row r="24" spans="1:16" x14ac:dyDescent="0.2">
      <c r="A24" s="171" t="s">
        <v>402</v>
      </c>
      <c r="B24" s="172" t="s">
        <v>407</v>
      </c>
      <c r="C24" s="159">
        <v>474.6</v>
      </c>
      <c r="D24" s="174">
        <v>11.865</v>
      </c>
      <c r="E24" s="175" t="s">
        <v>659</v>
      </c>
      <c r="F24" s="176">
        <v>17.797499999999999</v>
      </c>
      <c r="G24" s="174">
        <v>13</v>
      </c>
      <c r="H24" s="175" t="s">
        <v>659</v>
      </c>
      <c r="I24" s="176">
        <v>18</v>
      </c>
      <c r="J24" s="174">
        <v>65.257499999999993</v>
      </c>
      <c r="K24" s="175" t="s">
        <v>659</v>
      </c>
      <c r="L24" s="176">
        <v>77.122500000000002</v>
      </c>
      <c r="M24" s="204">
        <v>182</v>
      </c>
      <c r="N24" s="202">
        <v>5</v>
      </c>
      <c r="O24" s="204">
        <v>350</v>
      </c>
      <c r="P24" s="204">
        <v>35</v>
      </c>
    </row>
    <row r="25" spans="1:16" ht="15" x14ac:dyDescent="0.25">
      <c r="A25" s="621" t="s">
        <v>431</v>
      </c>
      <c r="B25" s="622"/>
      <c r="C25" s="622"/>
      <c r="D25" s="622"/>
      <c r="E25" s="622"/>
      <c r="F25" s="622"/>
      <c r="G25" s="622"/>
      <c r="H25" s="622"/>
      <c r="I25" s="622"/>
      <c r="J25" s="622"/>
      <c r="K25" s="622"/>
      <c r="L25" s="622"/>
      <c r="M25" s="622"/>
      <c r="N25" s="622"/>
      <c r="O25" s="622"/>
      <c r="P25" s="622"/>
    </row>
    <row r="26" spans="1:16" x14ac:dyDescent="0.2">
      <c r="A26" s="634" t="s">
        <v>399</v>
      </c>
      <c r="B26" s="636" t="s">
        <v>404</v>
      </c>
      <c r="C26" s="638" t="s">
        <v>649</v>
      </c>
      <c r="D26" s="629" t="s">
        <v>650</v>
      </c>
      <c r="E26" s="630"/>
      <c r="F26" s="631"/>
      <c r="G26" s="629" t="s">
        <v>651</v>
      </c>
      <c r="H26" s="630"/>
      <c r="I26" s="631"/>
      <c r="J26" s="630" t="s">
        <v>652</v>
      </c>
      <c r="K26" s="630"/>
      <c r="L26" s="631"/>
      <c r="M26" s="632" t="s">
        <v>408</v>
      </c>
      <c r="N26" s="632" t="s">
        <v>409</v>
      </c>
      <c r="O26" s="632" t="s">
        <v>410</v>
      </c>
      <c r="P26" s="632" t="s">
        <v>411</v>
      </c>
    </row>
    <row r="27" spans="1:16" x14ac:dyDescent="0.2">
      <c r="A27" s="635"/>
      <c r="B27" s="637"/>
      <c r="C27" s="639"/>
      <c r="D27" s="163" t="s">
        <v>653</v>
      </c>
      <c r="E27" s="160"/>
      <c r="F27" s="164" t="s">
        <v>654</v>
      </c>
      <c r="G27" s="163" t="s">
        <v>672</v>
      </c>
      <c r="H27" s="160"/>
      <c r="I27" s="164" t="s">
        <v>673</v>
      </c>
      <c r="J27" s="169" t="s">
        <v>657</v>
      </c>
      <c r="K27" s="160"/>
      <c r="L27" s="164" t="s">
        <v>658</v>
      </c>
      <c r="M27" s="633"/>
      <c r="N27" s="633"/>
      <c r="O27" s="633"/>
      <c r="P27" s="633"/>
    </row>
    <row r="28" spans="1:16" x14ac:dyDescent="0.2">
      <c r="A28" s="170" t="s">
        <v>401</v>
      </c>
      <c r="B28" t="s">
        <v>406</v>
      </c>
      <c r="C28" s="162">
        <v>303.60000000000002</v>
      </c>
      <c r="D28" s="161">
        <v>7.59</v>
      </c>
      <c r="E28" s="168" t="s">
        <v>659</v>
      </c>
      <c r="F28" s="162">
        <v>11.385</v>
      </c>
      <c r="G28" s="161">
        <v>8</v>
      </c>
      <c r="H28" s="168" t="s">
        <v>659</v>
      </c>
      <c r="I28" s="162">
        <v>12</v>
      </c>
      <c r="J28" s="177">
        <v>41.744999999999997</v>
      </c>
      <c r="K28" s="168" t="s">
        <v>659</v>
      </c>
      <c r="L28" s="177">
        <v>49.335000000000001</v>
      </c>
      <c r="M28" s="166">
        <v>150</v>
      </c>
      <c r="N28" s="166">
        <v>1</v>
      </c>
      <c r="O28" s="166">
        <v>63</v>
      </c>
      <c r="P28" s="166">
        <v>4</v>
      </c>
    </row>
    <row r="29" spans="1:16" x14ac:dyDescent="0.2">
      <c r="A29" s="171" t="s">
        <v>402</v>
      </c>
      <c r="B29" s="172" t="s">
        <v>407</v>
      </c>
      <c r="C29" s="176">
        <v>708.4</v>
      </c>
      <c r="D29" s="174">
        <v>17.71</v>
      </c>
      <c r="E29" s="175" t="s">
        <v>659</v>
      </c>
      <c r="F29" s="176">
        <v>26.565000000000001</v>
      </c>
      <c r="G29" s="174">
        <v>20</v>
      </c>
      <c r="H29" s="175" t="s">
        <v>659</v>
      </c>
      <c r="I29" s="176">
        <v>28</v>
      </c>
      <c r="J29" s="178">
        <v>97.405000000000001</v>
      </c>
      <c r="K29" s="175" t="s">
        <v>659</v>
      </c>
      <c r="L29" s="178">
        <v>115.11499999999999</v>
      </c>
      <c r="M29" s="167">
        <v>350</v>
      </c>
      <c r="N29" s="167">
        <v>2</v>
      </c>
      <c r="O29" s="167">
        <v>147</v>
      </c>
      <c r="P29" s="167">
        <v>9</v>
      </c>
    </row>
    <row r="30" spans="1:16" x14ac:dyDescent="0.2">
      <c r="A30"/>
      <c r="B30"/>
    </row>
    <row r="31" spans="1:16" x14ac:dyDescent="0.2">
      <c r="A31"/>
      <c r="B31"/>
    </row>
    <row r="32" spans="1:16" x14ac:dyDescent="0.2">
      <c r="A32"/>
      <c r="B32"/>
    </row>
    <row r="33" spans="1:2" x14ac:dyDescent="0.2">
      <c r="A33"/>
      <c r="B33"/>
    </row>
    <row r="34" spans="1:2" x14ac:dyDescent="0.2">
      <c r="A34"/>
      <c r="B34"/>
    </row>
    <row r="35" spans="1:2" x14ac:dyDescent="0.2">
      <c r="A35"/>
      <c r="B35"/>
    </row>
    <row r="36" spans="1:2" x14ac:dyDescent="0.2">
      <c r="A36"/>
      <c r="B36"/>
    </row>
    <row r="37" spans="1:2" x14ac:dyDescent="0.2">
      <c r="A37"/>
      <c r="B37"/>
    </row>
    <row r="38" spans="1:2" x14ac:dyDescent="0.2">
      <c r="A38"/>
      <c r="B38"/>
    </row>
    <row r="39" spans="1:2" x14ac:dyDescent="0.2">
      <c r="A39"/>
      <c r="B39"/>
    </row>
    <row r="40" spans="1:2" x14ac:dyDescent="0.2">
      <c r="A40"/>
      <c r="B40"/>
    </row>
    <row r="41" spans="1:2" x14ac:dyDescent="0.2">
      <c r="A41"/>
      <c r="B41"/>
    </row>
    <row r="42" spans="1:2" x14ac:dyDescent="0.2">
      <c r="A42"/>
      <c r="B42"/>
    </row>
    <row r="43" spans="1:2" x14ac:dyDescent="0.2">
      <c r="A43"/>
      <c r="B43"/>
    </row>
    <row r="44" spans="1:2" x14ac:dyDescent="0.2">
      <c r="A44"/>
      <c r="B44"/>
    </row>
    <row r="45" spans="1:2" x14ac:dyDescent="0.2">
      <c r="A45"/>
      <c r="B45"/>
    </row>
    <row r="46" spans="1:2" x14ac:dyDescent="0.2">
      <c r="A46"/>
      <c r="B46"/>
    </row>
    <row r="47" spans="1:2" x14ac:dyDescent="0.2">
      <c r="A47"/>
      <c r="B47"/>
    </row>
    <row r="48" spans="1:2" x14ac:dyDescent="0.2">
      <c r="A48"/>
    </row>
    <row r="49" spans="1:1" x14ac:dyDescent="0.2">
      <c r="A49"/>
    </row>
  </sheetData>
  <mergeCells count="35">
    <mergeCell ref="C17:K17"/>
    <mergeCell ref="A1:B2"/>
    <mergeCell ref="D1:F1"/>
    <mergeCell ref="G1:I1"/>
    <mergeCell ref="J1:L1"/>
    <mergeCell ref="A10:P10"/>
    <mergeCell ref="C11:K11"/>
    <mergeCell ref="A12:P12"/>
    <mergeCell ref="C13:K13"/>
    <mergeCell ref="C14:K14"/>
    <mergeCell ref="A15:P15"/>
    <mergeCell ref="C16:K16"/>
    <mergeCell ref="A19:P19"/>
    <mergeCell ref="A20:P20"/>
    <mergeCell ref="A21:A22"/>
    <mergeCell ref="B21:B22"/>
    <mergeCell ref="C21:C22"/>
    <mergeCell ref="D21:F21"/>
    <mergeCell ref="G21:I21"/>
    <mergeCell ref="J21:L21"/>
    <mergeCell ref="M21:M22"/>
    <mergeCell ref="N21:N22"/>
    <mergeCell ref="N26:N27"/>
    <mergeCell ref="O26:O27"/>
    <mergeCell ref="P26:P27"/>
    <mergeCell ref="O21:O22"/>
    <mergeCell ref="P21:P22"/>
    <mergeCell ref="A25:P25"/>
    <mergeCell ref="A26:A27"/>
    <mergeCell ref="B26:B27"/>
    <mergeCell ref="C26:C27"/>
    <mergeCell ref="D26:F26"/>
    <mergeCell ref="G26:I26"/>
    <mergeCell ref="J26:L26"/>
    <mergeCell ref="M26:M27"/>
  </mergeCells>
  <pageMargins left="0.511811024" right="0.511811024" top="0.78740157499999996" bottom="0.78740157499999996" header="0.31496062000000002" footer="0.31496062000000002"/>
  <pageSetup paperSize="9" scale="7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2747-EDB2-48B6-A321-F28F2BFF33A1}">
  <sheetPr>
    <tabColor rgb="FFFF0000"/>
    <pageSetUpPr fitToPage="1"/>
  </sheetPr>
  <dimension ref="A1:M67"/>
  <sheetViews>
    <sheetView showGridLines="0" zoomScaleNormal="100" workbookViewId="0">
      <selection activeCell="E41" sqref="E41"/>
    </sheetView>
  </sheetViews>
  <sheetFormatPr defaultColWidth="9.140625" defaultRowHeight="12.75" x14ac:dyDescent="0.2"/>
  <cols>
    <col min="1" max="1" width="34.42578125" style="1" bestFit="1" customWidth="1"/>
    <col min="2" max="2" width="12.42578125" style="1" customWidth="1"/>
    <col min="3" max="3" width="13.5703125" style="1" bestFit="1" customWidth="1"/>
    <col min="4" max="4" width="11.42578125" style="1" bestFit="1" customWidth="1"/>
    <col min="5" max="5" width="12.42578125" style="1" customWidth="1"/>
    <col min="6" max="6" width="11.42578125" style="1" bestFit="1" customWidth="1"/>
    <col min="7" max="7" width="12" style="1" bestFit="1" customWidth="1"/>
    <col min="8" max="8" width="11.140625" style="1" customWidth="1"/>
    <col min="9" max="10" width="11.42578125" style="1" bestFit="1" customWidth="1"/>
    <col min="11" max="11" width="10.7109375" style="1" customWidth="1"/>
    <col min="12" max="12" width="10" style="1" bestFit="1" customWidth="1"/>
    <col min="13" max="13" width="9.85546875" style="1" bestFit="1" customWidth="1"/>
    <col min="14" max="16384" width="9.140625" style="1"/>
  </cols>
  <sheetData>
    <row r="1" spans="1:13" ht="25.9" customHeight="1" x14ac:dyDescent="0.2">
      <c r="A1" s="615" t="s">
        <v>427</v>
      </c>
      <c r="B1" s="616"/>
      <c r="C1" s="118" t="s">
        <v>31</v>
      </c>
      <c r="D1" s="610" t="s">
        <v>7</v>
      </c>
      <c r="E1" s="611"/>
      <c r="F1" s="612"/>
      <c r="G1" s="611" t="s">
        <v>32</v>
      </c>
      <c r="H1" s="611"/>
      <c r="I1" s="611"/>
      <c r="J1" s="610" t="s">
        <v>403</v>
      </c>
      <c r="K1" s="611"/>
      <c r="L1" s="612"/>
      <c r="M1" s="190" t="s">
        <v>625</v>
      </c>
    </row>
    <row r="2" spans="1:13" ht="14.45" customHeight="1" x14ac:dyDescent="0.2">
      <c r="A2" s="617"/>
      <c r="B2" s="618"/>
      <c r="C2" s="119" t="s">
        <v>34</v>
      </c>
      <c r="D2" s="83" t="s">
        <v>36</v>
      </c>
      <c r="E2" s="117" t="s">
        <v>647</v>
      </c>
      <c r="F2" s="85" t="s">
        <v>671</v>
      </c>
      <c r="G2" s="82" t="s">
        <v>36</v>
      </c>
      <c r="H2" s="117" t="s">
        <v>647</v>
      </c>
      <c r="I2" s="117" t="s">
        <v>671</v>
      </c>
      <c r="J2" s="83" t="s">
        <v>36</v>
      </c>
      <c r="K2" s="117" t="s">
        <v>647</v>
      </c>
      <c r="L2" s="85" t="s">
        <v>671</v>
      </c>
      <c r="M2" s="191" t="s">
        <v>624</v>
      </c>
    </row>
    <row r="3" spans="1:13" ht="15" x14ac:dyDescent="0.2">
      <c r="A3" s="66" t="s">
        <v>423</v>
      </c>
      <c r="B3"/>
      <c r="C3" s="145">
        <f>'Segunda (3)'!$D$45</f>
        <v>1636.5406176389747</v>
      </c>
      <c r="D3" s="126">
        <f>'Segunda (3)'!F45</f>
        <v>69.301783463714983</v>
      </c>
      <c r="E3" s="129">
        <f>D3*4</f>
        <v>277.20713385485993</v>
      </c>
      <c r="F3" s="136">
        <f>IFERROR(E3/C3,0)</f>
        <v>0.16938603959294615</v>
      </c>
      <c r="G3" s="128">
        <f>'Segunda (3)'!G45</f>
        <v>52.692969999999995</v>
      </c>
      <c r="H3" s="123">
        <f>G3*9</f>
        <v>474.23672999999997</v>
      </c>
      <c r="I3" s="136">
        <f>IFERROR(H3/C3,0)</f>
        <v>0.28977999377991476</v>
      </c>
      <c r="J3" s="127">
        <f>'Segunda (3)'!H45</f>
        <v>216.74961966966458</v>
      </c>
      <c r="K3" s="129">
        <f>J3*4</f>
        <v>866.99847867865833</v>
      </c>
      <c r="L3" s="137">
        <f>IFERROR(K3/C3,0)</f>
        <v>0.52977510569182862</v>
      </c>
      <c r="M3" s="146">
        <f>'Segunda (3)'!M45</f>
        <v>1235.2006536666668</v>
      </c>
    </row>
    <row r="4" spans="1:13" ht="15" x14ac:dyDescent="0.2">
      <c r="A4" s="66" t="s">
        <v>428</v>
      </c>
      <c r="B4"/>
      <c r="C4" s="145">
        <f>'Terça (3)'!$D$47</f>
        <v>1766.2503454764494</v>
      </c>
      <c r="D4" s="127">
        <f>'Terça (3)'!F47</f>
        <v>72.304894210144909</v>
      </c>
      <c r="E4" s="130">
        <f>D4*4</f>
        <v>289.21957684057963</v>
      </c>
      <c r="F4" s="137">
        <f>IFERROR(E4/C4,0)</f>
        <v>0.16374778217668917</v>
      </c>
      <c r="G4" s="128">
        <f>'Terça (3)'!G47</f>
        <v>38.816100000000006</v>
      </c>
      <c r="H4" s="124">
        <f>G4*9</f>
        <v>349.34490000000005</v>
      </c>
      <c r="I4" s="179">
        <f>IFERROR(H4/C4,0)</f>
        <v>0.19778900589868736</v>
      </c>
      <c r="J4" s="127">
        <f>'Terça (3)'!H47</f>
        <v>284.65163912318837</v>
      </c>
      <c r="K4" s="130">
        <f>J4*4</f>
        <v>1138.6065564927535</v>
      </c>
      <c r="L4" s="137">
        <f>IFERROR(K4/C4,0)</f>
        <v>0.64464619039358895</v>
      </c>
      <c r="M4" s="146">
        <f>'Terça (3)'!M47</f>
        <v>1219.7834666666668</v>
      </c>
    </row>
    <row r="5" spans="1:13" ht="15" x14ac:dyDescent="0.2">
      <c r="A5" s="66" t="s">
        <v>424</v>
      </c>
      <c r="B5"/>
      <c r="C5" s="145">
        <f>'Quarta (3)'!$D$44</f>
        <v>2000.3160865057296</v>
      </c>
      <c r="D5" s="127">
        <f>'Quarta (3)'!F44</f>
        <v>66.440641305317385</v>
      </c>
      <c r="E5" s="130">
        <f>D5*4</f>
        <v>265.76256522126954</v>
      </c>
      <c r="F5" s="137">
        <f>IFERROR(E5/C5,0)</f>
        <v>0.13286028493902646</v>
      </c>
      <c r="G5" s="128">
        <f>'Quarta (3)'!G44</f>
        <v>56.270416666666677</v>
      </c>
      <c r="H5" s="124">
        <f>G5*9</f>
        <v>506.43375000000009</v>
      </c>
      <c r="I5" s="179">
        <f>IFERROR(H5/C5,0)</f>
        <v>0.25317686210516283</v>
      </c>
      <c r="J5" s="127">
        <f>'Quarta (3)'!H44</f>
        <v>315.11814202801582</v>
      </c>
      <c r="K5" s="130">
        <f>J5*4</f>
        <v>1260.4725681120633</v>
      </c>
      <c r="L5" s="137">
        <f>IFERROR(K5/C5,0)</f>
        <v>0.63013669520297233</v>
      </c>
      <c r="M5" s="146">
        <f>'Quarta (3)'!M44</f>
        <v>1187.5720333333334</v>
      </c>
    </row>
    <row r="6" spans="1:13" ht="15" x14ac:dyDescent="0.2">
      <c r="A6" s="66" t="s">
        <v>425</v>
      </c>
      <c r="B6"/>
      <c r="C6" s="145">
        <f>'Quinta (3)'!$D$47</f>
        <v>1681.1306539855073</v>
      </c>
      <c r="D6" s="127">
        <f>'Quinta (3)'!F47</f>
        <v>77.485068237821608</v>
      </c>
      <c r="E6" s="130">
        <f>D6*4</f>
        <v>309.94027295128643</v>
      </c>
      <c r="F6" s="137">
        <f>IFERROR(E6/C6,0)</f>
        <v>0.18436417908179931</v>
      </c>
      <c r="G6" s="127">
        <f>'Quinta (3)'!G47</f>
        <v>50.909183333333338</v>
      </c>
      <c r="H6" s="124">
        <f>G6*9</f>
        <v>458.18265000000002</v>
      </c>
      <c r="I6" s="179">
        <f>IFERROR(H6/C6,0)</f>
        <v>0.27254434324528709</v>
      </c>
      <c r="J6" s="127">
        <f>'Quinta (3)'!H47</f>
        <v>219.25186176217838</v>
      </c>
      <c r="K6" s="130">
        <f>J6*4</f>
        <v>877.00744704871352</v>
      </c>
      <c r="L6" s="137">
        <f>IFERROR(K6/C6,0)</f>
        <v>0.52167714922666208</v>
      </c>
      <c r="M6" s="146">
        <f>'Quinta (3)'!M47</f>
        <v>1131.564433333333</v>
      </c>
    </row>
    <row r="7" spans="1:13" ht="15" x14ac:dyDescent="0.2">
      <c r="A7" s="66" t="s">
        <v>426</v>
      </c>
      <c r="B7"/>
      <c r="C7" s="145">
        <f>'Sexta (3)'!$D$46</f>
        <v>1610.3456707418734</v>
      </c>
      <c r="D7" s="127">
        <f>'Sexta (3)'!F46</f>
        <v>50.374878666520431</v>
      </c>
      <c r="E7" s="131">
        <f>D7*4</f>
        <v>201.49951466608172</v>
      </c>
      <c r="F7" s="180">
        <f>IFERROR(E7/C7,0)</f>
        <v>0.12512811275684213</v>
      </c>
      <c r="G7" s="128">
        <f>'Sexta (3)'!G46</f>
        <v>45.305846666666667</v>
      </c>
      <c r="H7" s="125">
        <f>G7*9</f>
        <v>407.75261999999998</v>
      </c>
      <c r="I7" s="179">
        <f>IFERROR(H7/C7,0)</f>
        <v>0.25320813251986551</v>
      </c>
      <c r="J7" s="127">
        <f>'Sexta (3)'!H46</f>
        <v>264.80407466681288</v>
      </c>
      <c r="K7" s="131">
        <f>J7*4</f>
        <v>1059.2162986672515</v>
      </c>
      <c r="L7" s="137">
        <f>IFERROR(K7/C7,0)</f>
        <v>0.65775710017544187</v>
      </c>
      <c r="M7" s="146">
        <f>'Sexta (3)'!M46</f>
        <v>1074.98585</v>
      </c>
    </row>
    <row r="8" spans="1:13" ht="16.5" thickBot="1" x14ac:dyDescent="0.3">
      <c r="A8" s="68" t="s">
        <v>429</v>
      </c>
      <c r="B8" s="69"/>
      <c r="C8" s="147">
        <f t="shared" ref="C8:M8" si="0">AVERAGE(C3:C7)</f>
        <v>1738.9166748697069</v>
      </c>
      <c r="D8" s="120">
        <f t="shared" si="0"/>
        <v>67.181453176703869</v>
      </c>
      <c r="E8" s="122">
        <f t="shared" si="0"/>
        <v>268.72581270681547</v>
      </c>
      <c r="F8" s="157">
        <f t="shared" si="0"/>
        <v>0.15509727970946063</v>
      </c>
      <c r="G8" s="121">
        <f t="shared" si="0"/>
        <v>48.798903333333342</v>
      </c>
      <c r="H8" s="122">
        <f t="shared" si="0"/>
        <v>439.19012999999995</v>
      </c>
      <c r="I8" s="158">
        <f t="shared" si="0"/>
        <v>0.2532996675097835</v>
      </c>
      <c r="J8" s="120">
        <f t="shared" si="0"/>
        <v>260.11506744997206</v>
      </c>
      <c r="K8" s="122">
        <f t="shared" si="0"/>
        <v>1040.4602697998882</v>
      </c>
      <c r="L8" s="157">
        <f t="shared" si="0"/>
        <v>0.59679844813809879</v>
      </c>
      <c r="M8" s="148">
        <f t="shared" si="0"/>
        <v>1169.8212873999998</v>
      </c>
    </row>
    <row r="9" spans="1:13" ht="15.75" x14ac:dyDescent="0.25">
      <c r="A9" s="70"/>
      <c r="B9"/>
      <c r="C9" s="67"/>
      <c r="D9" s="67"/>
      <c r="E9" s="67"/>
      <c r="F9" s="67"/>
      <c r="G9" s="67"/>
      <c r="H9" s="67"/>
      <c r="I9" s="67"/>
      <c r="J9" s="67"/>
      <c r="K9" s="67"/>
      <c r="L9" s="67"/>
      <c r="M9" s="67"/>
    </row>
    <row r="10" spans="1:13" ht="15.6" customHeight="1" x14ac:dyDescent="0.2">
      <c r="A10"/>
      <c r="B10"/>
      <c r="C10"/>
      <c r="D10"/>
      <c r="E10"/>
      <c r="F10"/>
      <c r="G10"/>
      <c r="H10"/>
      <c r="I10"/>
      <c r="J10"/>
      <c r="K10"/>
      <c r="L10"/>
      <c r="M10"/>
    </row>
    <row r="11" spans="1:13" ht="15.75" x14ac:dyDescent="0.25">
      <c r="A11" s="640" t="s">
        <v>433</v>
      </c>
      <c r="B11" s="640"/>
      <c r="C11" s="640"/>
      <c r="D11" s="640"/>
      <c r="E11" s="640"/>
      <c r="F11" s="640"/>
      <c r="G11" s="640"/>
      <c r="H11" s="640"/>
      <c r="I11" s="640"/>
      <c r="J11" s="640"/>
      <c r="K11" s="640"/>
      <c r="L11" s="640"/>
      <c r="M11" s="641"/>
    </row>
    <row r="12" spans="1:13" ht="15" x14ac:dyDescent="0.25">
      <c r="A12" s="621" t="s">
        <v>661</v>
      </c>
      <c r="B12" s="622"/>
      <c r="C12" s="622"/>
      <c r="D12" s="622"/>
      <c r="E12" s="622"/>
      <c r="F12" s="622"/>
      <c r="G12" s="622"/>
      <c r="H12" s="622"/>
      <c r="I12" s="622"/>
      <c r="J12" s="622"/>
      <c r="K12" s="622"/>
      <c r="L12" s="622"/>
      <c r="M12" s="642"/>
    </row>
    <row r="13" spans="1:13" x14ac:dyDescent="0.2">
      <c r="A13" s="634" t="s">
        <v>399</v>
      </c>
      <c r="B13" s="636" t="s">
        <v>404</v>
      </c>
      <c r="C13" s="638" t="s">
        <v>649</v>
      </c>
      <c r="D13" s="629" t="s">
        <v>650</v>
      </c>
      <c r="E13" s="630"/>
      <c r="F13" s="631"/>
      <c r="G13" s="629" t="s">
        <v>651</v>
      </c>
      <c r="H13" s="630"/>
      <c r="I13" s="631"/>
      <c r="J13" s="629" t="s">
        <v>652</v>
      </c>
      <c r="K13" s="630"/>
      <c r="L13" s="631"/>
      <c r="M13" s="632" t="s">
        <v>412</v>
      </c>
    </row>
    <row r="14" spans="1:13" x14ac:dyDescent="0.2">
      <c r="A14" s="635"/>
      <c r="B14" s="637"/>
      <c r="C14" s="639"/>
      <c r="D14" s="163" t="s">
        <v>653</v>
      </c>
      <c r="E14" s="160"/>
      <c r="F14" s="164" t="s">
        <v>654</v>
      </c>
      <c r="G14" s="163" t="s">
        <v>672</v>
      </c>
      <c r="H14" s="160"/>
      <c r="I14" s="164" t="s">
        <v>673</v>
      </c>
      <c r="J14" s="163" t="s">
        <v>657</v>
      </c>
      <c r="K14" s="160"/>
      <c r="L14" s="164" t="s">
        <v>658</v>
      </c>
      <c r="M14" s="633"/>
    </row>
    <row r="15" spans="1:13" x14ac:dyDescent="0.2">
      <c r="A15" s="170" t="s">
        <v>400</v>
      </c>
      <c r="B15" t="s">
        <v>405</v>
      </c>
      <c r="C15" s="165">
        <v>270</v>
      </c>
      <c r="D15" s="161">
        <v>6.75</v>
      </c>
      <c r="E15" s="168" t="s">
        <v>659</v>
      </c>
      <c r="F15" s="162">
        <v>10.125</v>
      </c>
      <c r="G15" s="161">
        <v>8</v>
      </c>
      <c r="H15" s="168" t="s">
        <v>659</v>
      </c>
      <c r="I15" s="162">
        <v>11</v>
      </c>
      <c r="J15" s="161">
        <v>37.125</v>
      </c>
      <c r="K15" s="168" t="s">
        <v>659</v>
      </c>
      <c r="L15" s="162">
        <v>43.875</v>
      </c>
      <c r="M15" s="166">
        <v>600</v>
      </c>
    </row>
    <row r="16" spans="1:13" x14ac:dyDescent="0.2">
      <c r="A16" s="170" t="s">
        <v>401</v>
      </c>
      <c r="B16" t="s">
        <v>406</v>
      </c>
      <c r="C16" s="165">
        <v>405</v>
      </c>
      <c r="D16" s="161">
        <v>10.125</v>
      </c>
      <c r="E16" s="168" t="s">
        <v>659</v>
      </c>
      <c r="F16" s="162">
        <v>15.1875</v>
      </c>
      <c r="G16" s="161">
        <v>11</v>
      </c>
      <c r="H16" s="168" t="s">
        <v>659</v>
      </c>
      <c r="I16" s="162">
        <v>16</v>
      </c>
      <c r="J16" s="161">
        <v>55.6875</v>
      </c>
      <c r="K16" s="168" t="s">
        <v>659</v>
      </c>
      <c r="L16" s="162">
        <v>65.8125</v>
      </c>
      <c r="M16" s="166">
        <v>800</v>
      </c>
    </row>
    <row r="17" spans="1:13" x14ac:dyDescent="0.2">
      <c r="A17" s="171" t="s">
        <v>402</v>
      </c>
      <c r="B17" s="172" t="s">
        <v>407</v>
      </c>
      <c r="C17" s="173">
        <v>945</v>
      </c>
      <c r="D17" s="174">
        <v>23.625</v>
      </c>
      <c r="E17" s="168" t="s">
        <v>659</v>
      </c>
      <c r="F17" s="176">
        <v>35.4375</v>
      </c>
      <c r="G17" s="174">
        <v>26</v>
      </c>
      <c r="H17" s="168" t="s">
        <v>659</v>
      </c>
      <c r="I17" s="176">
        <v>37</v>
      </c>
      <c r="J17" s="174">
        <v>129.9375</v>
      </c>
      <c r="K17" s="168" t="s">
        <v>659</v>
      </c>
      <c r="L17" s="176">
        <v>153.5625</v>
      </c>
      <c r="M17" s="167">
        <v>1400</v>
      </c>
    </row>
    <row r="18" spans="1:13" ht="15.75" customHeight="1" x14ac:dyDescent="0.25">
      <c r="A18" s="621" t="s">
        <v>660</v>
      </c>
      <c r="B18" s="622"/>
      <c r="C18" s="622"/>
      <c r="D18" s="622"/>
      <c r="E18" s="622"/>
      <c r="F18" s="622"/>
      <c r="G18" s="622"/>
      <c r="H18" s="622"/>
      <c r="I18" s="622"/>
      <c r="J18" s="622"/>
      <c r="K18" s="622"/>
      <c r="L18" s="622"/>
      <c r="M18" s="642"/>
    </row>
    <row r="19" spans="1:13" x14ac:dyDescent="0.2">
      <c r="A19" s="634" t="s">
        <v>399</v>
      </c>
      <c r="B19" s="636" t="s">
        <v>404</v>
      </c>
      <c r="C19" s="638" t="s">
        <v>649</v>
      </c>
      <c r="D19" s="629" t="s">
        <v>650</v>
      </c>
      <c r="E19" s="630"/>
      <c r="F19" s="631"/>
      <c r="G19" s="629" t="s">
        <v>651</v>
      </c>
      <c r="H19" s="630"/>
      <c r="I19" s="631"/>
      <c r="J19" s="629" t="s">
        <v>652</v>
      </c>
      <c r="K19" s="630"/>
      <c r="L19" s="631"/>
      <c r="M19" s="632" t="s">
        <v>412</v>
      </c>
    </row>
    <row r="20" spans="1:13" x14ac:dyDescent="0.2">
      <c r="A20" s="635"/>
      <c r="B20" s="637"/>
      <c r="C20" s="639"/>
      <c r="D20" s="163" t="s">
        <v>653</v>
      </c>
      <c r="E20" s="160"/>
      <c r="F20" s="164" t="s">
        <v>654</v>
      </c>
      <c r="G20" s="163" t="s">
        <v>672</v>
      </c>
      <c r="H20" s="160"/>
      <c r="I20" s="164" t="s">
        <v>673</v>
      </c>
      <c r="J20" s="163" t="s">
        <v>657</v>
      </c>
      <c r="K20" s="160"/>
      <c r="L20" s="164" t="s">
        <v>658</v>
      </c>
      <c r="M20" s="633"/>
    </row>
    <row r="21" spans="1:13" x14ac:dyDescent="0.2">
      <c r="A21" s="170" t="s">
        <v>400</v>
      </c>
      <c r="B21" t="s">
        <v>405</v>
      </c>
      <c r="C21" s="162">
        <v>328.6</v>
      </c>
      <c r="D21" s="161">
        <v>8.2149999999999999</v>
      </c>
      <c r="E21" s="168" t="s">
        <v>659</v>
      </c>
      <c r="F21" s="162">
        <v>12.3225</v>
      </c>
      <c r="G21" s="161">
        <v>9</v>
      </c>
      <c r="H21" s="168" t="s">
        <v>659</v>
      </c>
      <c r="I21" s="162">
        <v>13</v>
      </c>
      <c r="J21" s="161">
        <v>45.182499999999997</v>
      </c>
      <c r="K21" s="168" t="s">
        <v>659</v>
      </c>
      <c r="L21" s="162">
        <v>53.397500000000001</v>
      </c>
      <c r="M21" s="166">
        <v>600</v>
      </c>
    </row>
    <row r="22" spans="1:13" x14ac:dyDescent="0.2">
      <c r="A22" s="170" t="s">
        <v>401</v>
      </c>
      <c r="B22" t="s">
        <v>406</v>
      </c>
      <c r="C22" s="162">
        <v>492.9</v>
      </c>
      <c r="D22" s="161">
        <v>12.3225</v>
      </c>
      <c r="E22" s="168" t="s">
        <v>659</v>
      </c>
      <c r="F22" s="162">
        <v>18.483750000000001</v>
      </c>
      <c r="G22" s="161">
        <v>14</v>
      </c>
      <c r="H22" s="168" t="s">
        <v>659</v>
      </c>
      <c r="I22" s="162">
        <v>19</v>
      </c>
      <c r="J22" s="161">
        <v>67.773750000000007</v>
      </c>
      <c r="K22" s="168" t="s">
        <v>659</v>
      </c>
      <c r="L22" s="162">
        <v>80.096249999999998</v>
      </c>
      <c r="M22" s="166">
        <v>800</v>
      </c>
    </row>
    <row r="23" spans="1:13" x14ac:dyDescent="0.2">
      <c r="A23" s="171" t="s">
        <v>402</v>
      </c>
      <c r="B23" s="172" t="s">
        <v>407</v>
      </c>
      <c r="C23" s="176">
        <v>1150.0999999999999</v>
      </c>
      <c r="D23" s="174">
        <v>28.752500000000001</v>
      </c>
      <c r="E23" s="175" t="s">
        <v>659</v>
      </c>
      <c r="F23" s="176">
        <v>43.128749999999997</v>
      </c>
      <c r="G23" s="174">
        <v>32</v>
      </c>
      <c r="H23" s="175" t="s">
        <v>659</v>
      </c>
      <c r="I23" s="176">
        <v>45</v>
      </c>
      <c r="J23" s="174">
        <v>158.13874999999999</v>
      </c>
      <c r="K23" s="175" t="s">
        <v>659</v>
      </c>
      <c r="L23" s="176">
        <v>186.89125000000001</v>
      </c>
      <c r="M23" s="167">
        <v>1400</v>
      </c>
    </row>
    <row r="24" spans="1:13" ht="15.75" customHeight="1" x14ac:dyDescent="0.25">
      <c r="A24" s="621" t="s">
        <v>662</v>
      </c>
      <c r="B24" s="622"/>
      <c r="C24" s="622"/>
      <c r="D24" s="622"/>
      <c r="E24" s="622"/>
      <c r="F24" s="622"/>
      <c r="G24" s="622"/>
      <c r="H24" s="622"/>
      <c r="I24" s="622"/>
      <c r="J24" s="622"/>
      <c r="K24" s="622"/>
      <c r="L24" s="622"/>
      <c r="M24" s="642"/>
    </row>
    <row r="25" spans="1:13" ht="18" customHeight="1" x14ac:dyDescent="0.2">
      <c r="A25" s="634" t="s">
        <v>399</v>
      </c>
      <c r="B25" s="636" t="s">
        <v>404</v>
      </c>
      <c r="C25" s="638" t="s">
        <v>649</v>
      </c>
      <c r="D25" s="629" t="s">
        <v>650</v>
      </c>
      <c r="E25" s="630"/>
      <c r="F25" s="631"/>
      <c r="G25" s="629" t="s">
        <v>651</v>
      </c>
      <c r="H25" s="630"/>
      <c r="I25" s="631"/>
      <c r="J25" s="629" t="s">
        <v>652</v>
      </c>
      <c r="K25" s="630"/>
      <c r="L25" s="631"/>
      <c r="M25" s="632" t="s">
        <v>412</v>
      </c>
    </row>
    <row r="26" spans="1:13" x14ac:dyDescent="0.2">
      <c r="A26" s="635"/>
      <c r="B26" s="637"/>
      <c r="C26" s="639"/>
      <c r="D26" s="163" t="s">
        <v>653</v>
      </c>
      <c r="E26" s="160"/>
      <c r="F26" s="164" t="s">
        <v>654</v>
      </c>
      <c r="G26" s="163" t="s">
        <v>672</v>
      </c>
      <c r="H26" s="160"/>
      <c r="I26" s="164" t="s">
        <v>673</v>
      </c>
      <c r="J26" s="163" t="s">
        <v>657</v>
      </c>
      <c r="K26" s="160"/>
      <c r="L26" s="164" t="s">
        <v>658</v>
      </c>
      <c r="M26" s="633"/>
    </row>
    <row r="27" spans="1:13" x14ac:dyDescent="0.2">
      <c r="A27" s="170" t="s">
        <v>400</v>
      </c>
      <c r="B27" t="s">
        <v>405</v>
      </c>
      <c r="C27" s="162">
        <v>473.2</v>
      </c>
      <c r="D27" s="161">
        <v>11.83</v>
      </c>
      <c r="E27" s="168" t="s">
        <v>659</v>
      </c>
      <c r="F27" s="162">
        <v>17.745000000000001</v>
      </c>
      <c r="G27" s="161">
        <v>13</v>
      </c>
      <c r="H27" s="168" t="s">
        <v>659</v>
      </c>
      <c r="I27" s="162">
        <v>18</v>
      </c>
      <c r="J27" s="161">
        <v>65.064999999999998</v>
      </c>
      <c r="K27" s="168" t="s">
        <v>659</v>
      </c>
      <c r="L27" s="162">
        <v>76.894999999999996</v>
      </c>
      <c r="M27" s="166">
        <v>600</v>
      </c>
    </row>
    <row r="28" spans="1:13" x14ac:dyDescent="0.2">
      <c r="A28" s="170" t="s">
        <v>401</v>
      </c>
      <c r="B28" t="s">
        <v>406</v>
      </c>
      <c r="C28" s="162">
        <v>709.8</v>
      </c>
      <c r="D28" s="161">
        <v>17.745000000000001</v>
      </c>
      <c r="E28" s="168" t="s">
        <v>659</v>
      </c>
      <c r="F28" s="162">
        <v>26.6175</v>
      </c>
      <c r="G28" s="161">
        <v>20</v>
      </c>
      <c r="H28" s="168" t="s">
        <v>659</v>
      </c>
      <c r="I28" s="162">
        <v>28</v>
      </c>
      <c r="J28" s="161">
        <v>97.597499999999997</v>
      </c>
      <c r="K28" s="168" t="s">
        <v>659</v>
      </c>
      <c r="L28" s="162">
        <v>115.3425</v>
      </c>
      <c r="M28" s="166">
        <v>800</v>
      </c>
    </row>
    <row r="29" spans="1:13" x14ac:dyDescent="0.2">
      <c r="A29" s="171" t="s">
        <v>402</v>
      </c>
      <c r="B29" s="172" t="s">
        <v>407</v>
      </c>
      <c r="C29" s="176">
        <v>1656.2</v>
      </c>
      <c r="D29" s="174">
        <v>41.405000000000001</v>
      </c>
      <c r="E29" s="175" t="s">
        <v>659</v>
      </c>
      <c r="F29" s="176">
        <v>62.107500000000002</v>
      </c>
      <c r="G29" s="174">
        <v>46</v>
      </c>
      <c r="H29" s="175" t="s">
        <v>659</v>
      </c>
      <c r="I29" s="176">
        <v>64</v>
      </c>
      <c r="J29" s="174">
        <v>227.72749999999999</v>
      </c>
      <c r="K29" s="175" t="s">
        <v>659</v>
      </c>
      <c r="L29" s="176">
        <v>269.13249999999999</v>
      </c>
      <c r="M29" s="167">
        <v>1400</v>
      </c>
    </row>
    <row r="30" spans="1:13" ht="15.75" customHeight="1" x14ac:dyDescent="0.25">
      <c r="A30" s="621" t="s">
        <v>432</v>
      </c>
      <c r="B30" s="622"/>
      <c r="C30" s="622"/>
      <c r="D30" s="622"/>
      <c r="E30" s="622"/>
      <c r="F30" s="622"/>
      <c r="G30" s="622"/>
      <c r="H30" s="622"/>
      <c r="I30" s="622"/>
      <c r="J30" s="622"/>
      <c r="K30" s="622"/>
      <c r="L30" s="622"/>
      <c r="M30" s="642"/>
    </row>
    <row r="31" spans="1:13" x14ac:dyDescent="0.2">
      <c r="A31" s="634" t="s">
        <v>399</v>
      </c>
      <c r="B31" s="636" t="s">
        <v>404</v>
      </c>
      <c r="C31" s="638" t="s">
        <v>649</v>
      </c>
      <c r="D31" s="629" t="s">
        <v>650</v>
      </c>
      <c r="E31" s="630"/>
      <c r="F31" s="631"/>
      <c r="G31" s="629" t="s">
        <v>651</v>
      </c>
      <c r="H31" s="630"/>
      <c r="I31" s="631"/>
      <c r="J31" s="629" t="s">
        <v>652</v>
      </c>
      <c r="K31" s="630"/>
      <c r="L31" s="631"/>
      <c r="M31" s="632" t="s">
        <v>412</v>
      </c>
    </row>
    <row r="32" spans="1:13" x14ac:dyDescent="0.2">
      <c r="A32" s="635"/>
      <c r="B32" s="637"/>
      <c r="C32" s="639"/>
      <c r="D32" s="163" t="s">
        <v>653</v>
      </c>
      <c r="E32" s="160"/>
      <c r="F32" s="164" t="s">
        <v>654</v>
      </c>
      <c r="G32" s="163" t="s">
        <v>672</v>
      </c>
      <c r="H32" s="160"/>
      <c r="I32" s="164" t="s">
        <v>673</v>
      </c>
      <c r="J32" s="163" t="s">
        <v>657</v>
      </c>
      <c r="K32" s="160"/>
      <c r="L32" s="164" t="s">
        <v>658</v>
      </c>
      <c r="M32" s="633"/>
    </row>
    <row r="33" spans="1:13" x14ac:dyDescent="0.2">
      <c r="A33" s="170" t="s">
        <v>400</v>
      </c>
      <c r="B33" t="s">
        <v>405</v>
      </c>
      <c r="C33" s="162">
        <v>543.4</v>
      </c>
      <c r="D33" s="161">
        <v>13.585000000000001</v>
      </c>
      <c r="E33" s="168" t="s">
        <v>659</v>
      </c>
      <c r="F33" s="162">
        <v>20.377500000000001</v>
      </c>
      <c r="G33" s="161">
        <v>15</v>
      </c>
      <c r="H33" s="168" t="s">
        <v>659</v>
      </c>
      <c r="I33" s="162">
        <v>21</v>
      </c>
      <c r="J33" s="161">
        <v>74.717500000000001</v>
      </c>
      <c r="K33" s="168" t="s">
        <v>659</v>
      </c>
      <c r="L33" s="162">
        <v>88.302499999999995</v>
      </c>
      <c r="M33" s="166">
        <v>600</v>
      </c>
    </row>
    <row r="34" spans="1:13" x14ac:dyDescent="0.2">
      <c r="A34" s="170" t="s">
        <v>401</v>
      </c>
      <c r="B34" t="s">
        <v>406</v>
      </c>
      <c r="C34" s="162">
        <v>815.1</v>
      </c>
      <c r="D34" s="161">
        <v>20.377500000000001</v>
      </c>
      <c r="E34" s="168" t="s">
        <v>659</v>
      </c>
      <c r="F34" s="162">
        <v>30.56625</v>
      </c>
      <c r="G34" s="161">
        <v>23</v>
      </c>
      <c r="H34" s="168" t="s">
        <v>659</v>
      </c>
      <c r="I34" s="162">
        <v>32</v>
      </c>
      <c r="J34" s="161">
        <v>112.07625</v>
      </c>
      <c r="K34" s="168" t="s">
        <v>659</v>
      </c>
      <c r="L34" s="162">
        <v>132.45375000000001</v>
      </c>
      <c r="M34" s="166">
        <v>800</v>
      </c>
    </row>
    <row r="35" spans="1:13" x14ac:dyDescent="0.2">
      <c r="A35" s="171" t="s">
        <v>402</v>
      </c>
      <c r="B35" s="172" t="s">
        <v>407</v>
      </c>
      <c r="C35" s="176">
        <v>1901.9</v>
      </c>
      <c r="D35" s="174">
        <v>47.547499999999999</v>
      </c>
      <c r="E35" s="175" t="s">
        <v>659</v>
      </c>
      <c r="F35" s="176">
        <v>71.321250000000006</v>
      </c>
      <c r="G35" s="174">
        <v>53</v>
      </c>
      <c r="H35" s="175" t="s">
        <v>659</v>
      </c>
      <c r="I35" s="176">
        <v>74</v>
      </c>
      <c r="J35" s="174">
        <v>261.51125000000002</v>
      </c>
      <c r="K35" s="175" t="s">
        <v>659</v>
      </c>
      <c r="L35" s="176">
        <v>309.05874999999997</v>
      </c>
      <c r="M35" s="167">
        <v>1400</v>
      </c>
    </row>
    <row r="36" spans="1:13" ht="16.5" customHeight="1" x14ac:dyDescent="0.25">
      <c r="A36" s="621" t="s">
        <v>663</v>
      </c>
      <c r="B36" s="622"/>
      <c r="C36" s="622"/>
      <c r="D36" s="622"/>
      <c r="E36" s="622"/>
      <c r="F36" s="622"/>
      <c r="G36" s="622"/>
      <c r="H36" s="622"/>
      <c r="I36" s="622"/>
      <c r="J36" s="622"/>
      <c r="K36" s="622"/>
      <c r="L36" s="622"/>
      <c r="M36" s="642"/>
    </row>
    <row r="37" spans="1:13" x14ac:dyDescent="0.2">
      <c r="A37" s="634" t="s">
        <v>399</v>
      </c>
      <c r="B37" s="636" t="s">
        <v>404</v>
      </c>
      <c r="C37" s="638" t="s">
        <v>649</v>
      </c>
      <c r="D37" s="629" t="s">
        <v>650</v>
      </c>
      <c r="E37" s="630"/>
      <c r="F37" s="631"/>
      <c r="G37" s="629" t="s">
        <v>651</v>
      </c>
      <c r="H37" s="630"/>
      <c r="I37" s="631"/>
      <c r="J37" s="629" t="s">
        <v>652</v>
      </c>
      <c r="K37" s="630"/>
      <c r="L37" s="631"/>
      <c r="M37" s="632" t="s">
        <v>412</v>
      </c>
    </row>
    <row r="38" spans="1:13" x14ac:dyDescent="0.2">
      <c r="A38" s="635"/>
      <c r="B38" s="637"/>
      <c r="C38" s="639"/>
      <c r="D38" s="163" t="s">
        <v>653</v>
      </c>
      <c r="E38" s="160"/>
      <c r="F38" s="164" t="s">
        <v>654</v>
      </c>
      <c r="G38" s="163" t="s">
        <v>655</v>
      </c>
      <c r="H38" s="160"/>
      <c r="I38" s="164" t="s">
        <v>656</v>
      </c>
      <c r="J38" s="163" t="s">
        <v>657</v>
      </c>
      <c r="K38" s="160"/>
      <c r="L38" s="164" t="s">
        <v>658</v>
      </c>
      <c r="M38" s="633"/>
    </row>
    <row r="39" spans="1:13" x14ac:dyDescent="0.2">
      <c r="A39" s="170" t="s">
        <v>400</v>
      </c>
      <c r="B39" t="s">
        <v>405</v>
      </c>
      <c r="C39" s="162">
        <v>476.6</v>
      </c>
      <c r="D39" s="161">
        <v>11.914999999999999</v>
      </c>
      <c r="E39" s="168" t="s">
        <v>659</v>
      </c>
      <c r="F39" s="162">
        <v>17.872499999999999</v>
      </c>
      <c r="G39" s="161">
        <v>7.9433333333333325</v>
      </c>
      <c r="H39" s="168" t="s">
        <v>659</v>
      </c>
      <c r="I39" s="162">
        <v>15.886666666666665</v>
      </c>
      <c r="J39" s="161">
        <v>65.532499999999999</v>
      </c>
      <c r="K39" s="168" t="s">
        <v>659</v>
      </c>
      <c r="L39" s="162">
        <v>77.447500000000005</v>
      </c>
      <c r="M39" s="166">
        <v>600</v>
      </c>
    </row>
    <row r="40" spans="1:13" x14ac:dyDescent="0.2">
      <c r="A40" s="170" t="s">
        <v>401</v>
      </c>
      <c r="B40" t="s">
        <v>406</v>
      </c>
      <c r="C40" s="162">
        <v>714.9</v>
      </c>
      <c r="D40" s="161">
        <v>17.872499999999999</v>
      </c>
      <c r="E40" s="168" t="s">
        <v>659</v>
      </c>
      <c r="F40" s="162">
        <v>26.80875</v>
      </c>
      <c r="G40" s="161">
        <v>11.914999999999999</v>
      </c>
      <c r="H40" s="168" t="s">
        <v>659</v>
      </c>
      <c r="I40" s="162">
        <v>23.83</v>
      </c>
      <c r="J40" s="161">
        <v>98.298749999999998</v>
      </c>
      <c r="K40" s="168" t="s">
        <v>659</v>
      </c>
      <c r="L40" s="162">
        <v>116.17125</v>
      </c>
      <c r="M40" s="166">
        <v>800</v>
      </c>
    </row>
    <row r="41" spans="1:13" x14ac:dyDescent="0.2">
      <c r="A41" s="171" t="s">
        <v>402</v>
      </c>
      <c r="B41" s="172" t="s">
        <v>407</v>
      </c>
      <c r="C41" s="176">
        <v>1668.1</v>
      </c>
      <c r="D41" s="174">
        <v>41.702500000000001</v>
      </c>
      <c r="E41" s="175" t="s">
        <v>659</v>
      </c>
      <c r="F41" s="176">
        <v>62.553750000000001</v>
      </c>
      <c r="G41" s="174">
        <v>27.801666666666666</v>
      </c>
      <c r="H41" s="175" t="s">
        <v>659</v>
      </c>
      <c r="I41" s="176">
        <v>55.603333333333332</v>
      </c>
      <c r="J41" s="174">
        <v>229.36375000000001</v>
      </c>
      <c r="K41" s="175" t="s">
        <v>659</v>
      </c>
      <c r="L41" s="176">
        <v>271.06625000000003</v>
      </c>
      <c r="M41" s="167">
        <v>1400</v>
      </c>
    </row>
    <row r="42" spans="1:13" ht="15.75" customHeight="1" x14ac:dyDescent="0.25">
      <c r="A42" s="621" t="s">
        <v>664</v>
      </c>
      <c r="B42" s="622"/>
      <c r="C42" s="622"/>
      <c r="D42" s="622"/>
      <c r="E42" s="622"/>
      <c r="F42" s="622"/>
      <c r="G42" s="622"/>
      <c r="H42" s="622"/>
      <c r="I42" s="622"/>
      <c r="J42" s="622"/>
      <c r="K42" s="622"/>
      <c r="L42" s="622"/>
      <c r="M42" s="642"/>
    </row>
    <row r="43" spans="1:13" x14ac:dyDescent="0.2">
      <c r="A43" s="634" t="s">
        <v>399</v>
      </c>
      <c r="B43" s="636" t="s">
        <v>404</v>
      </c>
      <c r="C43" s="638" t="s">
        <v>649</v>
      </c>
      <c r="D43" s="629" t="s">
        <v>650</v>
      </c>
      <c r="E43" s="630"/>
      <c r="F43" s="631"/>
      <c r="G43" s="629" t="s">
        <v>651</v>
      </c>
      <c r="H43" s="630"/>
      <c r="I43" s="631"/>
      <c r="J43" s="629" t="s">
        <v>652</v>
      </c>
      <c r="K43" s="630"/>
      <c r="L43" s="631"/>
      <c r="M43" s="632" t="s">
        <v>412</v>
      </c>
    </row>
    <row r="44" spans="1:13" x14ac:dyDescent="0.2">
      <c r="A44" s="635"/>
      <c r="B44" s="637"/>
      <c r="C44" s="639"/>
      <c r="D44" s="163" t="s">
        <v>653</v>
      </c>
      <c r="E44" s="160"/>
      <c r="F44" s="164" t="s">
        <v>654</v>
      </c>
      <c r="G44" s="163" t="s">
        <v>655</v>
      </c>
      <c r="H44" s="160"/>
      <c r="I44" s="164" t="s">
        <v>656</v>
      </c>
      <c r="J44" s="163" t="s">
        <v>657</v>
      </c>
      <c r="K44" s="160"/>
      <c r="L44" s="164" t="s">
        <v>658</v>
      </c>
      <c r="M44" s="633"/>
    </row>
    <row r="45" spans="1:13" x14ac:dyDescent="0.2">
      <c r="A45" s="170" t="s">
        <v>400</v>
      </c>
      <c r="B45" t="s">
        <v>405</v>
      </c>
      <c r="C45" s="165">
        <v>459</v>
      </c>
      <c r="D45" s="161">
        <v>11.475</v>
      </c>
      <c r="E45" s="168" t="s">
        <v>659</v>
      </c>
      <c r="F45" s="162">
        <v>17.212499999999999</v>
      </c>
      <c r="G45" s="161">
        <v>7.6499999999999995</v>
      </c>
      <c r="H45" s="168" t="s">
        <v>659</v>
      </c>
      <c r="I45" s="162">
        <v>15.299999999999999</v>
      </c>
      <c r="J45" s="161">
        <v>63.112499999999997</v>
      </c>
      <c r="K45" s="168" t="s">
        <v>659</v>
      </c>
      <c r="L45" s="162">
        <v>74.587500000000006</v>
      </c>
      <c r="M45" s="166">
        <v>600</v>
      </c>
    </row>
    <row r="46" spans="1:13" x14ac:dyDescent="0.2">
      <c r="A46" s="170" t="s">
        <v>401</v>
      </c>
      <c r="B46" t="s">
        <v>406</v>
      </c>
      <c r="C46" s="162">
        <v>688.5</v>
      </c>
      <c r="D46" s="161">
        <v>17.212499999999999</v>
      </c>
      <c r="E46" s="168" t="s">
        <v>659</v>
      </c>
      <c r="F46" s="162">
        <v>25.818750000000001</v>
      </c>
      <c r="G46" s="161">
        <v>11.475000000000001</v>
      </c>
      <c r="H46" s="168" t="s">
        <v>659</v>
      </c>
      <c r="I46" s="162">
        <v>22.950000000000003</v>
      </c>
      <c r="J46" s="161">
        <v>94.668750000000003</v>
      </c>
      <c r="K46" s="168" t="s">
        <v>659</v>
      </c>
      <c r="L46" s="162">
        <v>111.88124999999999</v>
      </c>
      <c r="M46" s="166">
        <v>800</v>
      </c>
    </row>
    <row r="47" spans="1:13" x14ac:dyDescent="0.2">
      <c r="A47" s="171" t="s">
        <v>402</v>
      </c>
      <c r="B47" s="172" t="s">
        <v>407</v>
      </c>
      <c r="C47" s="176">
        <v>1607</v>
      </c>
      <c r="D47" s="174">
        <v>40.162500000000001</v>
      </c>
      <c r="E47" s="175" t="s">
        <v>659</v>
      </c>
      <c r="F47" s="176">
        <v>60.243749999999999</v>
      </c>
      <c r="G47" s="174">
        <v>26.774999999999999</v>
      </c>
      <c r="H47" s="175" t="s">
        <v>659</v>
      </c>
      <c r="I47" s="176">
        <v>53.55</v>
      </c>
      <c r="J47" s="174">
        <v>220.89375000000001</v>
      </c>
      <c r="K47" s="175" t="s">
        <v>659</v>
      </c>
      <c r="L47" s="176">
        <v>261.05624999999998</v>
      </c>
      <c r="M47" s="167">
        <v>1400</v>
      </c>
    </row>
    <row r="48" spans="1: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row r="65" spans="1:2" x14ac:dyDescent="0.2">
      <c r="A65"/>
      <c r="B65"/>
    </row>
    <row r="66" spans="1:2" x14ac:dyDescent="0.2">
      <c r="A66"/>
    </row>
    <row r="67" spans="1:2" x14ac:dyDescent="0.2">
      <c r="A67"/>
    </row>
  </sheetData>
  <mergeCells count="53">
    <mergeCell ref="A12:M12"/>
    <mergeCell ref="A1:B2"/>
    <mergeCell ref="D1:F1"/>
    <mergeCell ref="G1:I1"/>
    <mergeCell ref="J1:L1"/>
    <mergeCell ref="A11:M11"/>
    <mergeCell ref="M13:M14"/>
    <mergeCell ref="A18:M18"/>
    <mergeCell ref="A19:A20"/>
    <mergeCell ref="B19:B20"/>
    <mergeCell ref="C19:C20"/>
    <mergeCell ref="D19:F19"/>
    <mergeCell ref="G19:I19"/>
    <mergeCell ref="J19:L19"/>
    <mergeCell ref="M19:M20"/>
    <mergeCell ref="A13:A14"/>
    <mergeCell ref="B13:B14"/>
    <mergeCell ref="C13:C14"/>
    <mergeCell ref="D13:F13"/>
    <mergeCell ref="G13:I13"/>
    <mergeCell ref="J13:L13"/>
    <mergeCell ref="A24:M24"/>
    <mergeCell ref="A25:A26"/>
    <mergeCell ref="B25:B26"/>
    <mergeCell ref="C25:C26"/>
    <mergeCell ref="D25:F25"/>
    <mergeCell ref="G25:I25"/>
    <mergeCell ref="J25:L25"/>
    <mergeCell ref="M25:M26"/>
    <mergeCell ref="A30:M30"/>
    <mergeCell ref="A31:A32"/>
    <mergeCell ref="B31:B32"/>
    <mergeCell ref="C31:C32"/>
    <mergeCell ref="D31:F31"/>
    <mergeCell ref="G31:I31"/>
    <mergeCell ref="J31:L31"/>
    <mergeCell ref="M31:M32"/>
    <mergeCell ref="A36:M36"/>
    <mergeCell ref="A37:A38"/>
    <mergeCell ref="B37:B38"/>
    <mergeCell ref="C37:C38"/>
    <mergeCell ref="D37:F37"/>
    <mergeCell ref="G37:I37"/>
    <mergeCell ref="J37:L37"/>
    <mergeCell ref="M37:M38"/>
    <mergeCell ref="A42:M42"/>
    <mergeCell ref="A43:A44"/>
    <mergeCell ref="B43:B44"/>
    <mergeCell ref="C43:C44"/>
    <mergeCell ref="D43:F43"/>
    <mergeCell ref="G43:I43"/>
    <mergeCell ref="J43:L43"/>
    <mergeCell ref="M43:M44"/>
  </mergeCells>
  <pageMargins left="0.511811024" right="0.511811024" top="0.78740157499999996" bottom="0.78740157499999996" header="0.31496062000000002" footer="0.31496062000000002"/>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4B13-8F52-4099-B5EE-F30041BD6FAA}">
  <dimension ref="A1:C126"/>
  <sheetViews>
    <sheetView view="pageLayout" zoomScaleNormal="100" workbookViewId="0">
      <selection activeCell="A4" sqref="A4"/>
    </sheetView>
  </sheetViews>
  <sheetFormatPr defaultRowHeight="12.75" x14ac:dyDescent="0.2"/>
  <cols>
    <col min="1" max="1" width="92.42578125" bestFit="1" customWidth="1"/>
    <col min="2" max="2" width="11" customWidth="1"/>
    <col min="3" max="3" width="9.140625" style="243"/>
  </cols>
  <sheetData>
    <row r="1" spans="1:3" ht="15.75" x14ac:dyDescent="0.25">
      <c r="A1" s="245" t="s">
        <v>1369</v>
      </c>
      <c r="B1" s="245"/>
    </row>
    <row r="2" spans="1:3" ht="15.75" x14ac:dyDescent="0.25">
      <c r="A2" s="246" t="s">
        <v>1370</v>
      </c>
      <c r="B2" s="246"/>
      <c r="C2" s="247" t="s">
        <v>1371</v>
      </c>
    </row>
    <row r="3" spans="1:3" ht="15.75" x14ac:dyDescent="0.25">
      <c r="A3" s="246" t="s">
        <v>1372</v>
      </c>
      <c r="B3" s="246"/>
      <c r="C3" s="247" t="s">
        <v>1373</v>
      </c>
    </row>
    <row r="4" spans="1:3" ht="15.75" x14ac:dyDescent="0.25">
      <c r="A4" s="246" t="s">
        <v>1374</v>
      </c>
      <c r="B4" s="246"/>
      <c r="C4" s="247" t="s">
        <v>1375</v>
      </c>
    </row>
    <row r="5" spans="1:3" ht="15.75" x14ac:dyDescent="0.25">
      <c r="A5" s="246" t="s">
        <v>1376</v>
      </c>
      <c r="B5" s="246"/>
      <c r="C5" s="247" t="s">
        <v>1377</v>
      </c>
    </row>
    <row r="6" spans="1:3" ht="15.75" x14ac:dyDescent="0.25">
      <c r="A6" s="246" t="s">
        <v>1378</v>
      </c>
      <c r="B6" s="246"/>
      <c r="C6" s="247" t="s">
        <v>1379</v>
      </c>
    </row>
    <row r="7" spans="1:3" ht="15.75" x14ac:dyDescent="0.25">
      <c r="A7" s="246" t="s">
        <v>1380</v>
      </c>
      <c r="B7" s="246"/>
      <c r="C7" s="247" t="s">
        <v>1381</v>
      </c>
    </row>
    <row r="8" spans="1:3" ht="15.75" x14ac:dyDescent="0.25">
      <c r="A8" s="246" t="s">
        <v>1382</v>
      </c>
      <c r="B8" s="246"/>
      <c r="C8" s="247" t="s">
        <v>1383</v>
      </c>
    </row>
    <row r="9" spans="1:3" ht="15.75" x14ac:dyDescent="0.25">
      <c r="A9" s="246" t="s">
        <v>1384</v>
      </c>
      <c r="B9" s="246"/>
      <c r="C9" s="247" t="s">
        <v>1385</v>
      </c>
    </row>
    <row r="10" spans="1:3" ht="15.75" x14ac:dyDescent="0.25">
      <c r="A10" s="246" t="s">
        <v>1386</v>
      </c>
      <c r="B10" s="246"/>
      <c r="C10" s="247" t="s">
        <v>1387</v>
      </c>
    </row>
    <row r="11" spans="1:3" ht="15.75" x14ac:dyDescent="0.25">
      <c r="A11" s="246" t="s">
        <v>1388</v>
      </c>
      <c r="B11" s="246"/>
      <c r="C11" s="247" t="s">
        <v>1389</v>
      </c>
    </row>
    <row r="12" spans="1:3" ht="15.75" x14ac:dyDescent="0.25">
      <c r="A12" s="246" t="s">
        <v>1390</v>
      </c>
      <c r="B12" s="246"/>
      <c r="C12" s="247" t="s">
        <v>1391</v>
      </c>
    </row>
    <row r="13" spans="1:3" ht="15.75" x14ac:dyDescent="0.25">
      <c r="A13" s="246" t="s">
        <v>1392</v>
      </c>
      <c r="B13" s="246"/>
      <c r="C13" s="247" t="s">
        <v>1393</v>
      </c>
    </row>
    <row r="14" spans="1:3" ht="15.75" x14ac:dyDescent="0.25">
      <c r="A14" s="246" t="s">
        <v>1394</v>
      </c>
      <c r="B14" s="246"/>
      <c r="C14" s="247" t="s">
        <v>1395</v>
      </c>
    </row>
    <row r="15" spans="1:3" ht="15.75" x14ac:dyDescent="0.25">
      <c r="A15" s="246" t="s">
        <v>1396</v>
      </c>
      <c r="B15" s="246"/>
      <c r="C15" s="247" t="s">
        <v>1397</v>
      </c>
    </row>
    <row r="16" spans="1:3" ht="15.75" x14ac:dyDescent="0.25">
      <c r="A16" s="246" t="s">
        <v>1398</v>
      </c>
      <c r="B16" s="246"/>
      <c r="C16" s="247" t="s">
        <v>1399</v>
      </c>
    </row>
    <row r="17" spans="1:3" ht="15.75" x14ac:dyDescent="0.25">
      <c r="A17" s="246" t="s">
        <v>1400</v>
      </c>
      <c r="B17" s="246"/>
      <c r="C17" s="247" t="s">
        <v>1401</v>
      </c>
    </row>
    <row r="18" spans="1:3" ht="15.75" x14ac:dyDescent="0.25">
      <c r="A18" s="246" t="s">
        <v>1402</v>
      </c>
      <c r="B18" s="246"/>
      <c r="C18" s="247" t="s">
        <v>1403</v>
      </c>
    </row>
    <row r="19" spans="1:3" ht="15.75" x14ac:dyDescent="0.25">
      <c r="A19" s="246" t="s">
        <v>1404</v>
      </c>
      <c r="B19" s="246"/>
      <c r="C19" s="247" t="s">
        <v>1405</v>
      </c>
    </row>
    <row r="20" spans="1:3" ht="15.75" x14ac:dyDescent="0.25">
      <c r="A20" s="246" t="s">
        <v>1406</v>
      </c>
      <c r="B20" s="246"/>
      <c r="C20" s="247" t="s">
        <v>1407</v>
      </c>
    </row>
    <row r="21" spans="1:3" ht="15.75" x14ac:dyDescent="0.25">
      <c r="A21" s="246" t="s">
        <v>1408</v>
      </c>
      <c r="B21" s="246"/>
      <c r="C21" s="247" t="s">
        <v>1409</v>
      </c>
    </row>
    <row r="22" spans="1:3" ht="15.75" x14ac:dyDescent="0.25">
      <c r="A22" s="246" t="s">
        <v>1410</v>
      </c>
      <c r="B22" s="246"/>
      <c r="C22" s="247" t="s">
        <v>1411</v>
      </c>
    </row>
    <row r="23" spans="1:3" ht="15.75" x14ac:dyDescent="0.25">
      <c r="A23" s="246" t="s">
        <v>1412</v>
      </c>
      <c r="B23" s="246"/>
      <c r="C23" s="247" t="s">
        <v>1413</v>
      </c>
    </row>
    <row r="24" spans="1:3" ht="15.75" x14ac:dyDescent="0.25">
      <c r="A24" s="246" t="s">
        <v>1414</v>
      </c>
      <c r="B24" s="246"/>
      <c r="C24" s="247" t="s">
        <v>1415</v>
      </c>
    </row>
    <row r="25" spans="1:3" ht="15.75" x14ac:dyDescent="0.25">
      <c r="A25" s="246" t="s">
        <v>1416</v>
      </c>
      <c r="B25" s="246"/>
      <c r="C25" s="247" t="s">
        <v>1417</v>
      </c>
    </row>
    <row r="26" spans="1:3" ht="15.75" x14ac:dyDescent="0.25">
      <c r="A26" s="246" t="s">
        <v>1418</v>
      </c>
      <c r="B26" s="246"/>
      <c r="C26" s="247" t="s">
        <v>1419</v>
      </c>
    </row>
    <row r="27" spans="1:3" ht="15.75" x14ac:dyDescent="0.25">
      <c r="A27" s="246" t="s">
        <v>1420</v>
      </c>
      <c r="B27" s="246"/>
      <c r="C27" s="247" t="s">
        <v>1421</v>
      </c>
    </row>
    <row r="28" spans="1:3" ht="15.75" x14ac:dyDescent="0.25">
      <c r="A28" s="246" t="s">
        <v>1422</v>
      </c>
      <c r="B28" s="246"/>
      <c r="C28" s="247" t="s">
        <v>1423</v>
      </c>
    </row>
    <row r="29" spans="1:3" ht="15.75" x14ac:dyDescent="0.25">
      <c r="A29" s="246" t="s">
        <v>1424</v>
      </c>
      <c r="B29" s="246"/>
      <c r="C29" s="247" t="s">
        <v>1425</v>
      </c>
    </row>
    <row r="30" spans="1:3" ht="15.75" x14ac:dyDescent="0.25">
      <c r="A30" s="246" t="s">
        <v>1426</v>
      </c>
      <c r="B30" s="246"/>
      <c r="C30" s="247" t="s">
        <v>1427</v>
      </c>
    </row>
    <row r="31" spans="1:3" ht="15.75" x14ac:dyDescent="0.25">
      <c r="A31" s="246" t="s">
        <v>1428</v>
      </c>
      <c r="B31" s="246"/>
      <c r="C31" s="247" t="s">
        <v>1429</v>
      </c>
    </row>
    <row r="32" spans="1:3" ht="15.75" x14ac:dyDescent="0.25">
      <c r="A32" s="246" t="s">
        <v>1430</v>
      </c>
      <c r="B32" s="246"/>
      <c r="C32" s="247" t="s">
        <v>1431</v>
      </c>
    </row>
    <row r="33" spans="1:3" ht="15.75" x14ac:dyDescent="0.25">
      <c r="A33" s="246" t="s">
        <v>1432</v>
      </c>
      <c r="B33" s="246"/>
      <c r="C33" s="247" t="s">
        <v>1433</v>
      </c>
    </row>
    <row r="34" spans="1:3" ht="15.75" x14ac:dyDescent="0.25">
      <c r="A34" s="246" t="s">
        <v>1434</v>
      </c>
      <c r="B34" s="246"/>
      <c r="C34" s="247" t="s">
        <v>1435</v>
      </c>
    </row>
    <row r="35" spans="1:3" ht="15.75" x14ac:dyDescent="0.25">
      <c r="A35" s="246" t="s">
        <v>1436</v>
      </c>
      <c r="B35" s="246"/>
      <c r="C35" s="247" t="s">
        <v>1437</v>
      </c>
    </row>
    <row r="36" spans="1:3" ht="15.75" x14ac:dyDescent="0.25">
      <c r="A36" s="246" t="s">
        <v>1438</v>
      </c>
      <c r="B36" s="246"/>
      <c r="C36" s="247" t="s">
        <v>1439</v>
      </c>
    </row>
    <row r="37" spans="1:3" ht="15.75" x14ac:dyDescent="0.25">
      <c r="A37" s="246" t="s">
        <v>1440</v>
      </c>
      <c r="B37" s="246"/>
      <c r="C37" s="247" t="s">
        <v>1441</v>
      </c>
    </row>
    <row r="38" spans="1:3" ht="15.75" x14ac:dyDescent="0.25">
      <c r="A38" s="246" t="s">
        <v>1442</v>
      </c>
      <c r="B38" s="246"/>
      <c r="C38" s="247" t="s">
        <v>1443</v>
      </c>
    </row>
    <row r="39" spans="1:3" ht="15.75" x14ac:dyDescent="0.25">
      <c r="A39" s="246" t="s">
        <v>1444</v>
      </c>
      <c r="B39" s="246"/>
      <c r="C39" s="247" t="s">
        <v>1445</v>
      </c>
    </row>
    <row r="40" spans="1:3" ht="15.75" x14ac:dyDescent="0.25">
      <c r="A40" s="246" t="s">
        <v>1446</v>
      </c>
      <c r="B40" s="246"/>
      <c r="C40" s="247" t="s">
        <v>1447</v>
      </c>
    </row>
    <row r="41" spans="1:3" ht="15.75" x14ac:dyDescent="0.25">
      <c r="A41" s="246" t="s">
        <v>1448</v>
      </c>
      <c r="B41" s="246"/>
      <c r="C41" s="247" t="s">
        <v>1449</v>
      </c>
    </row>
    <row r="42" spans="1:3" ht="15.75" x14ac:dyDescent="0.25">
      <c r="A42" s="246" t="s">
        <v>1450</v>
      </c>
      <c r="B42" s="246"/>
      <c r="C42" s="247" t="s">
        <v>1451</v>
      </c>
    </row>
    <row r="43" spans="1:3" ht="15.75" x14ac:dyDescent="0.25">
      <c r="A43" s="246" t="s">
        <v>1452</v>
      </c>
      <c r="B43" s="246"/>
      <c r="C43" s="247" t="s">
        <v>1453</v>
      </c>
    </row>
    <row r="44" spans="1:3" ht="15.75" x14ac:dyDescent="0.25">
      <c r="A44" s="246" t="s">
        <v>1454</v>
      </c>
      <c r="B44" s="246"/>
      <c r="C44" s="247" t="s">
        <v>1455</v>
      </c>
    </row>
    <row r="45" spans="1:3" ht="15.75" x14ac:dyDescent="0.25">
      <c r="A45" s="246" t="s">
        <v>1456</v>
      </c>
      <c r="B45" s="246"/>
      <c r="C45" s="247" t="s">
        <v>1457</v>
      </c>
    </row>
    <row r="46" spans="1:3" ht="15.75" x14ac:dyDescent="0.25">
      <c r="A46" s="246" t="s">
        <v>1458</v>
      </c>
      <c r="B46" s="246"/>
      <c r="C46" s="247" t="s">
        <v>1459</v>
      </c>
    </row>
    <row r="47" spans="1:3" ht="15.75" x14ac:dyDescent="0.25">
      <c r="A47" s="246" t="s">
        <v>1460</v>
      </c>
      <c r="B47" s="246"/>
      <c r="C47" s="247" t="s">
        <v>1461</v>
      </c>
    </row>
    <row r="48" spans="1:3" ht="15.75" x14ac:dyDescent="0.25">
      <c r="A48" s="246" t="s">
        <v>1462</v>
      </c>
      <c r="B48" s="246"/>
      <c r="C48" s="247" t="s">
        <v>1463</v>
      </c>
    </row>
    <row r="49" spans="1:3" ht="15.75" x14ac:dyDescent="0.25">
      <c r="A49" s="246" t="s">
        <v>1464</v>
      </c>
      <c r="B49" s="246"/>
      <c r="C49" s="247" t="s">
        <v>1465</v>
      </c>
    </row>
    <row r="50" spans="1:3" ht="15.75" x14ac:dyDescent="0.25">
      <c r="A50" s="246" t="s">
        <v>1466</v>
      </c>
      <c r="B50" s="246"/>
      <c r="C50" s="247" t="s">
        <v>1467</v>
      </c>
    </row>
    <row r="51" spans="1:3" ht="15.75" x14ac:dyDescent="0.25">
      <c r="A51" s="246" t="s">
        <v>1468</v>
      </c>
      <c r="B51" s="246"/>
      <c r="C51" s="247" t="s">
        <v>1469</v>
      </c>
    </row>
    <row r="52" spans="1:3" ht="15.75" x14ac:dyDescent="0.25">
      <c r="A52" s="246" t="s">
        <v>1470</v>
      </c>
      <c r="B52" s="246"/>
      <c r="C52" s="247" t="s">
        <v>1471</v>
      </c>
    </row>
    <row r="53" spans="1:3" ht="15.75" x14ac:dyDescent="0.25">
      <c r="A53" s="246" t="s">
        <v>1472</v>
      </c>
      <c r="B53" s="246"/>
      <c r="C53" s="247" t="s">
        <v>1473</v>
      </c>
    </row>
    <row r="54" spans="1:3" ht="15.75" x14ac:dyDescent="0.25">
      <c r="A54" s="246" t="s">
        <v>1474</v>
      </c>
      <c r="B54" s="246"/>
      <c r="C54" s="247" t="s">
        <v>1475</v>
      </c>
    </row>
    <row r="55" spans="1:3" ht="15.75" x14ac:dyDescent="0.25">
      <c r="A55" s="246" t="s">
        <v>1476</v>
      </c>
      <c r="B55" s="246"/>
      <c r="C55" s="247" t="s">
        <v>1477</v>
      </c>
    </row>
    <row r="56" spans="1:3" ht="15.75" x14ac:dyDescent="0.25">
      <c r="A56" s="246" t="s">
        <v>1478</v>
      </c>
      <c r="B56" s="246"/>
      <c r="C56" s="247" t="s">
        <v>1479</v>
      </c>
    </row>
    <row r="57" spans="1:3" ht="15.75" x14ac:dyDescent="0.25">
      <c r="A57" s="246" t="s">
        <v>1480</v>
      </c>
      <c r="B57" s="246"/>
      <c r="C57" s="247" t="s">
        <v>1481</v>
      </c>
    </row>
    <row r="58" spans="1:3" ht="15.75" x14ac:dyDescent="0.25">
      <c r="A58" s="246" t="s">
        <v>1482</v>
      </c>
      <c r="B58" s="246"/>
      <c r="C58" s="247" t="s">
        <v>1483</v>
      </c>
    </row>
    <row r="59" spans="1:3" ht="15.75" x14ac:dyDescent="0.25">
      <c r="A59" s="246" t="s">
        <v>1484</v>
      </c>
      <c r="B59" s="246"/>
      <c r="C59" s="247" t="s">
        <v>1485</v>
      </c>
    </row>
    <row r="60" spans="1:3" ht="15.75" x14ac:dyDescent="0.25">
      <c r="A60" s="246" t="s">
        <v>1486</v>
      </c>
      <c r="B60" s="246"/>
      <c r="C60" s="247" t="s">
        <v>1487</v>
      </c>
    </row>
    <row r="61" spans="1:3" ht="15.75" x14ac:dyDescent="0.25">
      <c r="A61" s="246" t="s">
        <v>1488</v>
      </c>
      <c r="B61" s="246"/>
      <c r="C61" s="247" t="s">
        <v>1489</v>
      </c>
    </row>
    <row r="62" spans="1:3" ht="15.75" x14ac:dyDescent="0.25">
      <c r="A62" s="246" t="s">
        <v>1490</v>
      </c>
      <c r="B62" s="246"/>
      <c r="C62" s="247" t="s">
        <v>1491</v>
      </c>
    </row>
    <row r="63" spans="1:3" ht="15.75" x14ac:dyDescent="0.25">
      <c r="A63" s="246" t="s">
        <v>1492</v>
      </c>
      <c r="B63" s="246"/>
      <c r="C63" s="247" t="s">
        <v>1493</v>
      </c>
    </row>
    <row r="64" spans="1:3" ht="15.75" x14ac:dyDescent="0.25">
      <c r="A64" s="246" t="s">
        <v>1494</v>
      </c>
      <c r="B64" s="246"/>
      <c r="C64" s="247" t="s">
        <v>1495</v>
      </c>
    </row>
    <row r="65" spans="1:3" ht="15.75" x14ac:dyDescent="0.25">
      <c r="A65" s="246" t="s">
        <v>1496</v>
      </c>
      <c r="B65" s="246"/>
      <c r="C65" s="247" t="s">
        <v>1497</v>
      </c>
    </row>
    <row r="66" spans="1:3" ht="15.75" x14ac:dyDescent="0.25">
      <c r="A66" s="246" t="s">
        <v>1498</v>
      </c>
      <c r="B66" s="246"/>
      <c r="C66" s="247" t="s">
        <v>1499</v>
      </c>
    </row>
    <row r="67" spans="1:3" ht="15.75" x14ac:dyDescent="0.25">
      <c r="A67" s="246" t="s">
        <v>1500</v>
      </c>
      <c r="B67" s="246"/>
      <c r="C67" s="247" t="s">
        <v>1501</v>
      </c>
    </row>
    <row r="68" spans="1:3" x14ac:dyDescent="0.2">
      <c r="A68" s="243"/>
      <c r="B68" s="243"/>
    </row>
    <row r="69" spans="1:3" ht="15.75" x14ac:dyDescent="0.25">
      <c r="A69" s="245" t="s">
        <v>1502</v>
      </c>
      <c r="B69" s="248"/>
    </row>
    <row r="70" spans="1:3" ht="15.75" x14ac:dyDescent="0.25">
      <c r="A70" s="246" t="s">
        <v>1503</v>
      </c>
      <c r="B70" s="246"/>
      <c r="C70" s="247" t="s">
        <v>1504</v>
      </c>
    </row>
    <row r="71" spans="1:3" ht="15.75" x14ac:dyDescent="0.25">
      <c r="A71" s="246" t="s">
        <v>1505</v>
      </c>
      <c r="B71" s="246"/>
      <c r="C71" s="247" t="s">
        <v>1506</v>
      </c>
    </row>
    <row r="72" spans="1:3" ht="15.75" x14ac:dyDescent="0.25">
      <c r="A72" s="246" t="s">
        <v>1507</v>
      </c>
      <c r="B72" s="246"/>
      <c r="C72" s="247" t="s">
        <v>1508</v>
      </c>
    </row>
    <row r="73" spans="1:3" ht="15.75" x14ac:dyDescent="0.25">
      <c r="A73" s="246" t="s">
        <v>1509</v>
      </c>
      <c r="B73" s="246"/>
      <c r="C73" s="247" t="s">
        <v>1510</v>
      </c>
    </row>
    <row r="74" spans="1:3" ht="15.75" x14ac:dyDescent="0.25">
      <c r="A74" s="246" t="s">
        <v>1511</v>
      </c>
      <c r="B74" s="246"/>
      <c r="C74" s="247" t="s">
        <v>1512</v>
      </c>
    </row>
    <row r="75" spans="1:3" ht="15.75" x14ac:dyDescent="0.25">
      <c r="A75" s="246" t="s">
        <v>1513</v>
      </c>
      <c r="B75" s="246"/>
      <c r="C75" s="247" t="s">
        <v>1514</v>
      </c>
    </row>
    <row r="76" spans="1:3" ht="15.75" x14ac:dyDescent="0.25">
      <c r="A76" s="246" t="s">
        <v>1515</v>
      </c>
      <c r="B76" s="246"/>
      <c r="C76" s="247" t="s">
        <v>1516</v>
      </c>
    </row>
    <row r="77" spans="1:3" ht="15.75" x14ac:dyDescent="0.25">
      <c r="A77" s="246" t="s">
        <v>1517</v>
      </c>
      <c r="B77" s="246"/>
      <c r="C77" s="247" t="s">
        <v>1518</v>
      </c>
    </row>
    <row r="78" spans="1:3" ht="15.75" x14ac:dyDescent="0.25">
      <c r="A78" s="246" t="s">
        <v>1519</v>
      </c>
      <c r="B78" s="246"/>
      <c r="C78" s="247" t="s">
        <v>1520</v>
      </c>
    </row>
    <row r="79" spans="1:3" ht="15.75" x14ac:dyDescent="0.25">
      <c r="A79" s="246" t="s">
        <v>1521</v>
      </c>
      <c r="B79" s="246"/>
      <c r="C79" s="247" t="s">
        <v>1522</v>
      </c>
    </row>
    <row r="80" spans="1:3" ht="15.75" x14ac:dyDescent="0.25">
      <c r="A80" s="246" t="s">
        <v>1523</v>
      </c>
      <c r="B80" s="246"/>
      <c r="C80" s="247" t="s">
        <v>1524</v>
      </c>
    </row>
    <row r="81" spans="1:3" ht="15.75" x14ac:dyDescent="0.25">
      <c r="A81" s="246" t="s">
        <v>1525</v>
      </c>
      <c r="B81" s="246"/>
      <c r="C81" s="247" t="s">
        <v>1526</v>
      </c>
    </row>
    <row r="82" spans="1:3" ht="15.75" x14ac:dyDescent="0.25">
      <c r="A82" s="246" t="s">
        <v>1527</v>
      </c>
      <c r="B82" s="246"/>
      <c r="C82" s="247" t="s">
        <v>1528</v>
      </c>
    </row>
    <row r="83" spans="1:3" ht="15.75" x14ac:dyDescent="0.25">
      <c r="A83" s="246" t="s">
        <v>1529</v>
      </c>
      <c r="B83" s="246"/>
      <c r="C83" s="247" t="s">
        <v>1530</v>
      </c>
    </row>
    <row r="84" spans="1:3" ht="15.75" x14ac:dyDescent="0.25">
      <c r="A84" s="246" t="s">
        <v>1531</v>
      </c>
      <c r="B84" s="246"/>
      <c r="C84" s="247" t="s">
        <v>1532</v>
      </c>
    </row>
    <row r="85" spans="1:3" ht="15.75" x14ac:dyDescent="0.25">
      <c r="A85" s="246" t="s">
        <v>1533</v>
      </c>
      <c r="B85" s="246"/>
      <c r="C85" s="247" t="s">
        <v>1534</v>
      </c>
    </row>
    <row r="86" spans="1:3" ht="15.75" x14ac:dyDescent="0.25">
      <c r="A86" s="246" t="s">
        <v>1535</v>
      </c>
      <c r="B86" s="246"/>
      <c r="C86" s="247" t="s">
        <v>1536</v>
      </c>
    </row>
    <row r="87" spans="1:3" ht="15.75" x14ac:dyDescent="0.25">
      <c r="A87" s="246" t="s">
        <v>1537</v>
      </c>
      <c r="B87" s="246"/>
      <c r="C87" s="247" t="s">
        <v>1538</v>
      </c>
    </row>
    <row r="88" spans="1:3" ht="15.75" x14ac:dyDescent="0.25">
      <c r="A88" s="246" t="s">
        <v>1452</v>
      </c>
      <c r="B88" s="246"/>
      <c r="C88" s="247" t="s">
        <v>1539</v>
      </c>
    </row>
    <row r="89" spans="1:3" ht="15.75" x14ac:dyDescent="0.25">
      <c r="A89" s="246" t="s">
        <v>1540</v>
      </c>
      <c r="B89" s="246"/>
      <c r="C89" s="247" t="s">
        <v>1541</v>
      </c>
    </row>
    <row r="90" spans="1:3" ht="15.75" x14ac:dyDescent="0.25">
      <c r="A90" s="246" t="s">
        <v>1542</v>
      </c>
      <c r="B90" s="246"/>
      <c r="C90" s="247" t="s">
        <v>1543</v>
      </c>
    </row>
    <row r="91" spans="1:3" ht="15.75" x14ac:dyDescent="0.25">
      <c r="A91" s="246" t="s">
        <v>1544</v>
      </c>
      <c r="B91" s="246"/>
      <c r="C91" s="247" t="s">
        <v>1545</v>
      </c>
    </row>
    <row r="92" spans="1:3" ht="15.75" x14ac:dyDescent="0.25">
      <c r="A92" s="246" t="s">
        <v>1546</v>
      </c>
      <c r="B92" s="246"/>
      <c r="C92" s="247" t="s">
        <v>1547</v>
      </c>
    </row>
    <row r="93" spans="1:3" ht="15.75" x14ac:dyDescent="0.25">
      <c r="A93" s="246" t="s">
        <v>1548</v>
      </c>
      <c r="B93" s="246"/>
      <c r="C93" s="247" t="s">
        <v>1549</v>
      </c>
    </row>
    <row r="94" spans="1:3" ht="15.75" x14ac:dyDescent="0.25">
      <c r="A94" s="246" t="s">
        <v>1550</v>
      </c>
      <c r="B94" s="246"/>
      <c r="C94" s="247" t="s">
        <v>1551</v>
      </c>
    </row>
    <row r="95" spans="1:3" ht="15.75" x14ac:dyDescent="0.25">
      <c r="A95" s="246" t="s">
        <v>1552</v>
      </c>
      <c r="B95" s="246"/>
      <c r="C95" s="247" t="s">
        <v>1553</v>
      </c>
    </row>
    <row r="96" spans="1:3" ht="15.75" x14ac:dyDescent="0.25">
      <c r="A96" s="246" t="s">
        <v>1554</v>
      </c>
      <c r="B96" s="246"/>
      <c r="C96" s="247" t="s">
        <v>1555</v>
      </c>
    </row>
    <row r="97" spans="1:3" ht="15.75" x14ac:dyDescent="0.25">
      <c r="A97" s="246" t="s">
        <v>1556</v>
      </c>
      <c r="B97" s="246"/>
      <c r="C97" s="247" t="s">
        <v>1557</v>
      </c>
    </row>
    <row r="98" spans="1:3" ht="15.75" x14ac:dyDescent="0.25">
      <c r="A98" s="246" t="s">
        <v>1558</v>
      </c>
      <c r="B98" s="246"/>
      <c r="C98" s="247" t="s">
        <v>1559</v>
      </c>
    </row>
    <row r="99" spans="1:3" ht="15.75" x14ac:dyDescent="0.25">
      <c r="A99" s="246" t="s">
        <v>1560</v>
      </c>
      <c r="B99" s="246"/>
      <c r="C99" s="247" t="s">
        <v>1561</v>
      </c>
    </row>
    <row r="100" spans="1:3" ht="15.75" x14ac:dyDescent="0.25">
      <c r="A100" s="246" t="s">
        <v>1562</v>
      </c>
      <c r="B100" s="246"/>
      <c r="C100" s="247" t="s">
        <v>1563</v>
      </c>
    </row>
    <row r="101" spans="1:3" ht="15.75" x14ac:dyDescent="0.25">
      <c r="A101" s="246" t="s">
        <v>1564</v>
      </c>
      <c r="B101" s="246"/>
      <c r="C101" s="247" t="s">
        <v>1565</v>
      </c>
    </row>
    <row r="102" spans="1:3" ht="15.75" x14ac:dyDescent="0.25">
      <c r="A102" s="246" t="s">
        <v>1566</v>
      </c>
      <c r="B102" s="246"/>
      <c r="C102" s="247" t="s">
        <v>1567</v>
      </c>
    </row>
    <row r="103" spans="1:3" ht="15.75" x14ac:dyDescent="0.25">
      <c r="A103" s="246" t="s">
        <v>1568</v>
      </c>
      <c r="B103" s="246"/>
      <c r="C103" s="247" t="s">
        <v>1569</v>
      </c>
    </row>
    <row r="104" spans="1:3" ht="15.75" x14ac:dyDescent="0.25">
      <c r="A104" s="246" t="s">
        <v>1570</v>
      </c>
      <c r="B104" s="246"/>
      <c r="C104" s="247" t="s">
        <v>1571</v>
      </c>
    </row>
    <row r="105" spans="1:3" ht="15.75" x14ac:dyDescent="0.25">
      <c r="A105" s="246" t="s">
        <v>1572</v>
      </c>
      <c r="B105" s="246"/>
      <c r="C105" s="247" t="s">
        <v>1573</v>
      </c>
    </row>
    <row r="106" spans="1:3" ht="15.75" x14ac:dyDescent="0.25">
      <c r="A106" s="246" t="s">
        <v>1574</v>
      </c>
      <c r="B106" s="246"/>
      <c r="C106" s="247" t="s">
        <v>1575</v>
      </c>
    </row>
    <row r="107" spans="1:3" ht="15.75" x14ac:dyDescent="0.25">
      <c r="A107" s="246" t="s">
        <v>1576</v>
      </c>
      <c r="B107" s="246"/>
      <c r="C107" s="247" t="s">
        <v>1577</v>
      </c>
    </row>
    <row r="108" spans="1:3" ht="15.75" x14ac:dyDescent="0.25">
      <c r="A108" s="246" t="s">
        <v>1578</v>
      </c>
      <c r="B108" s="246"/>
      <c r="C108" s="247" t="s">
        <v>1579</v>
      </c>
    </row>
    <row r="109" spans="1:3" ht="15.75" x14ac:dyDescent="0.25">
      <c r="A109" s="246" t="s">
        <v>1580</v>
      </c>
      <c r="B109" s="246"/>
      <c r="C109" s="247" t="s">
        <v>1581</v>
      </c>
    </row>
    <row r="110" spans="1:3" ht="15.75" x14ac:dyDescent="0.25">
      <c r="A110" s="246" t="s">
        <v>1582</v>
      </c>
      <c r="B110" s="246"/>
      <c r="C110" s="247" t="s">
        <v>1583</v>
      </c>
    </row>
    <row r="111" spans="1:3" x14ac:dyDescent="0.2">
      <c r="A111" s="243"/>
      <c r="B111" s="243"/>
    </row>
    <row r="112" spans="1:3" ht="15.75" x14ac:dyDescent="0.25">
      <c r="A112" s="245" t="s">
        <v>1584</v>
      </c>
      <c r="B112" s="245"/>
      <c r="C112" s="247"/>
    </row>
    <row r="113" spans="1:3" ht="15.75" x14ac:dyDescent="0.25">
      <c r="A113" s="246" t="s">
        <v>1585</v>
      </c>
      <c r="B113" s="246"/>
      <c r="C113" s="247" t="s">
        <v>1586</v>
      </c>
    </row>
    <row r="114" spans="1:3" ht="15.75" x14ac:dyDescent="0.25">
      <c r="A114" s="246" t="s">
        <v>1587</v>
      </c>
      <c r="B114" s="246"/>
      <c r="C114" s="247" t="s">
        <v>1588</v>
      </c>
    </row>
    <row r="115" spans="1:3" ht="15.75" x14ac:dyDescent="0.25">
      <c r="A115" s="246" t="s">
        <v>1589</v>
      </c>
      <c r="B115" s="246"/>
      <c r="C115" s="247" t="s">
        <v>1590</v>
      </c>
    </row>
    <row r="116" spans="1:3" ht="15.75" x14ac:dyDescent="0.25">
      <c r="A116" s="246" t="s">
        <v>1591</v>
      </c>
      <c r="B116" s="246"/>
      <c r="C116" s="247" t="s">
        <v>1592</v>
      </c>
    </row>
    <row r="117" spans="1:3" ht="15.75" x14ac:dyDescent="0.25">
      <c r="A117" s="246" t="s">
        <v>1593</v>
      </c>
      <c r="B117" s="246"/>
      <c r="C117" s="247" t="s">
        <v>1594</v>
      </c>
    </row>
    <row r="118" spans="1:3" ht="15.75" x14ac:dyDescent="0.25">
      <c r="A118" s="246" t="s">
        <v>1595</v>
      </c>
      <c r="B118" s="246"/>
      <c r="C118" s="247" t="s">
        <v>1596</v>
      </c>
    </row>
    <row r="119" spans="1:3" ht="15.75" x14ac:dyDescent="0.25">
      <c r="A119" s="246" t="s">
        <v>1597</v>
      </c>
      <c r="B119" s="246"/>
      <c r="C119" s="247" t="s">
        <v>1598</v>
      </c>
    </row>
    <row r="120" spans="1:3" ht="15.75" x14ac:dyDescent="0.25">
      <c r="A120" s="246" t="s">
        <v>1599</v>
      </c>
      <c r="B120" s="246"/>
      <c r="C120" s="247" t="s">
        <v>1600</v>
      </c>
    </row>
    <row r="121" spans="1:3" ht="15.75" x14ac:dyDescent="0.25">
      <c r="A121" s="246" t="s">
        <v>1601</v>
      </c>
      <c r="B121" s="246"/>
      <c r="C121" s="247" t="s">
        <v>1602</v>
      </c>
    </row>
    <row r="122" spans="1:3" ht="15.75" x14ac:dyDescent="0.25">
      <c r="A122" s="246" t="s">
        <v>1603</v>
      </c>
      <c r="B122" s="246"/>
      <c r="C122" s="247" t="s">
        <v>1604</v>
      </c>
    </row>
    <row r="123" spans="1:3" ht="15.75" x14ac:dyDescent="0.25">
      <c r="A123" s="246" t="s">
        <v>1605</v>
      </c>
      <c r="B123" s="246"/>
      <c r="C123" s="247" t="s">
        <v>1606</v>
      </c>
    </row>
    <row r="124" spans="1:3" ht="15.75" x14ac:dyDescent="0.25">
      <c r="A124" s="246" t="s">
        <v>1607</v>
      </c>
      <c r="B124" s="246"/>
      <c r="C124" s="247" t="s">
        <v>1608</v>
      </c>
    </row>
    <row r="125" spans="1:3" ht="15.75" x14ac:dyDescent="0.25">
      <c r="A125" s="246" t="s">
        <v>1609</v>
      </c>
      <c r="B125" s="246"/>
      <c r="C125" s="247" t="s">
        <v>1610</v>
      </c>
    </row>
    <row r="126" spans="1:3" ht="15.75" x14ac:dyDescent="0.25">
      <c r="A126" s="246" t="s">
        <v>1611</v>
      </c>
      <c r="B126" s="246"/>
      <c r="C126" s="247" t="s">
        <v>1612</v>
      </c>
    </row>
  </sheetData>
  <printOptions horizontalCentered="1"/>
  <pageMargins left="0.51181102362204722" right="0.51181102362204722" top="1.6312500000000001" bottom="0.78740157480314965" header="0.31496062992125984" footer="0.31496062992125984"/>
  <pageSetup paperSize="9" scale="54" orientation="portrait" r:id="rId1"/>
  <headerFooter>
    <oddHeader>&amp;C&amp;"-,Regular"&amp;18
&amp;G
GOVERNO DO ESTADO DO ESPÍRITO SANTO
SECRETARIA DE ESTADO DA EDUCAÇÃO 
ANEXO VIII B - FICHAS TÉCNICAS DAS PREPARAÇÕES - ENSINO FUNDAMENTAL SÉRIES INICIAIS</oddHeader>
  </headerFooter>
  <rowBreaks count="1" manualBreakCount="1">
    <brk id="67" max="16383" man="1"/>
  </rowBreaks>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038F-94E0-4AC8-AF3A-FDE29EB16FEE}">
  <sheetPr>
    <tabColor rgb="FFFF0000"/>
    <pageSetUpPr fitToPage="1"/>
  </sheetPr>
  <dimension ref="A1:E30"/>
  <sheetViews>
    <sheetView showGridLines="0" zoomScaleNormal="100" workbookViewId="0">
      <selection activeCell="E41" sqref="E41"/>
    </sheetView>
  </sheetViews>
  <sheetFormatPr defaultColWidth="33.7109375" defaultRowHeight="15" x14ac:dyDescent="0.2"/>
  <cols>
    <col min="1" max="1" width="45.42578125" style="60" customWidth="1"/>
    <col min="2" max="2" width="16.7109375" style="60" customWidth="1"/>
    <col min="3" max="3" width="15.7109375" style="60" customWidth="1"/>
    <col min="4" max="4" width="13.85546875" style="60" customWidth="1"/>
    <col min="5" max="5" width="15.7109375" style="60" customWidth="1"/>
    <col min="6" max="16384" width="33.7109375" style="60"/>
  </cols>
  <sheetData>
    <row r="1" spans="1:5" ht="24.95" customHeight="1" thickBot="1" x14ac:dyDescent="0.35">
      <c r="A1" s="646" t="s">
        <v>641</v>
      </c>
      <c r="B1" s="647"/>
      <c r="C1" s="647"/>
      <c r="D1" s="647"/>
      <c r="E1" s="648"/>
    </row>
    <row r="2" spans="1:5" ht="33.6" customHeight="1" x14ac:dyDescent="0.2">
      <c r="A2" s="101" t="s">
        <v>630</v>
      </c>
      <c r="B2" s="649"/>
      <c r="C2" s="650"/>
      <c r="D2" s="650"/>
      <c r="E2" s="651"/>
    </row>
    <row r="3" spans="1:5" ht="52.15" customHeight="1" x14ac:dyDescent="0.2">
      <c r="A3" s="102" t="s">
        <v>626</v>
      </c>
      <c r="B3" s="103" t="s">
        <v>643</v>
      </c>
      <c r="C3" s="103" t="s">
        <v>627</v>
      </c>
      <c r="D3" s="103" t="s">
        <v>629</v>
      </c>
      <c r="E3" s="104" t="s">
        <v>631</v>
      </c>
    </row>
    <row r="4" spans="1:5" ht="20.100000000000001" customHeight="1" x14ac:dyDescent="0.2">
      <c r="A4" s="61"/>
      <c r="B4" s="76"/>
      <c r="C4" s="77"/>
      <c r="D4" s="78"/>
      <c r="E4" s="105">
        <f>IFERROR((C4/B4*D4)/1000,0)</f>
        <v>0</v>
      </c>
    </row>
    <row r="5" spans="1:5" ht="20.100000000000001" customHeight="1" x14ac:dyDescent="0.2">
      <c r="A5" s="61"/>
      <c r="B5" s="76"/>
      <c r="C5" s="77"/>
      <c r="D5" s="78"/>
      <c r="E5" s="105">
        <f t="shared" ref="E5:E26" si="0">IFERROR((C5/B5*D5)/1000,0)</f>
        <v>0</v>
      </c>
    </row>
    <row r="6" spans="1:5" ht="20.100000000000001" customHeight="1" x14ac:dyDescent="0.2">
      <c r="A6" s="61"/>
      <c r="B6" s="76"/>
      <c r="C6" s="77"/>
      <c r="D6" s="78"/>
      <c r="E6" s="105">
        <f t="shared" si="0"/>
        <v>0</v>
      </c>
    </row>
    <row r="7" spans="1:5" ht="20.100000000000001" customHeight="1" x14ac:dyDescent="0.2">
      <c r="A7" s="61"/>
      <c r="B7" s="76"/>
      <c r="C7" s="77"/>
      <c r="D7" s="78"/>
      <c r="E7" s="105">
        <f t="shared" si="0"/>
        <v>0</v>
      </c>
    </row>
    <row r="8" spans="1:5" ht="20.100000000000001" customHeight="1" x14ac:dyDescent="0.2">
      <c r="A8" s="61"/>
      <c r="B8" s="76"/>
      <c r="C8" s="77"/>
      <c r="D8" s="78"/>
      <c r="E8" s="105">
        <f t="shared" si="0"/>
        <v>0</v>
      </c>
    </row>
    <row r="9" spans="1:5" ht="20.100000000000001" customHeight="1" x14ac:dyDescent="0.2">
      <c r="A9" s="61"/>
      <c r="B9" s="76"/>
      <c r="C9" s="77"/>
      <c r="D9" s="78"/>
      <c r="E9" s="105">
        <f t="shared" si="0"/>
        <v>0</v>
      </c>
    </row>
    <row r="10" spans="1:5" ht="20.100000000000001" customHeight="1" x14ac:dyDescent="0.2">
      <c r="A10" s="61"/>
      <c r="B10" s="76"/>
      <c r="C10" s="77"/>
      <c r="D10" s="78"/>
      <c r="E10" s="105">
        <f t="shared" si="0"/>
        <v>0</v>
      </c>
    </row>
    <row r="11" spans="1:5" ht="20.100000000000001" customHeight="1" x14ac:dyDescent="0.2">
      <c r="A11" s="61"/>
      <c r="B11" s="76"/>
      <c r="C11" s="77"/>
      <c r="D11" s="78"/>
      <c r="E11" s="105">
        <f t="shared" si="0"/>
        <v>0</v>
      </c>
    </row>
    <row r="12" spans="1:5" ht="20.100000000000001" customHeight="1" x14ac:dyDescent="0.2">
      <c r="A12" s="61"/>
      <c r="B12" s="76"/>
      <c r="C12" s="77"/>
      <c r="D12" s="78"/>
      <c r="E12" s="105">
        <f t="shared" si="0"/>
        <v>0</v>
      </c>
    </row>
    <row r="13" spans="1:5" ht="20.100000000000001" customHeight="1" x14ac:dyDescent="0.2">
      <c r="A13" s="61"/>
      <c r="B13" s="76"/>
      <c r="C13" s="77"/>
      <c r="D13" s="78"/>
      <c r="E13" s="105">
        <f t="shared" si="0"/>
        <v>0</v>
      </c>
    </row>
    <row r="14" spans="1:5" ht="20.100000000000001" customHeight="1" x14ac:dyDescent="0.2">
      <c r="A14" s="61"/>
      <c r="B14" s="76"/>
      <c r="C14" s="77"/>
      <c r="D14" s="78"/>
      <c r="E14" s="105">
        <f t="shared" si="0"/>
        <v>0</v>
      </c>
    </row>
    <row r="15" spans="1:5" ht="20.100000000000001" customHeight="1" x14ac:dyDescent="0.2">
      <c r="A15" s="61"/>
      <c r="B15" s="76"/>
      <c r="C15" s="77"/>
      <c r="D15" s="78"/>
      <c r="E15" s="105">
        <f t="shared" si="0"/>
        <v>0</v>
      </c>
    </row>
    <row r="16" spans="1:5" ht="20.100000000000001" customHeight="1" x14ac:dyDescent="0.2">
      <c r="A16" s="61"/>
      <c r="B16" s="76"/>
      <c r="C16" s="77"/>
      <c r="D16" s="78"/>
      <c r="E16" s="105">
        <f t="shared" si="0"/>
        <v>0</v>
      </c>
    </row>
    <row r="17" spans="1:5" ht="20.100000000000001" customHeight="1" x14ac:dyDescent="0.2">
      <c r="A17" s="61"/>
      <c r="B17" s="76"/>
      <c r="C17" s="77"/>
      <c r="D17" s="78"/>
      <c r="E17" s="105">
        <f t="shared" si="0"/>
        <v>0</v>
      </c>
    </row>
    <row r="18" spans="1:5" ht="20.100000000000001" customHeight="1" x14ac:dyDescent="0.2">
      <c r="A18" s="61"/>
      <c r="B18" s="76"/>
      <c r="C18" s="77"/>
      <c r="D18" s="78"/>
      <c r="E18" s="105">
        <f t="shared" si="0"/>
        <v>0</v>
      </c>
    </row>
    <row r="19" spans="1:5" ht="20.100000000000001" customHeight="1" x14ac:dyDescent="0.2">
      <c r="A19" s="61"/>
      <c r="B19" s="76"/>
      <c r="C19" s="77"/>
      <c r="D19" s="78"/>
      <c r="E19" s="105">
        <f t="shared" si="0"/>
        <v>0</v>
      </c>
    </row>
    <row r="20" spans="1:5" ht="20.100000000000001" customHeight="1" x14ac:dyDescent="0.2">
      <c r="A20" s="61"/>
      <c r="B20" s="76"/>
      <c r="C20" s="77"/>
      <c r="D20" s="78"/>
      <c r="E20" s="105">
        <f t="shared" si="0"/>
        <v>0</v>
      </c>
    </row>
    <row r="21" spans="1:5" ht="20.100000000000001" customHeight="1" x14ac:dyDescent="0.2">
      <c r="A21" s="61"/>
      <c r="B21" s="76"/>
      <c r="C21" s="77"/>
      <c r="D21" s="78"/>
      <c r="E21" s="105">
        <f t="shared" si="0"/>
        <v>0</v>
      </c>
    </row>
    <row r="22" spans="1:5" ht="20.100000000000001" customHeight="1" x14ac:dyDescent="0.2">
      <c r="A22" s="61"/>
      <c r="B22" s="76"/>
      <c r="C22" s="77"/>
      <c r="D22" s="78"/>
      <c r="E22" s="105">
        <f t="shared" si="0"/>
        <v>0</v>
      </c>
    </row>
    <row r="23" spans="1:5" ht="20.100000000000001" customHeight="1" x14ac:dyDescent="0.2">
      <c r="A23" s="61"/>
      <c r="B23" s="76"/>
      <c r="C23" s="77"/>
      <c r="D23" s="78"/>
      <c r="E23" s="105">
        <f t="shared" si="0"/>
        <v>0</v>
      </c>
    </row>
    <row r="24" spans="1:5" ht="20.100000000000001" customHeight="1" x14ac:dyDescent="0.2">
      <c r="A24" s="61"/>
      <c r="B24" s="76"/>
      <c r="C24" s="77"/>
      <c r="D24" s="78"/>
      <c r="E24" s="105">
        <f t="shared" si="0"/>
        <v>0</v>
      </c>
    </row>
    <row r="25" spans="1:5" ht="20.100000000000001" customHeight="1" x14ac:dyDescent="0.2">
      <c r="A25" s="61"/>
      <c r="B25" s="76"/>
      <c r="C25" s="77"/>
      <c r="D25" s="78"/>
      <c r="E25" s="105">
        <f t="shared" si="0"/>
        <v>0</v>
      </c>
    </row>
    <row r="26" spans="1:5" ht="20.100000000000001" customHeight="1" x14ac:dyDescent="0.2">
      <c r="A26" s="61"/>
      <c r="B26" s="76"/>
      <c r="C26" s="77"/>
      <c r="D26" s="78"/>
      <c r="E26" s="105">
        <f t="shared" si="0"/>
        <v>0</v>
      </c>
    </row>
    <row r="27" spans="1:5" ht="20.100000000000001" customHeight="1" x14ac:dyDescent="0.2">
      <c r="A27" s="655" t="s">
        <v>395</v>
      </c>
      <c r="B27" s="656"/>
      <c r="C27" s="657"/>
      <c r="D27" s="657"/>
      <c r="E27" s="105">
        <f>IFERROR(SUM(E4:E26),0)</f>
        <v>0</v>
      </c>
    </row>
    <row r="28" spans="1:5" ht="20.100000000000001" customHeight="1" x14ac:dyDescent="0.2">
      <c r="A28" s="652" t="s">
        <v>628</v>
      </c>
      <c r="B28" s="653"/>
      <c r="C28" s="654"/>
      <c r="D28" s="654"/>
      <c r="E28" s="79"/>
    </row>
    <row r="29" spans="1:5" ht="20.100000000000001" customHeight="1" x14ac:dyDescent="0.2">
      <c r="A29" s="652" t="s">
        <v>632</v>
      </c>
      <c r="B29" s="653"/>
      <c r="C29" s="654"/>
      <c r="D29" s="654"/>
      <c r="E29" s="79"/>
    </row>
    <row r="30" spans="1:5" ht="20.100000000000001" customHeight="1" thickBot="1" x14ac:dyDescent="0.25">
      <c r="A30" s="643" t="s">
        <v>633</v>
      </c>
      <c r="B30" s="644"/>
      <c r="C30" s="645"/>
      <c r="D30" s="645"/>
      <c r="E30" s="106">
        <f>IFERROR((E27*E28*E29),0)</f>
        <v>0</v>
      </c>
    </row>
  </sheetData>
  <mergeCells count="6">
    <mergeCell ref="A30:D30"/>
    <mergeCell ref="A1:E1"/>
    <mergeCell ref="B2:E2"/>
    <mergeCell ref="A27:D27"/>
    <mergeCell ref="A28:D28"/>
    <mergeCell ref="A29:D29"/>
  </mergeCells>
  <pageMargins left="0.25" right="0.25" top="0.75" bottom="0.75" header="0.3" footer="0.3"/>
  <pageSetup paperSize="9" scale="94"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66B2-D6C3-4141-9E3E-8C4C0787CCA6}">
  <sheetPr>
    <tabColor rgb="FF00B050"/>
    <pageSetUpPr fitToPage="1"/>
  </sheetPr>
  <dimension ref="A1:O51"/>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customWidth="1"/>
    <col min="2" max="2" width="34" style="1" customWidth="1"/>
    <col min="3" max="3" width="10.7109375" style="1" customWidth="1"/>
    <col min="4" max="5" width="8.7109375" style="1" customWidth="1"/>
    <col min="6" max="6" width="9.28515625" style="1" bestFit="1" customWidth="1"/>
    <col min="7" max="7" width="9.7109375" style="1" bestFit="1" customWidth="1"/>
    <col min="8" max="12" width="8.7109375" style="1" customWidth="1"/>
    <col min="13" max="13" width="9.5703125" style="1" bestFit="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x14ac:dyDescent="0.2">
      <c r="A3" s="609" t="s">
        <v>646</v>
      </c>
      <c r="B3" s="609"/>
      <c r="C3" s="97"/>
      <c r="D3" s="604" t="s">
        <v>31</v>
      </c>
      <c r="E3" s="604"/>
      <c r="F3" s="86" t="s">
        <v>7</v>
      </c>
      <c r="G3" s="86" t="s">
        <v>32</v>
      </c>
      <c r="H3" s="86" t="s">
        <v>640</v>
      </c>
      <c r="I3" s="87" t="s">
        <v>8</v>
      </c>
      <c r="J3" s="89" t="s">
        <v>9</v>
      </c>
      <c r="K3" s="88" t="s">
        <v>10</v>
      </c>
      <c r="L3" s="89" t="s">
        <v>396</v>
      </c>
      <c r="M3" s="90" t="s">
        <v>623</v>
      </c>
    </row>
    <row r="4" spans="1:13" ht="52.5" customHeight="1" x14ac:dyDescent="0.2">
      <c r="A4" s="98" t="s">
        <v>636</v>
      </c>
      <c r="B4" s="135"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710</v>
      </c>
      <c r="C5" s="11">
        <v>100</v>
      </c>
      <c r="D5" s="23">
        <f>IFERROR((VLOOKUP($B5,'Tabela de alimentos'!$A$3:$K$1041,2,FALSE))*$C5/100,0)</f>
        <v>259.69</v>
      </c>
      <c r="E5" s="25">
        <f>IFERROR((VLOOKUP($B5,'Tabela de alimentos'!$A$3:$K$1041,3,FALSE))*$C5/100,0)</f>
        <v>1079.9478440885334</v>
      </c>
      <c r="F5" s="23">
        <f>IFERROR((VLOOKUP($B5,'Tabela de alimentos'!$A$3:$K$1041,4,FALSE))*$C5/100,0)</f>
        <v>8.0508186666666663</v>
      </c>
      <c r="G5" s="23">
        <f>IFERROR((VLOOKUP($B5,'Tabela de alimentos'!$A$3:$K$1041,5,FALSE))*$C5/100,0)</f>
        <v>10.7964</v>
      </c>
      <c r="H5" s="23">
        <f>IFERROR((VLOOKUP($B5,'Tabela de alimentos'!$A$3:$K$1041,6,FALSE))*$C5/100,0)</f>
        <v>31.698981333333332</v>
      </c>
      <c r="I5" s="25">
        <f>IFERROR((VLOOKUP($B5,'Tabela de alimentos'!$A$3:$K$1041,7,FALSE))*$C5/100,0)</f>
        <v>129.59566666666666</v>
      </c>
      <c r="J5" s="21">
        <f>IFERROR((VLOOKUP($B5,'Tabela de alimentos'!$A$3:$K$1041,8,FALSE))*$C5/100,0)</f>
        <v>1.1803333333333332</v>
      </c>
      <c r="K5" s="21">
        <f>IFERROR((VLOOKUP($B5,'Tabela de alimentos'!$A$3:$K$1041,9,FALSE))*$C5/100,0)</f>
        <v>77.834666666666678</v>
      </c>
      <c r="L5" s="21">
        <f>IFERROR((VLOOKUP($B5,'Tabela de alimentos'!$A$3:$K$1041,10,FALSE))*$C5/100,0)</f>
        <v>0</v>
      </c>
      <c r="M5" s="21">
        <f>IFERROR((VLOOKUP($B5,'Tabela de alimentos'!$A$3:$K$1041,11,FALSE))*$C5/100,0)</f>
        <v>438.596</v>
      </c>
    </row>
    <row r="6" spans="1:13" ht="14.25" x14ac:dyDescent="0.2">
      <c r="A6" s="134"/>
      <c r="B6" s="116" t="s">
        <v>1008</v>
      </c>
      <c r="C6" s="11">
        <v>100</v>
      </c>
      <c r="D6" s="23">
        <f>IFERROR((VLOOKUP($B6,'Tabela de alimentos'!$A$3:$K$1041,2,FALSE))*$C6/100,0)</f>
        <v>209.14808999999997</v>
      </c>
      <c r="E6" s="25">
        <f>IFERROR((VLOOKUP($B6,'Tabela de alimentos'!$A$3:$K$1041,3,FALSE))*$C6/100,0)</f>
        <v>875.07560855999998</v>
      </c>
      <c r="F6" s="23">
        <f>IFERROR((VLOOKUP($B6,'Tabela de alimentos'!$A$3:$K$1041,4,FALSE))*$C6/100,0)</f>
        <v>8.2565000000000008</v>
      </c>
      <c r="G6" s="23">
        <f>IFERROR((VLOOKUP($B6,'Tabela de alimentos'!$A$3:$K$1041,5,FALSE))*$C6/100,0)</f>
        <v>8.3960000000000008</v>
      </c>
      <c r="H6" s="23">
        <f>IFERROR((VLOOKUP($B6,'Tabela de alimentos'!$A$3:$K$1041,6,FALSE))*$C6/100,0)</f>
        <v>25.430500000000002</v>
      </c>
      <c r="I6" s="25">
        <f>IFERROR((VLOOKUP($B6,'Tabela de alimentos'!$A$3:$K$1041,7,FALSE))*$C6/100,0)</f>
        <v>273.74250000000001</v>
      </c>
      <c r="J6" s="21">
        <f>IFERROR((VLOOKUP($B6,'Tabela de alimentos'!$A$3:$K$1041,8,FALSE))*$C6/100,0)</f>
        <v>0.96100000000000008</v>
      </c>
      <c r="K6" s="21">
        <f>IFERROR((VLOOKUP($B6,'Tabela de alimentos'!$A$3:$K$1041,9,FALSE))*$C6/100,0)</f>
        <v>227.69450000000001</v>
      </c>
      <c r="L6" s="21">
        <f>IFERROR((VLOOKUP($B6,'Tabela de alimentos'!$A$3:$K$1041,10,FALSE))*$C6/100,0)</f>
        <v>0</v>
      </c>
      <c r="M6" s="21">
        <f>IFERROR((VLOOKUP($B6,'Tabela de alimentos'!$A$3:$K$1041,11,FALSE))*$C6/100,0)</f>
        <v>106.65</v>
      </c>
    </row>
    <row r="7" spans="1:13" ht="14.25" x14ac:dyDescent="0.2">
      <c r="A7" s="19"/>
      <c r="B7" s="116" t="s">
        <v>695</v>
      </c>
      <c r="C7" s="11">
        <v>100</v>
      </c>
      <c r="D7" s="23">
        <f>IFERROR((VLOOKUP($B7,'Tabela de alimentos'!$A$3:$K$1041,2,FALSE))*$C7/100,0)</f>
        <v>110.60121052173913</v>
      </c>
      <c r="E7" s="25">
        <f>IFERROR((VLOOKUP($B7,'Tabela de alimentos'!$A$3:$K$1041,3,FALSE))*$C7/100,0)</f>
        <v>462.75591282295647</v>
      </c>
      <c r="F7" s="23">
        <f>IFERROR((VLOOKUP($B7,'Tabela de alimentos'!$A$3:$K$1041,4,FALSE))*$C7/100,0)</f>
        <v>12.619129855072464</v>
      </c>
      <c r="G7" s="23">
        <f>IFERROR((VLOOKUP($B7,'Tabela de alimentos'!$A$3:$K$1041,5,FALSE))*$C7/100,0)</f>
        <v>6.1807600000000003</v>
      </c>
      <c r="H7" s="23">
        <f>IFERROR((VLOOKUP($B7,'Tabela de alimentos'!$A$3:$K$1041,6,FALSE))*$C7/100,0)</f>
        <v>0.43235681159420286</v>
      </c>
      <c r="I7" s="25">
        <f>IFERROR((VLOOKUP($B7,'Tabela de alimentos'!$A$3:$K$1041,7,FALSE))*$C7/100,0)</f>
        <v>5.8425766666666679</v>
      </c>
      <c r="J7" s="21">
        <f>IFERROR((VLOOKUP($B7,'Tabela de alimentos'!$A$3:$K$1041,8,FALSE))*$C7/100,0)</f>
        <v>0.95554000000000017</v>
      </c>
      <c r="K7" s="21">
        <f>IFERROR((VLOOKUP($B7,'Tabela de alimentos'!$A$3:$K$1041,9,FALSE))*$C7/100,0)</f>
        <v>21.42</v>
      </c>
      <c r="L7" s="21">
        <f>IFERROR((VLOOKUP($B7,'Tabela de alimentos'!$A$3:$K$1041,10,FALSE))*$C7/100,0)</f>
        <v>0.95140999999999987</v>
      </c>
      <c r="M7" s="21">
        <f>IFERROR((VLOOKUP($B7,'Tabela de alimentos'!$A$3:$K$1041,11,FALSE))*$C7/100,0)</f>
        <v>109.96687000000001</v>
      </c>
    </row>
    <row r="8" spans="1:13" ht="14.25" x14ac:dyDescent="0.2">
      <c r="A8" s="19"/>
      <c r="B8" s="116" t="s">
        <v>757</v>
      </c>
      <c r="C8" s="11">
        <v>100</v>
      </c>
      <c r="D8" s="23">
        <f>IFERROR((VLOOKUP($B8,'Tabela de alimentos'!$A$3:$K$1041,2,FALSE))*$C8/100,0)</f>
        <v>137.22623546652048</v>
      </c>
      <c r="E8" s="25">
        <f>IFERROR((VLOOKUP($B8,'Tabela de alimentos'!$A$3:$K$1041,3,FALSE))*$C8/100,0)</f>
        <v>574.15456919192172</v>
      </c>
      <c r="F8" s="23">
        <f>IFERROR((VLOOKUP($B8,'Tabela de alimentos'!$A$3:$K$1041,4,FALSE))*$C8/100,0)</f>
        <v>2.5021832469719048</v>
      </c>
      <c r="G8" s="23">
        <f>IFERROR((VLOOKUP($B8,'Tabela de alimentos'!$A$3:$K$1041,5,FALSE))*$C8/100,0)</f>
        <v>8.0535800000000002</v>
      </c>
      <c r="H8" s="23">
        <f>IFERROR((VLOOKUP($B8,'Tabela de alimentos'!$A$3:$K$1041,6,FALSE))*$C8/100,0)</f>
        <v>14.981056753028094</v>
      </c>
      <c r="I8" s="25">
        <f>IFERROR((VLOOKUP($B8,'Tabela de alimentos'!$A$3:$K$1041,7,FALSE))*$C8/100,0)</f>
        <v>51.891273333333316</v>
      </c>
      <c r="J8" s="21">
        <f>IFERROR((VLOOKUP($B8,'Tabela de alimentos'!$A$3:$K$1041,8,FALSE))*$C8/100,0)</f>
        <v>0.24448666666666669</v>
      </c>
      <c r="K8" s="21">
        <f>IFERROR((VLOOKUP($B8,'Tabela de alimentos'!$A$3:$K$1041,9,FALSE))*$C8/100,0)</f>
        <v>78.372833333333332</v>
      </c>
      <c r="L8" s="21">
        <f>IFERROR((VLOOKUP($B8,'Tabela de alimentos'!$A$3:$K$1041,10,FALSE))*$C8/100,0)</f>
        <v>3.0928333333333335</v>
      </c>
      <c r="M8" s="21">
        <f>IFERROR((VLOOKUP($B8,'Tabela de alimentos'!$A$3:$K$1041,11,FALSE))*$C8/100,0)</f>
        <v>142.38517333333334</v>
      </c>
    </row>
    <row r="9" spans="1:13" ht="14.25" x14ac:dyDescent="0.2">
      <c r="A9" s="19"/>
      <c r="B9" s="116" t="s">
        <v>674</v>
      </c>
      <c r="C9" s="11">
        <v>100</v>
      </c>
      <c r="D9" s="23">
        <f>IFERROR((VLOOKUP($B9,'Tabela de alimentos'!$A$3:$K$1041,2,FALSE))*$C9/100,0)</f>
        <v>308.897067884058</v>
      </c>
      <c r="E9" s="25">
        <f>IFERROR((VLOOKUP($B9,'Tabela de alimentos'!$A$3:$K$1041,3,FALSE))*$C9/100,0)</f>
        <v>1292.4253320268986</v>
      </c>
      <c r="F9" s="23">
        <f>IFERROR((VLOOKUP($B9,'Tabela de alimentos'!$A$3:$K$1041,4,FALSE))*$C9/100,0)</f>
        <v>5.7618862318840574</v>
      </c>
      <c r="G9" s="23">
        <f>IFERROR((VLOOKUP($B9,'Tabela de alimentos'!$A$3:$K$1041,5,FALSE))*$C9/100,0)</f>
        <v>2.7690999999999999</v>
      </c>
      <c r="H9" s="23">
        <f>IFERROR((VLOOKUP($B9,'Tabela de alimentos'!$A$3:$K$1041,6,FALSE))*$C9/100,0)</f>
        <v>63.127163768115935</v>
      </c>
      <c r="I9" s="25">
        <f>IFERROR((VLOOKUP($B9,'Tabela de alimentos'!$A$3:$K$1041,7,FALSE))*$C9/100,0)</f>
        <v>3.5992666666666664</v>
      </c>
      <c r="J9" s="21">
        <f>IFERROR((VLOOKUP($B9,'Tabela de alimentos'!$A$3:$K$1041,8,FALSE))*$C9/100,0)</f>
        <v>0.54619799999999996</v>
      </c>
      <c r="K9" s="21">
        <f>IFERROR((VLOOKUP($B9,'Tabela de alimentos'!$A$3:$K$1041,9,FALSE))*$C9/100,0)</f>
        <v>0</v>
      </c>
      <c r="L9" s="21">
        <f>IFERROR((VLOOKUP($B9,'Tabela de alimentos'!$A$3:$K$1041,10,FALSE))*$C9/100,0)</f>
        <v>0</v>
      </c>
      <c r="M9" s="21">
        <f>IFERROR((VLOOKUP($B9,'Tabela de alimentos'!$A$3:$K$1041,11,FALSE))*$C9/100,0)</f>
        <v>80.728133333333332</v>
      </c>
    </row>
    <row r="10" spans="1:13" ht="14.25" x14ac:dyDescent="0.2">
      <c r="A10" s="19"/>
      <c r="B10" s="116" t="s">
        <v>676</v>
      </c>
      <c r="C10" s="11">
        <v>100</v>
      </c>
      <c r="D10" s="23">
        <f>IFERROR((VLOOKUP($B10,'Tabela de alimentos'!$A$3:$K$1041,2,FALSE))*$C10/100,0)</f>
        <v>110.33464939130434</v>
      </c>
      <c r="E10" s="25">
        <f>IFERROR((VLOOKUP($B10,'Tabela de alimentos'!$A$3:$K$1041,3,FALSE))*$C10/100,0)</f>
        <v>461.64017305321738</v>
      </c>
      <c r="F10" s="23">
        <f>IFERROR((VLOOKUP($B10,'Tabela de alimentos'!$A$3:$K$1041,4,FALSE))*$C10/100,0)</f>
        <v>5.291054347826087</v>
      </c>
      <c r="G10" s="23">
        <f>IFERROR((VLOOKUP($B10,'Tabela de alimentos'!$A$3:$K$1041,5,FALSE))*$C10/100,0)</f>
        <v>4.1120999999999999</v>
      </c>
      <c r="H10" s="23">
        <f>IFERROR((VLOOKUP($B10,'Tabela de alimentos'!$A$3:$K$1041,6,FALSE))*$C10/100,0)</f>
        <v>13.664528985507244</v>
      </c>
      <c r="I10" s="25">
        <f>IFERROR((VLOOKUP($B10,'Tabela de alimentos'!$A$3:$K$1041,7,FALSE))*$C10/100,0)</f>
        <v>49.747799999999998</v>
      </c>
      <c r="J10" s="21">
        <f>IFERROR((VLOOKUP($B10,'Tabela de alimentos'!$A$3:$K$1041,8,FALSE))*$C10/100,0)</f>
        <v>2.0020000000000002</v>
      </c>
      <c r="K10" s="21">
        <f>IFERROR((VLOOKUP($B10,'Tabela de alimentos'!$A$3:$K$1041,9,FALSE))*$C10/100,0)</f>
        <v>0</v>
      </c>
      <c r="L10" s="21">
        <f>IFERROR((VLOOKUP($B10,'Tabela de alimentos'!$A$3:$K$1041,10,FALSE))*$C10/100,0)</f>
        <v>0</v>
      </c>
      <c r="M10" s="21">
        <f>IFERROR((VLOOKUP($B10,'Tabela de alimentos'!$A$3:$K$1041,11,FALSE))*$C10/100,0)</f>
        <v>84.592800000000011</v>
      </c>
    </row>
    <row r="11" spans="1:13" ht="14.25" x14ac:dyDescent="0.2">
      <c r="A11" s="19"/>
      <c r="B11" s="116" t="s">
        <v>741</v>
      </c>
      <c r="C11" s="11">
        <v>100</v>
      </c>
      <c r="D11" s="23">
        <f>IFERROR((VLOOKUP($B11,'Tabela de alimentos'!$A$3:$K$1041,2,FALSE))*$C11/100,0)</f>
        <v>135.29</v>
      </c>
      <c r="E11" s="25">
        <f>IFERROR((VLOOKUP($B11,'Tabela de alimentos'!$A$3:$K$1041,3,FALSE))*$C11/100,0)</f>
        <v>566.07985476160002</v>
      </c>
      <c r="F11" s="23">
        <f>IFERROR((VLOOKUP($B11,'Tabela de alimentos'!$A$3:$K$1041,4,FALSE))*$C11/100,0)</f>
        <v>0.79449999999999998</v>
      </c>
      <c r="G11" s="23">
        <f>IFERROR((VLOOKUP($B11,'Tabela de alimentos'!$A$3:$K$1041,5,FALSE))*$C11/100,0)</f>
        <v>0.46799999999999997</v>
      </c>
      <c r="H11" s="23">
        <f>IFERROR((VLOOKUP($B11,'Tabela de alimentos'!$A$3:$K$1041,6,FALSE))*$C11/100,0)</f>
        <v>34.997833333333332</v>
      </c>
      <c r="I11" s="25">
        <f>IFERROR((VLOOKUP($B11,'Tabela de alimentos'!$A$3:$K$1041,7,FALSE))*$C11/100,0)</f>
        <v>15.000666666666664</v>
      </c>
      <c r="J11" s="21">
        <f>IFERROR((VLOOKUP($B11,'Tabela de alimentos'!$A$3:$K$1041,8,FALSE))*$C11/100,0)</f>
        <v>0.19500000000000001</v>
      </c>
      <c r="K11" s="21">
        <f>IFERROR((VLOOKUP($B11,'Tabela de alimentos'!$A$3:$K$1041,9,FALSE))*$C11/100,0)</f>
        <v>0</v>
      </c>
      <c r="L11" s="21">
        <f>IFERROR((VLOOKUP($B11,'Tabela de alimentos'!$A$3:$K$1041,10,FALSE))*$C11/100,0)</f>
        <v>49.804666666666662</v>
      </c>
      <c r="M11" s="21">
        <f>IFERROR((VLOOKUP($B11,'Tabela de alimentos'!$A$3:$K$1041,11,FALSE))*$C11/100,0)</f>
        <v>13.466666666666667</v>
      </c>
    </row>
    <row r="12" spans="1:13" ht="14.25" x14ac:dyDescent="0.2">
      <c r="A12" s="19"/>
      <c r="B12" s="116" t="s">
        <v>729</v>
      </c>
      <c r="C12" s="11">
        <v>100</v>
      </c>
      <c r="D12" s="23">
        <f>IFERROR((VLOOKUP($B12,'Tabela de alimentos'!$A$3:$K$1041,2,FALSE))*$C12/100,0)</f>
        <v>396</v>
      </c>
      <c r="E12" s="25">
        <f>IFERROR((VLOOKUP($B12,'Tabela de alimentos'!$A$3:$K$1041,3,FALSE))*$C12/100,0)</f>
        <v>1656.864</v>
      </c>
      <c r="F12" s="23">
        <f>IFERROR((VLOOKUP($B12,'Tabela de alimentos'!$A$3:$K$1041,4,FALSE))*$C12/100,0)</f>
        <v>11.5</v>
      </c>
      <c r="G12" s="23">
        <f>IFERROR((VLOOKUP($B12,'Tabela de alimentos'!$A$3:$K$1041,5,FALSE))*$C12/100,0)</f>
        <v>6.4</v>
      </c>
      <c r="H12" s="23">
        <f>IFERROR((VLOOKUP($B12,'Tabela de alimentos'!$A$3:$K$1041,6,FALSE))*$C12/100,0)</f>
        <v>73.599999999999994</v>
      </c>
      <c r="I12" s="25">
        <f>IFERROR((VLOOKUP($B12,'Tabela de alimentos'!$A$3:$K$1041,7,FALSE))*$C12/100,0)</f>
        <v>19.399999999999999</v>
      </c>
      <c r="J12" s="21">
        <f>IFERROR((VLOOKUP($B12,'Tabela de alimentos'!$A$3:$K$1041,8,FALSE))*$C12/100,0)</f>
        <v>5.76</v>
      </c>
      <c r="K12" s="21">
        <f>IFERROR((VLOOKUP($B12,'Tabela de alimentos'!$A$3:$K$1041,9,FALSE))*$C12/100,0)</f>
        <v>0</v>
      </c>
      <c r="L12" s="21">
        <f>IFERROR((VLOOKUP($B12,'Tabela de alimentos'!$A$3:$K$1041,10,FALSE))*$C12/100,0)</f>
        <v>0</v>
      </c>
      <c r="M12" s="21">
        <f>IFERROR((VLOOKUP($B12,'Tabela de alimentos'!$A$3:$K$1041,11,FALSE))*$C12/100,0)</f>
        <v>490.02343333333329</v>
      </c>
    </row>
    <row r="13" spans="1:13" ht="14.25" x14ac:dyDescent="0.2">
      <c r="A13" s="19"/>
      <c r="B13" s="116" t="s">
        <v>742</v>
      </c>
      <c r="C13" s="11">
        <v>100</v>
      </c>
      <c r="D13" s="23">
        <f>IFERROR((VLOOKUP($B13,'Tabela de alimentos'!$A$3:$K$1041,2,FALSE))*$C13/100,0)</f>
        <v>82.46</v>
      </c>
      <c r="E13" s="25">
        <f>IFERROR((VLOOKUP($B13,'Tabela de alimentos'!$A$3:$K$1041,3,FALSE))*$C13/100,0)</f>
        <v>345.4233933215998</v>
      </c>
      <c r="F13" s="23">
        <f>IFERROR((VLOOKUP($B13,'Tabela de alimentos'!$A$3:$K$1041,4,FALSE))*$C13/100,0)</f>
        <v>1.2153333333333336</v>
      </c>
      <c r="G13" s="23">
        <f>IFERROR((VLOOKUP($B13,'Tabela de alimentos'!$A$3:$K$1041,5,FALSE))*$C13/100,0)</f>
        <v>0</v>
      </c>
      <c r="H13" s="23">
        <f>IFERROR((VLOOKUP($B13,'Tabela de alimentos'!$A$3:$K$1041,6,FALSE))*$C13/100,0)</f>
        <v>21.04366666666666</v>
      </c>
      <c r="I13" s="25">
        <f>IFERROR((VLOOKUP($B13,'Tabela de alimentos'!$A$3:$K$1041,7,FALSE))*$C13/100,0)</f>
        <v>15.945333333333332</v>
      </c>
      <c r="J13" s="21">
        <f>IFERROR((VLOOKUP($B13,'Tabela de alimentos'!$A$3:$K$1041,8,FALSE))*$C13/100,0)</f>
        <v>0.35099999999999992</v>
      </c>
      <c r="K13" s="21">
        <f>IFERROR((VLOOKUP($B13,'Tabela de alimentos'!$A$3:$K$1041,9,FALSE))*$C13/100,0)</f>
        <v>346</v>
      </c>
      <c r="L13" s="21">
        <f>IFERROR((VLOOKUP($B13,'Tabela de alimentos'!$A$3:$K$1041,10,FALSE))*$C13/100,0)</f>
        <v>1246.4786666666666</v>
      </c>
      <c r="M13" s="21">
        <f>IFERROR((VLOOKUP($B13,'Tabela de alimentos'!$A$3:$K$1041,11,FALSE))*$C13/100,0)</f>
        <v>2.56</v>
      </c>
    </row>
    <row r="14" spans="1:13" ht="14.25" x14ac:dyDescent="0.2">
      <c r="A14" s="19"/>
      <c r="B14" s="116"/>
      <c r="C14" s="11"/>
      <c r="D14" s="23">
        <f>IFERROR((VLOOKUP($B14,'Tabela de alimentos'!$A$3:$K$1041,2,FALSE))*$C14/100,0)</f>
        <v>0</v>
      </c>
      <c r="E14" s="25">
        <f>IFERROR((VLOOKUP($B14,'Tabela de alimentos'!$A$3:$K$1041,3,FALSE))*$C14/100,0)</f>
        <v>0</v>
      </c>
      <c r="F14" s="23">
        <f>IFERROR((VLOOKUP($B14,'Tabela de alimentos'!$A$3:$K$1041,4,FALSE))*$C14/100,0)</f>
        <v>0</v>
      </c>
      <c r="G14" s="23">
        <f>IFERROR((VLOOKUP($B14,'Tabela de alimentos'!$A$3:$K$1041,5,FALSE))*$C14/100,0)</f>
        <v>0</v>
      </c>
      <c r="H14" s="23">
        <f>IFERROR((VLOOKUP($B14,'Tabela de alimentos'!$A$3:$K$1041,6,FALSE))*$C14/100,0)</f>
        <v>0</v>
      </c>
      <c r="I14" s="25">
        <f>IFERROR((VLOOKUP($B14,'Tabela de alimentos'!$A$3:$K$1041,7,FALSE))*$C14/100,0)</f>
        <v>0</v>
      </c>
      <c r="J14" s="21">
        <f>IFERROR((VLOOKUP($B14,'Tabela de alimentos'!$A$3:$K$1041,8,FALSE))*$C14/100,0)</f>
        <v>0</v>
      </c>
      <c r="K14" s="21">
        <f>IFERROR((VLOOKUP($B14,'Tabela de alimentos'!$A$3:$K$1041,9,FALSE))*$C14/100,0)</f>
        <v>0</v>
      </c>
      <c r="L14" s="21">
        <f>IFERROR((VLOOKUP($B14,'Tabela de alimentos'!$A$3:$K$1041,10,FALSE))*$C14/100,0)</f>
        <v>0</v>
      </c>
      <c r="M14" s="21">
        <f>IFERROR((VLOOKUP($B14,'Tabela de alimentos'!$A$3:$K$1041,11,FALSE))*$C14/100,0)</f>
        <v>0</v>
      </c>
    </row>
    <row r="15" spans="1:13" ht="14.25" x14ac:dyDescent="0.2">
      <c r="A15" s="19"/>
      <c r="B15" s="116"/>
      <c r="C15" s="11"/>
      <c r="D15" s="23">
        <f>IFERROR((VLOOKUP($B15,'Tabela de alimentos'!$A$3:$K$1041,2,FALSE))*$C15/100,0)</f>
        <v>0</v>
      </c>
      <c r="E15" s="25">
        <f>IFERROR((VLOOKUP($B15,'Tabela de alimentos'!$A$3:$K$1041,3,FALSE))*$C15/100,0)</f>
        <v>0</v>
      </c>
      <c r="F15" s="23">
        <f>IFERROR((VLOOKUP($B15,'Tabela de alimentos'!$A$3:$K$1041,4,FALSE))*$C15/100,0)</f>
        <v>0</v>
      </c>
      <c r="G15" s="23">
        <f>IFERROR((VLOOKUP($B15,'Tabela de alimentos'!$A$3:$K$1041,5,FALSE))*$C15/100,0)</f>
        <v>0</v>
      </c>
      <c r="H15" s="23">
        <f>IFERROR((VLOOKUP($B15,'Tabela de alimentos'!$A$3:$K$1041,6,FALSE))*$C15/100,0)</f>
        <v>0</v>
      </c>
      <c r="I15" s="25">
        <f>IFERROR((VLOOKUP($B15,'Tabela de alimentos'!$A$3:$K$1041,7,FALSE))*$C15/100,0)</f>
        <v>0</v>
      </c>
      <c r="J15" s="21">
        <f>IFERROR((VLOOKUP($B15,'Tabela de alimentos'!$A$3:$K$1041,8,FALSE))*$C15/100,0)</f>
        <v>0</v>
      </c>
      <c r="K15" s="21">
        <f>IFERROR((VLOOKUP($B15,'Tabela de alimentos'!$A$3:$K$1041,9,FALSE))*$C15/100,0)</f>
        <v>0</v>
      </c>
      <c r="L15" s="21">
        <f>IFERROR((VLOOKUP($B15,'Tabela de alimentos'!$A$3:$K$1041,10,FALSE))*$C15/100,0)</f>
        <v>0</v>
      </c>
      <c r="M15" s="21">
        <f>IFERROR((VLOOKUP($B15,'Tabela de alimentos'!$A$3:$K$1041,11,FALSE))*$C15/100,0)</f>
        <v>0</v>
      </c>
    </row>
    <row r="16" spans="1:13" ht="14.25" x14ac:dyDescent="0.2">
      <c r="A16" s="19"/>
      <c r="B16" s="116"/>
      <c r="C16" s="11"/>
      <c r="D16" s="23">
        <f>IFERROR((VLOOKUP($B16,'Tabela de alimentos'!$A$3:$K$1041,2,FALSE))*$C16/100,0)</f>
        <v>0</v>
      </c>
      <c r="E16" s="25">
        <f>IFERROR((VLOOKUP($B16,'Tabela de alimentos'!$A$3:$K$1041,3,FALSE))*$C16/100,0)</f>
        <v>0</v>
      </c>
      <c r="F16" s="23">
        <f>IFERROR((VLOOKUP($B16,'Tabela de alimentos'!$A$3:$K$1041,4,FALSE))*$C16/100,0)</f>
        <v>0</v>
      </c>
      <c r="G16" s="23">
        <f>IFERROR((VLOOKUP($B16,'Tabela de alimentos'!$A$3:$K$1041,5,FALSE))*$C16/100,0)</f>
        <v>0</v>
      </c>
      <c r="H16" s="23">
        <f>IFERROR((VLOOKUP($B16,'Tabela de alimentos'!$A$3:$K$1041,6,FALSE))*$C16/100,0)</f>
        <v>0</v>
      </c>
      <c r="I16" s="25">
        <f>IFERROR((VLOOKUP($B16,'Tabela de alimentos'!$A$3:$K$1041,7,FALSE))*$C16/100,0)</f>
        <v>0</v>
      </c>
      <c r="J16" s="21">
        <f>IFERROR((VLOOKUP($B16,'Tabela de alimentos'!$A$3:$K$1041,8,FALSE))*$C16/100,0)</f>
        <v>0</v>
      </c>
      <c r="K16" s="21">
        <f>IFERROR((VLOOKUP($B16,'Tabela de alimentos'!$A$3:$K$1041,9,FALSE))*$C16/100,0)</f>
        <v>0</v>
      </c>
      <c r="L16" s="21">
        <f>IFERROR((VLOOKUP($B16,'Tabela de alimentos'!$A$3:$K$1041,10,FALSE))*$C16/100,0)</f>
        <v>0</v>
      </c>
      <c r="M16" s="21">
        <f>IFERROR((VLOOKUP($B16,'Tabela de alimentos'!$A$3:$K$1041,11,FALSE))*$C16/100,0)</f>
        <v>0</v>
      </c>
    </row>
    <row r="17" spans="1:13" ht="14.25" x14ac:dyDescent="0.2">
      <c r="A17" s="19"/>
      <c r="B17" s="116"/>
      <c r="C17" s="11"/>
      <c r="D17" s="23">
        <f>IFERROR((VLOOKUP($B17,'Tabela de alimentos'!$A$3:$K$1041,2,FALSE))*$C17/100,0)</f>
        <v>0</v>
      </c>
      <c r="E17" s="25">
        <f>IFERROR((VLOOKUP($B17,'Tabela de alimentos'!$A$3:$K$1041,3,FALSE))*$C17/100,0)</f>
        <v>0</v>
      </c>
      <c r="F17" s="23">
        <f>IFERROR((VLOOKUP($B17,'Tabela de alimentos'!$A$3:$K$1041,4,FALSE))*$C17/100,0)</f>
        <v>0</v>
      </c>
      <c r="G17" s="23">
        <f>IFERROR((VLOOKUP($B17,'Tabela de alimentos'!$A$3:$K$1041,5,FALSE))*$C17/100,0)</f>
        <v>0</v>
      </c>
      <c r="H17" s="23">
        <f>IFERROR((VLOOKUP($B17,'Tabela de alimentos'!$A$3:$K$1041,6,FALSE))*$C17/100,0)</f>
        <v>0</v>
      </c>
      <c r="I17" s="25">
        <f>IFERROR((VLOOKUP($B17,'Tabela de alimentos'!$A$3:$K$1041,7,FALSE))*$C17/100,0)</f>
        <v>0</v>
      </c>
      <c r="J17" s="21">
        <f>IFERROR((VLOOKUP($B17,'Tabela de alimentos'!$A$3:$K$1041,8,FALSE))*$C17/100,0)</f>
        <v>0</v>
      </c>
      <c r="K17" s="21">
        <f>IFERROR((VLOOKUP($B17,'Tabela de alimentos'!$A$3:$K$1041,9,FALSE))*$C17/100,0)</f>
        <v>0</v>
      </c>
      <c r="L17" s="21">
        <f>IFERROR((VLOOKUP($B17,'Tabela de alimentos'!$A$3:$K$1041,10,FALSE))*$C17/100,0)</f>
        <v>0</v>
      </c>
      <c r="M17" s="21">
        <f>IFERROR((VLOOKUP($B17,'Tabela de alimentos'!$A$3:$K$1041,11,FALSE))*$C17/100,0)</f>
        <v>0</v>
      </c>
    </row>
    <row r="18" spans="1:13" ht="14.25" hidden="1" x14ac:dyDescent="0.2">
      <c r="A18" s="19"/>
      <c r="B18" s="116"/>
      <c r="C18" s="11"/>
      <c r="D18" s="23">
        <f>IFERROR((VLOOKUP($B18,'Tabela de alimentos'!$A$3:$K$1041,2,FALSE))*$C18/100,0)</f>
        <v>0</v>
      </c>
      <c r="E18" s="25">
        <f>IFERROR((VLOOKUP($B18,'Tabela de alimentos'!$A$3:$K$1041,3,FALSE))*$C18/100,0)</f>
        <v>0</v>
      </c>
      <c r="F18" s="23">
        <f>IFERROR((VLOOKUP($B18,'Tabela de alimentos'!$A$3:$K$1041,4,FALSE))*$C18/100,0)</f>
        <v>0</v>
      </c>
      <c r="G18" s="23">
        <f>IFERROR((VLOOKUP($B18,'Tabela de alimentos'!$A$3:$K$1041,5,FALSE))*$C18/100,0)</f>
        <v>0</v>
      </c>
      <c r="H18" s="23">
        <f>IFERROR((VLOOKUP($B18,'Tabela de alimentos'!$A$3:$K$1041,6,FALSE))*$C18/100,0)</f>
        <v>0</v>
      </c>
      <c r="I18" s="25">
        <f>IFERROR((VLOOKUP($B18,'Tabela de alimentos'!$A$3:$K$1041,7,FALSE))*$C18/100,0)</f>
        <v>0</v>
      </c>
      <c r="J18" s="21">
        <f>IFERROR((VLOOKUP($B18,'Tabela de alimentos'!$A$3:$K$1041,8,FALSE))*$C18/100,0)</f>
        <v>0</v>
      </c>
      <c r="K18" s="21">
        <f>IFERROR((VLOOKUP($B18,'Tabela de alimentos'!$A$3:$K$1041,9,FALSE))*$C18/100,0)</f>
        <v>0</v>
      </c>
      <c r="L18" s="21">
        <f>IFERROR((VLOOKUP($B18,'Tabela de alimentos'!$A$3:$K$1041,10,FALSE))*$C18/100,0)</f>
        <v>0</v>
      </c>
      <c r="M18" s="21">
        <f>IFERROR((VLOOKUP($B18,'Tabela de alimentos'!$A$3:$K$1041,11,FALSE))*$C18/100,0)</f>
        <v>0</v>
      </c>
    </row>
    <row r="19" spans="1:13" ht="14.25" hidden="1" x14ac:dyDescent="0.2">
      <c r="A19" s="19"/>
      <c r="B19" s="116"/>
      <c r="C19" s="11"/>
      <c r="D19" s="23">
        <f>IFERROR((VLOOKUP($B19,'Tabela de alimentos'!$A$3:$K$1041,2,FALSE))*$C19/100,0)</f>
        <v>0</v>
      </c>
      <c r="E19" s="25">
        <f>IFERROR((VLOOKUP($B19,'Tabela de alimentos'!$A$3:$K$1041,3,FALSE))*$C19/100,0)</f>
        <v>0</v>
      </c>
      <c r="F19" s="23">
        <f>IFERROR((VLOOKUP($B19,'Tabela de alimentos'!$A$3:$K$1041,4,FALSE))*$C19/100,0)</f>
        <v>0</v>
      </c>
      <c r="G19" s="23">
        <f>IFERROR((VLOOKUP($B19,'Tabela de alimentos'!$A$3:$K$1041,5,FALSE))*$C19/100,0)</f>
        <v>0</v>
      </c>
      <c r="H19" s="23">
        <f>IFERROR((VLOOKUP($B19,'Tabela de alimentos'!$A$3:$K$1041,6,FALSE))*$C19/100,0)</f>
        <v>0</v>
      </c>
      <c r="I19" s="25">
        <f>IFERROR((VLOOKUP($B19,'Tabela de alimentos'!$A$3:$K$1041,7,FALSE))*$C19/100,0)</f>
        <v>0</v>
      </c>
      <c r="J19" s="21">
        <f>IFERROR((VLOOKUP($B19,'Tabela de alimentos'!$A$3:$K$1041,8,FALSE))*$C19/100,0)</f>
        <v>0</v>
      </c>
      <c r="K19" s="21">
        <f>IFERROR((VLOOKUP($B19,'Tabela de alimentos'!$A$3:$K$1041,9,FALSE))*$C19/100,0)</f>
        <v>0</v>
      </c>
      <c r="L19" s="21">
        <f>IFERROR((VLOOKUP($B19,'Tabela de alimentos'!$A$3:$K$1041,10,FALSE))*$C19/100,0)</f>
        <v>0</v>
      </c>
      <c r="M19" s="21">
        <f>IFERROR((VLOOKUP($B19,'Tabela de alimentos'!$A$3:$K$1041,11,FALSE))*$C19/100,0)</f>
        <v>0</v>
      </c>
    </row>
    <row r="20" spans="1:13" ht="14.25" hidden="1" x14ac:dyDescent="0.2">
      <c r="A20" s="19"/>
      <c r="B20" s="116"/>
      <c r="C20" s="11"/>
      <c r="D20" s="23">
        <f>IFERROR((VLOOKUP($B20,'Tabela de alimentos'!$A$3:$K$1041,2,FALSE))*$C20/100,0)</f>
        <v>0</v>
      </c>
      <c r="E20" s="25">
        <f>IFERROR((VLOOKUP($B20,'Tabela de alimentos'!$A$3:$K$1041,3,FALSE))*$C20/100,0)</f>
        <v>0</v>
      </c>
      <c r="F20" s="23">
        <f>IFERROR((VLOOKUP($B20,'Tabela de alimentos'!$A$3:$K$1041,4,FALSE))*$C20/100,0)</f>
        <v>0</v>
      </c>
      <c r="G20" s="23">
        <f>IFERROR((VLOOKUP($B20,'Tabela de alimentos'!$A$3:$K$1041,5,FALSE))*$C20/100,0)</f>
        <v>0</v>
      </c>
      <c r="H20" s="23">
        <f>IFERROR((VLOOKUP($B20,'Tabela de alimentos'!$A$3:$K$1041,6,FALSE))*$C20/100,0)</f>
        <v>0</v>
      </c>
      <c r="I20" s="25">
        <f>IFERROR((VLOOKUP($B20,'Tabela de alimentos'!$A$3:$K$1041,7,FALSE))*$C20/100,0)</f>
        <v>0</v>
      </c>
      <c r="J20" s="21">
        <f>IFERROR((VLOOKUP($B20,'Tabela de alimentos'!$A$3:$K$1041,8,FALSE))*$C20/100,0)</f>
        <v>0</v>
      </c>
      <c r="K20" s="21">
        <f>IFERROR((VLOOKUP($B20,'Tabela de alimentos'!$A$3:$K$1041,9,FALSE))*$C20/100,0)</f>
        <v>0</v>
      </c>
      <c r="L20" s="21">
        <f>IFERROR((VLOOKUP($B20,'Tabela de alimentos'!$A$3:$K$1041,10,FALSE))*$C20/100,0)</f>
        <v>0</v>
      </c>
      <c r="M20" s="21">
        <f>IFERROR((VLOOKUP($B20,'Tabela de alimentos'!$A$3:$K$1041,11,FALSE))*$C20/100,0)</f>
        <v>0</v>
      </c>
    </row>
    <row r="21" spans="1:13" ht="14.25" hidden="1" x14ac:dyDescent="0.2">
      <c r="A21" s="19"/>
      <c r="B21" s="116"/>
      <c r="C21" s="11"/>
      <c r="D21" s="23">
        <f>IFERROR((VLOOKUP($B21,'Tabela de alimentos'!$A$3:$K$1041,2,FALSE))*$C21/100,0)</f>
        <v>0</v>
      </c>
      <c r="E21" s="25">
        <f>IFERROR((VLOOKUP($B21,'Tabela de alimentos'!$A$3:$K$1041,3,FALSE))*$C21/100,0)</f>
        <v>0</v>
      </c>
      <c r="F21" s="23">
        <f>IFERROR((VLOOKUP($B21,'Tabela de alimentos'!$A$3:$K$1041,4,FALSE))*$C21/100,0)</f>
        <v>0</v>
      </c>
      <c r="G21" s="23">
        <f>IFERROR((VLOOKUP($B21,'Tabela de alimentos'!$A$3:$K$1041,5,FALSE))*$C21/100,0)</f>
        <v>0</v>
      </c>
      <c r="H21" s="23">
        <f>IFERROR((VLOOKUP($B21,'Tabela de alimentos'!$A$3:$K$1041,6,FALSE))*$C21/100,0)</f>
        <v>0</v>
      </c>
      <c r="I21" s="25">
        <f>IFERROR((VLOOKUP($B21,'Tabela de alimentos'!$A$3:$K$1041,7,FALSE))*$C21/100,0)</f>
        <v>0</v>
      </c>
      <c r="J21" s="21">
        <f>IFERROR((VLOOKUP($B21,'Tabela de alimentos'!$A$3:$K$1041,8,FALSE))*$C21/100,0)</f>
        <v>0</v>
      </c>
      <c r="K21" s="21">
        <f>IFERROR((VLOOKUP($B21,'Tabela de alimentos'!$A$3:$K$1041,9,FALSE))*$C21/100,0)</f>
        <v>0</v>
      </c>
      <c r="L21" s="21">
        <f>IFERROR((VLOOKUP($B21,'Tabela de alimentos'!$A$3:$K$1041,10,FALSE))*$C21/100,0)</f>
        <v>0</v>
      </c>
      <c r="M21" s="21">
        <f>IFERROR((VLOOKUP($B21,'Tabela de alimentos'!$A$3:$K$1041,11,FALSE))*$C21/100,0)</f>
        <v>0</v>
      </c>
    </row>
    <row r="22" spans="1:13" ht="14.25" hidden="1" x14ac:dyDescent="0.2">
      <c r="A22" s="19"/>
      <c r="B22" s="116"/>
      <c r="C22" s="11"/>
      <c r="D22" s="23">
        <f>IFERROR((VLOOKUP($B22,'Tabela de alimentos'!$A$3:$K$1041,2,FALSE))*$C22/100,0)</f>
        <v>0</v>
      </c>
      <c r="E22" s="25">
        <f>IFERROR((VLOOKUP($B22,'Tabela de alimentos'!$A$3:$K$1041,3,FALSE))*$C22/100,0)</f>
        <v>0</v>
      </c>
      <c r="F22" s="23">
        <f>IFERROR((VLOOKUP($B22,'Tabela de alimentos'!$A$3:$K$1041,4,FALSE))*$C22/100,0)</f>
        <v>0</v>
      </c>
      <c r="G22" s="23">
        <f>IFERROR((VLOOKUP($B22,'Tabela de alimentos'!$A$3:$K$1041,5,FALSE))*$C22/100,0)</f>
        <v>0</v>
      </c>
      <c r="H22" s="23">
        <f>IFERROR((VLOOKUP($B22,'Tabela de alimentos'!$A$3:$K$1041,6,FALSE))*$C22/100,0)</f>
        <v>0</v>
      </c>
      <c r="I22" s="25">
        <f>IFERROR((VLOOKUP($B22,'Tabela de alimentos'!$A$3:$K$1041,7,FALSE))*$C22/100,0)</f>
        <v>0</v>
      </c>
      <c r="J22" s="21">
        <f>IFERROR((VLOOKUP($B22,'Tabela de alimentos'!$A$3:$K$1041,8,FALSE))*$C22/100,0)</f>
        <v>0</v>
      </c>
      <c r="K22" s="21">
        <f>IFERROR((VLOOKUP($B22,'Tabela de alimentos'!$A$3:$K$1041,9,FALSE))*$C22/100,0)</f>
        <v>0</v>
      </c>
      <c r="L22" s="21">
        <f>IFERROR((VLOOKUP($B22,'Tabela de alimentos'!$A$3:$K$1041,10,FALSE))*$C22/100,0)</f>
        <v>0</v>
      </c>
      <c r="M22" s="21">
        <f>IFERROR((VLOOKUP($B22,'Tabela de alimentos'!$A$3:$K$1041,11,FALSE))*$C22/100,0)</f>
        <v>0</v>
      </c>
    </row>
    <row r="23" spans="1:13" ht="14.25" hidden="1" x14ac:dyDescent="0.2">
      <c r="A23" s="19"/>
      <c r="B23" s="116"/>
      <c r="C23" s="11"/>
      <c r="D23" s="23">
        <f>IFERROR((VLOOKUP($B23,'Tabela de alimentos'!$A$3:$K$1041,2,FALSE))*$C23/100,0)</f>
        <v>0</v>
      </c>
      <c r="E23" s="25">
        <f>IFERROR((VLOOKUP($B23,'Tabela de alimentos'!$A$3:$K$1041,3,FALSE))*$C23/100,0)</f>
        <v>0</v>
      </c>
      <c r="F23" s="23">
        <f>IFERROR((VLOOKUP($B23,'Tabela de alimentos'!$A$3:$K$1041,4,FALSE))*$C23/100,0)</f>
        <v>0</v>
      </c>
      <c r="G23" s="23">
        <f>IFERROR((VLOOKUP($B23,'Tabela de alimentos'!$A$3:$K$1041,5,FALSE))*$C23/100,0)</f>
        <v>0</v>
      </c>
      <c r="H23" s="23">
        <f>IFERROR((VLOOKUP($B23,'Tabela de alimentos'!$A$3:$K$1041,6,FALSE))*$C23/100,0)</f>
        <v>0</v>
      </c>
      <c r="I23" s="25">
        <f>IFERROR((VLOOKUP($B23,'Tabela de alimentos'!$A$3:$K$1041,7,FALSE))*$C23/100,0)</f>
        <v>0</v>
      </c>
      <c r="J23" s="21">
        <f>IFERROR((VLOOKUP($B23,'Tabela de alimentos'!$A$3:$K$1041,8,FALSE))*$C23/100,0)</f>
        <v>0</v>
      </c>
      <c r="K23" s="21">
        <f>IFERROR((VLOOKUP($B23,'Tabela de alimentos'!$A$3:$K$1041,9,FALSE))*$C23/100,0)</f>
        <v>0</v>
      </c>
      <c r="L23" s="21">
        <f>IFERROR((VLOOKUP($B23,'Tabela de alimentos'!$A$3:$K$1041,10,FALSE))*$C23/100,0)</f>
        <v>0</v>
      </c>
      <c r="M23" s="21">
        <f>IFERROR((VLOOKUP($B23,'Tabela de alimentos'!$A$3:$K$1041,11,FALSE))*$C23/100,0)</f>
        <v>0</v>
      </c>
    </row>
    <row r="24" spans="1:13" ht="14.25" hidden="1" x14ac:dyDescent="0.2">
      <c r="A24" s="19"/>
      <c r="B24" s="116"/>
      <c r="C24" s="11"/>
      <c r="D24" s="23">
        <f>IFERROR((VLOOKUP($B24,'Tabela de alimentos'!$A$3:$K$1041,2,FALSE))*$C24/100,0)</f>
        <v>0</v>
      </c>
      <c r="E24" s="25">
        <f>IFERROR((VLOOKUP($B24,'Tabela de alimentos'!$A$3:$K$1041,3,FALSE))*$C24/100,0)</f>
        <v>0</v>
      </c>
      <c r="F24" s="23">
        <f>IFERROR((VLOOKUP($B24,'Tabela de alimentos'!$A$3:$K$1041,4,FALSE))*$C24/100,0)</f>
        <v>0</v>
      </c>
      <c r="G24" s="23">
        <f>IFERROR((VLOOKUP($B24,'Tabela de alimentos'!$A$3:$K$1041,5,FALSE))*$C24/100,0)</f>
        <v>0</v>
      </c>
      <c r="H24" s="23">
        <f>IFERROR((VLOOKUP($B24,'Tabela de alimentos'!$A$3:$K$1041,6,FALSE))*$C24/100,0)</f>
        <v>0</v>
      </c>
      <c r="I24" s="25">
        <f>IFERROR((VLOOKUP($B24,'Tabela de alimentos'!$A$3:$K$1041,7,FALSE))*$C24/100,0)</f>
        <v>0</v>
      </c>
      <c r="J24" s="21">
        <f>IFERROR((VLOOKUP($B24,'Tabela de alimentos'!$A$3:$K$1041,8,FALSE))*$C24/100,0)</f>
        <v>0</v>
      </c>
      <c r="K24" s="21">
        <f>IFERROR((VLOOKUP($B24,'Tabela de alimentos'!$A$3:$K$1041,9,FALSE))*$C24/100,0)</f>
        <v>0</v>
      </c>
      <c r="L24" s="21">
        <f>IFERROR((VLOOKUP($B24,'Tabela de alimentos'!$A$3:$K$1041,10,FALSE))*$C24/100,0)</f>
        <v>0</v>
      </c>
      <c r="M24" s="21">
        <f>IFERROR((VLOOKUP($B24,'Tabela de alimentos'!$A$3:$K$1041,11,FALSE))*$C24/100,0)</f>
        <v>0</v>
      </c>
    </row>
    <row r="25" spans="1:13" ht="14.25" hidden="1" x14ac:dyDescent="0.2">
      <c r="A25" s="19"/>
      <c r="B25" s="116"/>
      <c r="C25" s="11"/>
      <c r="D25" s="23">
        <f>IFERROR((VLOOKUP($B25,'Tabela de alimentos'!$A$3:$K$1041,2,FALSE))*$C25/100,0)</f>
        <v>0</v>
      </c>
      <c r="E25" s="25">
        <f>IFERROR((VLOOKUP($B25,'Tabela de alimentos'!$A$3:$K$1041,3,FALSE))*$C25/100,0)</f>
        <v>0</v>
      </c>
      <c r="F25" s="23">
        <f>IFERROR((VLOOKUP($B25,'Tabela de alimentos'!$A$3:$K$1041,4,FALSE))*$C25/100,0)</f>
        <v>0</v>
      </c>
      <c r="G25" s="23">
        <f>IFERROR((VLOOKUP($B25,'Tabela de alimentos'!$A$3:$K$1041,5,FALSE))*$C25/100,0)</f>
        <v>0</v>
      </c>
      <c r="H25" s="23">
        <f>IFERROR((VLOOKUP($B25,'Tabela de alimentos'!$A$3:$K$1041,6,FALSE))*$C25/100,0)</f>
        <v>0</v>
      </c>
      <c r="I25" s="25">
        <f>IFERROR((VLOOKUP($B25,'Tabela de alimentos'!$A$3:$K$1041,7,FALSE))*$C25/100,0)</f>
        <v>0</v>
      </c>
      <c r="J25" s="21">
        <f>IFERROR((VLOOKUP($B25,'Tabela de alimentos'!$A$3:$K$1041,8,FALSE))*$C25/100,0)</f>
        <v>0</v>
      </c>
      <c r="K25" s="21">
        <f>IFERROR((VLOOKUP($B25,'Tabela de alimentos'!$A$3:$K$1041,9,FALSE))*$C25/100,0)</f>
        <v>0</v>
      </c>
      <c r="L25" s="21">
        <f>IFERROR((VLOOKUP($B25,'Tabela de alimentos'!$A$3:$K$1041,10,FALSE))*$C25/100,0)</f>
        <v>0</v>
      </c>
      <c r="M25" s="21">
        <f>IFERROR((VLOOKUP($B25,'Tabela de alimentos'!$A$3:$K$1041,11,FALSE))*$C25/100,0)</f>
        <v>0</v>
      </c>
    </row>
    <row r="26" spans="1:13" ht="14.25" hidden="1" x14ac:dyDescent="0.2">
      <c r="A26" s="19"/>
      <c r="B26" s="116"/>
      <c r="C26" s="11"/>
      <c r="D26" s="23">
        <f>IFERROR((VLOOKUP($B26,'Tabela de alimentos'!$A$3:$K$1041,2,FALSE))*$C26/100,0)</f>
        <v>0</v>
      </c>
      <c r="E26" s="25">
        <f>IFERROR((VLOOKUP($B26,'Tabela de alimentos'!$A$3:$K$1041,3,FALSE))*$C26/100,0)</f>
        <v>0</v>
      </c>
      <c r="F26" s="23">
        <f>IFERROR((VLOOKUP($B26,'Tabela de alimentos'!$A$3:$K$1041,4,FALSE))*$C26/100,0)</f>
        <v>0</v>
      </c>
      <c r="G26" s="23">
        <f>IFERROR((VLOOKUP($B26,'Tabela de alimentos'!$A$3:$K$1041,5,FALSE))*$C26/100,0)</f>
        <v>0</v>
      </c>
      <c r="H26" s="23">
        <f>IFERROR((VLOOKUP($B26,'Tabela de alimentos'!$A$3:$K$1041,6,FALSE))*$C26/100,0)</f>
        <v>0</v>
      </c>
      <c r="I26" s="25">
        <f>IFERROR((VLOOKUP($B26,'Tabela de alimentos'!$A$3:$K$1041,7,FALSE))*$C26/100,0)</f>
        <v>0</v>
      </c>
      <c r="J26" s="21">
        <f>IFERROR((VLOOKUP($B26,'Tabela de alimentos'!$A$3:$K$1041,8,FALSE))*$C26/100,0)</f>
        <v>0</v>
      </c>
      <c r="K26" s="21">
        <f>IFERROR((VLOOKUP($B26,'Tabela de alimentos'!$A$3:$K$1041,9,FALSE))*$C26/100,0)</f>
        <v>0</v>
      </c>
      <c r="L26" s="21">
        <f>IFERROR((VLOOKUP($B26,'Tabela de alimentos'!$A$3:$K$1041,10,FALSE))*$C26/100,0)</f>
        <v>0</v>
      </c>
      <c r="M26" s="21">
        <f>IFERROR((VLOOKUP($B26,'Tabela de alimentos'!$A$3:$K$1041,11,FALSE))*$C26/100,0)</f>
        <v>0</v>
      </c>
    </row>
    <row r="27" spans="1:13" ht="14.25" hidden="1" x14ac:dyDescent="0.2">
      <c r="A27" s="19"/>
      <c r="B27" s="116"/>
      <c r="C27" s="11"/>
      <c r="D27" s="23">
        <f>IFERROR((VLOOKUP($B27,'Tabela de alimentos'!$A$3:$K$1041,2,FALSE))*$C27/100,0)</f>
        <v>0</v>
      </c>
      <c r="E27" s="25">
        <f>IFERROR((VLOOKUP($B27,'Tabela de alimentos'!$A$3:$K$1041,3,FALSE))*$C27/100,0)</f>
        <v>0</v>
      </c>
      <c r="F27" s="23">
        <f>IFERROR((VLOOKUP($B27,'Tabela de alimentos'!$A$3:$K$1041,4,FALSE))*$C27/100,0)</f>
        <v>0</v>
      </c>
      <c r="G27" s="23">
        <f>IFERROR((VLOOKUP($B27,'Tabela de alimentos'!$A$3:$K$1041,5,FALSE))*$C27/100,0)</f>
        <v>0</v>
      </c>
      <c r="H27" s="23">
        <f>IFERROR((VLOOKUP($B27,'Tabela de alimentos'!$A$3:$K$1041,6,FALSE))*$C27/100,0)</f>
        <v>0</v>
      </c>
      <c r="I27" s="25">
        <f>IFERROR((VLOOKUP($B27,'Tabela de alimentos'!$A$3:$K$1041,7,FALSE))*$C27/100,0)</f>
        <v>0</v>
      </c>
      <c r="J27" s="21">
        <f>IFERROR((VLOOKUP($B27,'Tabela de alimentos'!$A$3:$K$1041,8,FALSE))*$C27/100,0)</f>
        <v>0</v>
      </c>
      <c r="K27" s="21">
        <f>IFERROR((VLOOKUP($B27,'Tabela de alimentos'!$A$3:$K$1041,9,FALSE))*$C27/100,0)</f>
        <v>0</v>
      </c>
      <c r="L27" s="21">
        <f>IFERROR((VLOOKUP($B27,'Tabela de alimentos'!$A$3:$K$1041,10,FALSE))*$C27/100,0)</f>
        <v>0</v>
      </c>
      <c r="M27" s="21">
        <f>IFERROR((VLOOKUP($B27,'Tabela de alimentos'!$A$3:$K$1041,11,FALSE))*$C27/100,0)</f>
        <v>0</v>
      </c>
    </row>
    <row r="28" spans="1:13" ht="14.25" hidden="1" x14ac:dyDescent="0.2">
      <c r="A28" s="19"/>
      <c r="B28" s="116"/>
      <c r="C28" s="11"/>
      <c r="D28" s="23">
        <f>IFERROR((VLOOKUP($B28,'Tabela de alimentos'!$A$3:$K$1041,2,FALSE))*$C28/100,0)</f>
        <v>0</v>
      </c>
      <c r="E28" s="25">
        <f>IFERROR((VLOOKUP($B28,'Tabela de alimentos'!$A$3:$K$1041,3,FALSE))*$C28/100,0)</f>
        <v>0</v>
      </c>
      <c r="F28" s="23">
        <f>IFERROR((VLOOKUP($B28,'Tabela de alimentos'!$A$3:$K$1041,4,FALSE))*$C28/100,0)</f>
        <v>0</v>
      </c>
      <c r="G28" s="23">
        <f>IFERROR((VLOOKUP($B28,'Tabela de alimentos'!$A$3:$K$1041,5,FALSE))*$C28/100,0)</f>
        <v>0</v>
      </c>
      <c r="H28" s="23">
        <f>IFERROR((VLOOKUP($B28,'Tabela de alimentos'!$A$3:$K$1041,6,FALSE))*$C28/100,0)</f>
        <v>0</v>
      </c>
      <c r="I28" s="25">
        <f>IFERROR((VLOOKUP($B28,'Tabela de alimentos'!$A$3:$K$1041,7,FALSE))*$C28/100,0)</f>
        <v>0</v>
      </c>
      <c r="J28" s="21">
        <f>IFERROR((VLOOKUP($B28,'Tabela de alimentos'!$A$3:$K$1041,8,FALSE))*$C28/100,0)</f>
        <v>0</v>
      </c>
      <c r="K28" s="21">
        <f>IFERROR((VLOOKUP($B28,'Tabela de alimentos'!$A$3:$K$1041,9,FALSE))*$C28/100,0)</f>
        <v>0</v>
      </c>
      <c r="L28" s="21">
        <f>IFERROR((VLOOKUP($B28,'Tabela de alimentos'!$A$3:$K$1041,10,FALSE))*$C28/100,0)</f>
        <v>0</v>
      </c>
      <c r="M28" s="21">
        <f>IFERROR((VLOOKUP($B28,'Tabela de alimentos'!$A$3:$K$1041,11,FALSE))*$C28/100,0)</f>
        <v>0</v>
      </c>
    </row>
    <row r="29" spans="1:13" ht="14.25" hidden="1" x14ac:dyDescent="0.2">
      <c r="A29" s="19"/>
      <c r="B29" s="116"/>
      <c r="C29" s="11"/>
      <c r="D29" s="23">
        <f>IFERROR((VLOOKUP($B29,'Tabela de alimentos'!$A$3:$K$1041,2,FALSE))*$C29/100,0)</f>
        <v>0</v>
      </c>
      <c r="E29" s="25">
        <f>IFERROR((VLOOKUP($B29,'Tabela de alimentos'!$A$3:$K$1041,3,FALSE))*$C29/100,0)</f>
        <v>0</v>
      </c>
      <c r="F29" s="23">
        <f>IFERROR((VLOOKUP($B29,'Tabela de alimentos'!$A$3:$K$1041,4,FALSE))*$C29/100,0)</f>
        <v>0</v>
      </c>
      <c r="G29" s="23">
        <f>IFERROR((VLOOKUP($B29,'Tabela de alimentos'!$A$3:$K$1041,5,FALSE))*$C29/100,0)</f>
        <v>0</v>
      </c>
      <c r="H29" s="23">
        <f>IFERROR((VLOOKUP($B29,'Tabela de alimentos'!$A$3:$K$1041,6,FALSE))*$C29/100,0)</f>
        <v>0</v>
      </c>
      <c r="I29" s="25">
        <f>IFERROR((VLOOKUP($B29,'Tabela de alimentos'!$A$3:$K$1041,7,FALSE))*$C29/100,0)</f>
        <v>0</v>
      </c>
      <c r="J29" s="21">
        <f>IFERROR((VLOOKUP($B29,'Tabela de alimentos'!$A$3:$K$1041,8,FALSE))*$C29/100,0)</f>
        <v>0</v>
      </c>
      <c r="K29" s="21">
        <f>IFERROR((VLOOKUP($B29,'Tabela de alimentos'!$A$3:$K$1041,9,FALSE))*$C29/100,0)</f>
        <v>0</v>
      </c>
      <c r="L29" s="21">
        <f>IFERROR((VLOOKUP($B29,'Tabela de alimentos'!$A$3:$K$1041,10,FALSE))*$C29/100,0)</f>
        <v>0</v>
      </c>
      <c r="M29" s="21">
        <f>IFERROR((VLOOKUP($B29,'Tabela de alimentos'!$A$3:$K$1041,11,FALSE))*$C29/100,0)</f>
        <v>0</v>
      </c>
    </row>
    <row r="30" spans="1:13" ht="14.25" hidden="1" x14ac:dyDescent="0.2">
      <c r="A30" s="19"/>
      <c r="B30" s="116"/>
      <c r="C30" s="11"/>
      <c r="D30" s="23">
        <f>IFERROR((VLOOKUP($B30,'Tabela de alimentos'!$A$3:$K$1041,2,FALSE))*$C30/100,0)</f>
        <v>0</v>
      </c>
      <c r="E30" s="25">
        <f>IFERROR((VLOOKUP($B30,'Tabela de alimentos'!$A$3:$K$1041,3,FALSE))*$C30/100,0)</f>
        <v>0</v>
      </c>
      <c r="F30" s="23">
        <f>IFERROR((VLOOKUP($B30,'Tabela de alimentos'!$A$3:$K$1041,4,FALSE))*$C30/100,0)</f>
        <v>0</v>
      </c>
      <c r="G30" s="23">
        <f>IFERROR((VLOOKUP($B30,'Tabela de alimentos'!$A$3:$K$1041,5,FALSE))*$C30/100,0)</f>
        <v>0</v>
      </c>
      <c r="H30" s="23">
        <f>IFERROR((VLOOKUP($B30,'Tabela de alimentos'!$A$3:$K$1041,6,FALSE))*$C30/100,0)</f>
        <v>0</v>
      </c>
      <c r="I30" s="25">
        <f>IFERROR((VLOOKUP($B30,'Tabela de alimentos'!$A$3:$K$1041,7,FALSE))*$C30/100,0)</f>
        <v>0</v>
      </c>
      <c r="J30" s="21">
        <f>IFERROR((VLOOKUP($B30,'Tabela de alimentos'!$A$3:$K$1041,8,FALSE))*$C30/100,0)</f>
        <v>0</v>
      </c>
      <c r="K30" s="21">
        <f>IFERROR((VLOOKUP($B30,'Tabela de alimentos'!$A$3:$K$1041,9,FALSE))*$C30/100,0)</f>
        <v>0</v>
      </c>
      <c r="L30" s="21">
        <f>IFERROR((VLOOKUP($B30,'Tabela de alimentos'!$A$3:$K$1041,10,FALSE))*$C30/100,0)</f>
        <v>0</v>
      </c>
      <c r="M30" s="21">
        <f>IFERROR((VLOOKUP($B30,'Tabela de alimentos'!$A$3:$K$1041,11,FALSE))*$C30/100,0)</f>
        <v>0</v>
      </c>
    </row>
    <row r="31" spans="1:13" ht="14.25" hidden="1" x14ac:dyDescent="0.2">
      <c r="A31" s="19"/>
      <c r="B31" s="116"/>
      <c r="C31" s="11"/>
      <c r="D31" s="23">
        <f>IFERROR((VLOOKUP($B31,'Tabela de alimentos'!$A$3:$K$1041,2,FALSE))*$C31/100,0)</f>
        <v>0</v>
      </c>
      <c r="E31" s="25">
        <f>IFERROR((VLOOKUP($B31,'Tabela de alimentos'!$A$3:$K$1041,3,FALSE))*$C31/100,0)</f>
        <v>0</v>
      </c>
      <c r="F31" s="23">
        <f>IFERROR((VLOOKUP($B31,'Tabela de alimentos'!$A$3:$K$1041,4,FALSE))*$C31/100,0)</f>
        <v>0</v>
      </c>
      <c r="G31" s="23">
        <f>IFERROR((VLOOKUP($B31,'Tabela de alimentos'!$A$3:$K$1041,5,FALSE))*$C31/100,0)</f>
        <v>0</v>
      </c>
      <c r="H31" s="23">
        <f>IFERROR((VLOOKUP($B31,'Tabela de alimentos'!$A$3:$K$1041,6,FALSE))*$C31/100,0)</f>
        <v>0</v>
      </c>
      <c r="I31" s="25">
        <f>IFERROR((VLOOKUP($B31,'Tabela de alimentos'!$A$3:$K$1041,7,FALSE))*$C31/100,0)</f>
        <v>0</v>
      </c>
      <c r="J31" s="21">
        <f>IFERROR((VLOOKUP($B31,'Tabela de alimentos'!$A$3:$K$1041,8,FALSE))*$C31/100,0)</f>
        <v>0</v>
      </c>
      <c r="K31" s="21">
        <f>IFERROR((VLOOKUP($B31,'Tabela de alimentos'!$A$3:$K$1041,9,FALSE))*$C31/100,0)</f>
        <v>0</v>
      </c>
      <c r="L31" s="21">
        <f>IFERROR((VLOOKUP($B31,'Tabela de alimentos'!$A$3:$K$1041,10,FALSE))*$C31/100,0)</f>
        <v>0</v>
      </c>
      <c r="M31" s="21">
        <f>IFERROR((VLOOKUP($B31,'Tabela de alimentos'!$A$3:$K$1041,11,FALSE))*$C31/100,0)</f>
        <v>0</v>
      </c>
    </row>
    <row r="32" spans="1:13" ht="14.25" hidden="1" x14ac:dyDescent="0.2">
      <c r="A32" s="19"/>
      <c r="B32" s="116"/>
      <c r="C32" s="11"/>
      <c r="D32" s="23">
        <f>IFERROR((VLOOKUP($B32,'Tabela de alimentos'!$A$3:$K$1041,2,FALSE))*$C32/100,0)</f>
        <v>0</v>
      </c>
      <c r="E32" s="25">
        <f>IFERROR((VLOOKUP($B32,'Tabela de alimentos'!$A$3:$K$1041,3,FALSE))*$C32/100,0)</f>
        <v>0</v>
      </c>
      <c r="F32" s="23">
        <f>IFERROR((VLOOKUP($B32,'Tabela de alimentos'!$A$3:$K$1041,4,FALSE))*$C32/100,0)</f>
        <v>0</v>
      </c>
      <c r="G32" s="23">
        <f>IFERROR((VLOOKUP($B32,'Tabela de alimentos'!$A$3:$K$1041,5,FALSE))*$C32/100,0)</f>
        <v>0</v>
      </c>
      <c r="H32" s="23">
        <f>IFERROR((VLOOKUP($B32,'Tabela de alimentos'!$A$3:$K$1041,6,FALSE))*$C32/100,0)</f>
        <v>0</v>
      </c>
      <c r="I32" s="25">
        <f>IFERROR((VLOOKUP($B32,'Tabela de alimentos'!$A$3:$K$1041,7,FALSE))*$C32/100,0)</f>
        <v>0</v>
      </c>
      <c r="J32" s="21">
        <f>IFERROR((VLOOKUP($B32,'Tabela de alimentos'!$A$3:$K$1041,8,FALSE))*$C32/100,0)</f>
        <v>0</v>
      </c>
      <c r="K32" s="21">
        <f>IFERROR((VLOOKUP($B32,'Tabela de alimentos'!$A$3:$K$1041,9,FALSE))*$C32/100,0)</f>
        <v>0</v>
      </c>
      <c r="L32" s="21">
        <f>IFERROR((VLOOKUP($B32,'Tabela de alimentos'!$A$3:$K$1041,10,FALSE))*$C32/100,0)</f>
        <v>0</v>
      </c>
      <c r="M32" s="21">
        <f>IFERROR((VLOOKUP($B32,'Tabela de alimentos'!$A$3:$K$1041,11,FALSE))*$C32/100,0)</f>
        <v>0</v>
      </c>
    </row>
    <row r="33" spans="1:15" ht="14.25" hidden="1" x14ac:dyDescent="0.2">
      <c r="A33" s="19"/>
      <c r="B33" s="116"/>
      <c r="C33" s="11"/>
      <c r="D33" s="23">
        <f>IFERROR((VLOOKUP($B33,'Tabela de alimentos'!$A$3:$K$1041,2,FALSE))*$C33/100,0)</f>
        <v>0</v>
      </c>
      <c r="E33" s="25">
        <f>IFERROR((VLOOKUP($B33,'Tabela de alimentos'!$A$3:$K$1041,3,FALSE))*$C33/100,0)</f>
        <v>0</v>
      </c>
      <c r="F33" s="23">
        <f>IFERROR((VLOOKUP($B33,'Tabela de alimentos'!$A$3:$K$1041,4,FALSE))*$C33/100,0)</f>
        <v>0</v>
      </c>
      <c r="G33" s="23">
        <f>IFERROR((VLOOKUP($B33,'Tabela de alimentos'!$A$3:$K$1041,5,FALSE))*$C33/100,0)</f>
        <v>0</v>
      </c>
      <c r="H33" s="23">
        <f>IFERROR((VLOOKUP($B33,'Tabela de alimentos'!$A$3:$K$1041,6,FALSE))*$C33/100,0)</f>
        <v>0</v>
      </c>
      <c r="I33" s="25">
        <f>IFERROR((VLOOKUP($B33,'Tabela de alimentos'!$A$3:$K$1041,7,FALSE))*$C33/100,0)</f>
        <v>0</v>
      </c>
      <c r="J33" s="21">
        <f>IFERROR((VLOOKUP($B33,'Tabela de alimentos'!$A$3:$K$1041,8,FALSE))*$C33/100,0)</f>
        <v>0</v>
      </c>
      <c r="K33" s="21">
        <f>IFERROR((VLOOKUP($B33,'Tabela de alimentos'!$A$3:$K$1041,9,FALSE))*$C33/100,0)</f>
        <v>0</v>
      </c>
      <c r="L33" s="21">
        <f>IFERROR((VLOOKUP($B33,'Tabela de alimentos'!$A$3:$K$1041,10,FALSE))*$C33/100,0)</f>
        <v>0</v>
      </c>
      <c r="M33" s="21">
        <f>IFERROR((VLOOKUP($B33,'Tabela de alimentos'!$A$3:$K$1041,11,FALSE))*$C33/100,0)</f>
        <v>0</v>
      </c>
    </row>
    <row r="34" spans="1:15" ht="14.25" hidden="1" x14ac:dyDescent="0.2">
      <c r="A34" s="19"/>
      <c r="B34" s="116"/>
      <c r="C34" s="11"/>
      <c r="D34" s="23">
        <f>IFERROR((VLOOKUP($B34,'Tabela de alimentos'!$A$3:$K$1041,2,FALSE))*$C34/100,0)</f>
        <v>0</v>
      </c>
      <c r="E34" s="25">
        <f>IFERROR((VLOOKUP($B34,'Tabela de alimentos'!$A$3:$K$1041,3,FALSE))*$C34/100,0)</f>
        <v>0</v>
      </c>
      <c r="F34" s="23">
        <f>IFERROR((VLOOKUP($B34,'Tabela de alimentos'!$A$3:$K$1041,4,FALSE))*$C34/100,0)</f>
        <v>0</v>
      </c>
      <c r="G34" s="23">
        <f>IFERROR((VLOOKUP($B34,'Tabela de alimentos'!$A$3:$K$1041,5,FALSE))*$C34/100,0)</f>
        <v>0</v>
      </c>
      <c r="H34" s="23">
        <f>IFERROR((VLOOKUP($B34,'Tabela de alimentos'!$A$3:$K$1041,6,FALSE))*$C34/100,0)</f>
        <v>0</v>
      </c>
      <c r="I34" s="25">
        <f>IFERROR((VLOOKUP($B34,'Tabela de alimentos'!$A$3:$K$1041,7,FALSE))*$C34/100,0)</f>
        <v>0</v>
      </c>
      <c r="J34" s="21">
        <f>IFERROR((VLOOKUP($B34,'Tabela de alimentos'!$A$3:$K$1041,8,FALSE))*$C34/100,0)</f>
        <v>0</v>
      </c>
      <c r="K34" s="21">
        <f>IFERROR((VLOOKUP($B34,'Tabela de alimentos'!$A$3:$K$1041,9,FALSE))*$C34/100,0)</f>
        <v>0</v>
      </c>
      <c r="L34" s="21">
        <f>IFERROR((VLOOKUP($B34,'Tabela de alimentos'!$A$3:$K$1041,10,FALSE))*$C34/100,0)</f>
        <v>0</v>
      </c>
      <c r="M34" s="21">
        <f>IFERROR((VLOOKUP($B34,'Tabela de alimentos'!$A$3:$K$1041,11,FALSE))*$C34/100,0)</f>
        <v>0</v>
      </c>
    </row>
    <row r="35" spans="1:15" ht="14.25" hidden="1" x14ac:dyDescent="0.2">
      <c r="A35" s="19"/>
      <c r="B35" s="116"/>
      <c r="C35" s="11"/>
      <c r="D35" s="23">
        <f>IFERROR((VLOOKUP($B35,'Tabela de alimentos'!$A$3:$K$1041,2,FALSE))*$C35/100,0)</f>
        <v>0</v>
      </c>
      <c r="E35" s="25">
        <f>IFERROR((VLOOKUP($B35,'Tabela de alimentos'!$A$3:$K$1041,3,FALSE))*$C35/100,0)</f>
        <v>0</v>
      </c>
      <c r="F35" s="23">
        <f>IFERROR((VLOOKUP($B35,'Tabela de alimentos'!$A$3:$K$1041,4,FALSE))*$C35/100,0)</f>
        <v>0</v>
      </c>
      <c r="G35" s="23">
        <f>IFERROR((VLOOKUP($B35,'Tabela de alimentos'!$A$3:$K$1041,5,FALSE))*$C35/100,0)</f>
        <v>0</v>
      </c>
      <c r="H35" s="23">
        <f>IFERROR((VLOOKUP($B35,'Tabela de alimentos'!$A$3:$K$1041,6,FALSE))*$C35/100,0)</f>
        <v>0</v>
      </c>
      <c r="I35" s="25">
        <f>IFERROR((VLOOKUP($B35,'Tabela de alimentos'!$A$3:$K$1041,7,FALSE))*$C35/100,0)</f>
        <v>0</v>
      </c>
      <c r="J35" s="21">
        <f>IFERROR((VLOOKUP($B35,'Tabela de alimentos'!$A$3:$K$1041,8,FALSE))*$C35/100,0)</f>
        <v>0</v>
      </c>
      <c r="K35" s="21">
        <f>IFERROR((VLOOKUP($B35,'Tabela de alimentos'!$A$3:$K$1041,9,FALSE))*$C35/100,0)</f>
        <v>0</v>
      </c>
      <c r="L35" s="21">
        <f>IFERROR((VLOOKUP($B35,'Tabela de alimentos'!$A$3:$K$1041,10,FALSE))*$C35/100,0)</f>
        <v>0</v>
      </c>
      <c r="M35" s="21">
        <f>IFERROR((VLOOKUP($B35,'Tabela de alimentos'!$A$3:$K$1041,11,FALSE))*$C35/100,0)</f>
        <v>0</v>
      </c>
    </row>
    <row r="36" spans="1:15" ht="14.25" hidden="1" x14ac:dyDescent="0.2">
      <c r="A36" s="19"/>
      <c r="B36" s="116"/>
      <c r="C36" s="11"/>
      <c r="D36" s="23">
        <f>IFERROR((VLOOKUP($B36,'Tabela de alimentos'!$A$3:$K$1041,2,FALSE))*$C36/100,0)</f>
        <v>0</v>
      </c>
      <c r="E36" s="25">
        <f>IFERROR((VLOOKUP($B36,'Tabela de alimentos'!$A$3:$K$1041,3,FALSE))*$C36/100,0)</f>
        <v>0</v>
      </c>
      <c r="F36" s="23">
        <f>IFERROR((VLOOKUP($B36,'Tabela de alimentos'!$A$3:$K$1041,4,FALSE))*$C36/100,0)</f>
        <v>0</v>
      </c>
      <c r="G36" s="23">
        <f>IFERROR((VLOOKUP($B36,'Tabela de alimentos'!$A$3:$K$1041,5,FALSE))*$C36/100,0)</f>
        <v>0</v>
      </c>
      <c r="H36" s="23">
        <f>IFERROR((VLOOKUP($B36,'Tabela de alimentos'!$A$3:$K$1041,6,FALSE))*$C36/100,0)</f>
        <v>0</v>
      </c>
      <c r="I36" s="25">
        <f>IFERROR((VLOOKUP($B36,'Tabela de alimentos'!$A$3:$K$1041,7,FALSE))*$C36/100,0)</f>
        <v>0</v>
      </c>
      <c r="J36" s="21">
        <f>IFERROR((VLOOKUP($B36,'Tabela de alimentos'!$A$3:$K$1041,8,FALSE))*$C36/100,0)</f>
        <v>0</v>
      </c>
      <c r="K36" s="21">
        <f>IFERROR((VLOOKUP($B36,'Tabela de alimentos'!$A$3:$K$1041,9,FALSE))*$C36/100,0)</f>
        <v>0</v>
      </c>
      <c r="L36" s="21">
        <f>IFERROR((VLOOKUP($B36,'Tabela de alimentos'!$A$3:$K$1041,10,FALSE))*$C36/100,0)</f>
        <v>0</v>
      </c>
      <c r="M36" s="21">
        <f>IFERROR((VLOOKUP($B36,'Tabela de alimentos'!$A$3:$K$1041,11,FALSE))*$C36/100,0)</f>
        <v>0</v>
      </c>
    </row>
    <row r="37" spans="1:15" ht="14.25" hidden="1" x14ac:dyDescent="0.2">
      <c r="A37" s="19"/>
      <c r="B37" s="116"/>
      <c r="C37" s="11"/>
      <c r="D37" s="23">
        <f>IFERROR((VLOOKUP($B37,'Tabela de alimentos'!$A$3:$K$1041,2,FALSE))*$C37/100,0)</f>
        <v>0</v>
      </c>
      <c r="E37" s="25">
        <f>IFERROR((VLOOKUP($B37,'Tabela de alimentos'!$A$3:$K$1041,3,FALSE))*$C37/100,0)</f>
        <v>0</v>
      </c>
      <c r="F37" s="23">
        <f>IFERROR((VLOOKUP($B37,'Tabela de alimentos'!$A$3:$K$1041,4,FALSE))*$C37/100,0)</f>
        <v>0</v>
      </c>
      <c r="G37" s="23">
        <f>IFERROR((VLOOKUP($B37,'Tabela de alimentos'!$A$3:$K$1041,5,FALSE))*$C37/100,0)</f>
        <v>0</v>
      </c>
      <c r="H37" s="23">
        <f>IFERROR((VLOOKUP($B37,'Tabela de alimentos'!$A$3:$K$1041,6,FALSE))*$C37/100,0)</f>
        <v>0</v>
      </c>
      <c r="I37" s="25">
        <f>IFERROR((VLOOKUP($B37,'Tabela de alimentos'!$A$3:$K$1041,7,FALSE))*$C37/100,0)</f>
        <v>0</v>
      </c>
      <c r="J37" s="21">
        <f>IFERROR((VLOOKUP($B37,'Tabela de alimentos'!$A$3:$K$1041,8,FALSE))*$C37/100,0)</f>
        <v>0</v>
      </c>
      <c r="K37" s="21">
        <f>IFERROR((VLOOKUP($B37,'Tabela de alimentos'!$A$3:$K$1041,9,FALSE))*$C37/100,0)</f>
        <v>0</v>
      </c>
      <c r="L37" s="21">
        <f>IFERROR((VLOOKUP($B37,'Tabela de alimentos'!$A$3:$K$1041,10,FALSE))*$C37/100,0)</f>
        <v>0</v>
      </c>
      <c r="M37" s="21">
        <f>IFERROR((VLOOKUP($B37,'Tabela de alimentos'!$A$3:$K$1041,11,FALSE))*$C37/100,0)</f>
        <v>0</v>
      </c>
    </row>
    <row r="38" spans="1:15" ht="14.25" hidden="1" x14ac:dyDescent="0.2">
      <c r="A38" s="19"/>
      <c r="B38" s="116"/>
      <c r="C38" s="11"/>
      <c r="D38" s="23">
        <f>IFERROR((VLOOKUP($B38,'Tabela de alimentos'!$A$3:$K$1041,2,FALSE))*$C38/100,0)</f>
        <v>0</v>
      </c>
      <c r="E38" s="25">
        <f>IFERROR((VLOOKUP($B38,'Tabela de alimentos'!$A$3:$K$1041,3,FALSE))*$C38/100,0)</f>
        <v>0</v>
      </c>
      <c r="F38" s="23">
        <f>IFERROR((VLOOKUP($B38,'Tabela de alimentos'!$A$3:$K$1041,4,FALSE))*$C38/100,0)</f>
        <v>0</v>
      </c>
      <c r="G38" s="23">
        <f>IFERROR((VLOOKUP($B38,'Tabela de alimentos'!$A$3:$K$1041,5,FALSE))*$C38/100,0)</f>
        <v>0</v>
      </c>
      <c r="H38" s="23">
        <f>IFERROR((VLOOKUP($B38,'Tabela de alimentos'!$A$3:$K$1041,6,FALSE))*$C38/100,0)</f>
        <v>0</v>
      </c>
      <c r="I38" s="25">
        <f>IFERROR((VLOOKUP($B38,'Tabela de alimentos'!$A$3:$K$1041,7,FALSE))*$C38/100,0)</f>
        <v>0</v>
      </c>
      <c r="J38" s="21">
        <f>IFERROR((VLOOKUP($B38,'Tabela de alimentos'!$A$3:$K$1041,8,FALSE))*$C38/100,0)</f>
        <v>0</v>
      </c>
      <c r="K38" s="21">
        <f>IFERROR((VLOOKUP($B38,'Tabela de alimentos'!$A$3:$K$1041,9,FALSE))*$C38/100,0)</f>
        <v>0</v>
      </c>
      <c r="L38" s="21">
        <f>IFERROR((VLOOKUP($B38,'Tabela de alimentos'!$A$3:$K$1041,10,FALSE))*$C38/100,0)</f>
        <v>0</v>
      </c>
      <c r="M38" s="21">
        <f>IFERROR((VLOOKUP($B38,'Tabela de alimentos'!$A$3:$K$1041,11,FALSE))*$C38/100,0)</f>
        <v>0</v>
      </c>
    </row>
    <row r="39" spans="1:15" ht="14.25" hidden="1" x14ac:dyDescent="0.2">
      <c r="A39" s="19"/>
      <c r="B39" s="116"/>
      <c r="C39" s="11"/>
      <c r="D39" s="23">
        <f>IFERROR((VLOOKUP($B39,'Tabela de alimentos'!$A$3:$K$1041,2,FALSE))*$C39/100,0)</f>
        <v>0</v>
      </c>
      <c r="E39" s="25">
        <f>IFERROR((VLOOKUP($B39,'Tabela de alimentos'!$A$3:$K$1041,3,FALSE))*$C39/100,0)</f>
        <v>0</v>
      </c>
      <c r="F39" s="23">
        <f>IFERROR((VLOOKUP($B39,'Tabela de alimentos'!$A$3:$K$1041,4,FALSE))*$C39/100,0)</f>
        <v>0</v>
      </c>
      <c r="G39" s="23">
        <f>IFERROR((VLOOKUP($B39,'Tabela de alimentos'!$A$3:$K$1041,5,FALSE))*$C39/100,0)</f>
        <v>0</v>
      </c>
      <c r="H39" s="23">
        <f>IFERROR((VLOOKUP($B39,'Tabela de alimentos'!$A$3:$K$1041,6,FALSE))*$C39/100,0)</f>
        <v>0</v>
      </c>
      <c r="I39" s="25">
        <f>IFERROR((VLOOKUP($B39,'Tabela de alimentos'!$A$3:$K$1041,7,FALSE))*$C39/100,0)</f>
        <v>0</v>
      </c>
      <c r="J39" s="21">
        <f>IFERROR((VLOOKUP($B39,'Tabela de alimentos'!$A$3:$K$1041,8,FALSE))*$C39/100,0)</f>
        <v>0</v>
      </c>
      <c r="K39" s="21">
        <f>IFERROR((VLOOKUP($B39,'Tabela de alimentos'!$A$3:$K$1041,9,FALSE))*$C39/100,0)</f>
        <v>0</v>
      </c>
      <c r="L39" s="21">
        <f>IFERROR((VLOOKUP($B39,'Tabela de alimentos'!$A$3:$K$1041,10,FALSE))*$C39/100,0)</f>
        <v>0</v>
      </c>
      <c r="M39" s="21">
        <f>IFERROR((VLOOKUP($B39,'Tabela de alimentos'!$A$3:$K$1041,11,FALSE))*$C39/100,0)</f>
        <v>0</v>
      </c>
    </row>
    <row r="40" spans="1:15" ht="14.25" hidden="1" x14ac:dyDescent="0.2">
      <c r="A40" s="19"/>
      <c r="B40" s="116"/>
      <c r="C40" s="11"/>
      <c r="D40" s="23">
        <f>IFERROR((VLOOKUP($B40,'Tabela de alimentos'!$A$3:$K$1041,2,FALSE))*$C40/100,0)</f>
        <v>0</v>
      </c>
      <c r="E40" s="25">
        <f>IFERROR((VLOOKUP($B40,'Tabela de alimentos'!$A$3:$K$1041,3,FALSE))*$C40/100,0)</f>
        <v>0</v>
      </c>
      <c r="F40" s="23">
        <f>IFERROR((VLOOKUP($B40,'Tabela de alimentos'!$A$3:$K$1041,4,FALSE))*$C40/100,0)</f>
        <v>0</v>
      </c>
      <c r="G40" s="23">
        <f>IFERROR((VLOOKUP($B40,'Tabela de alimentos'!$A$3:$K$1041,5,FALSE))*$C40/100,0)</f>
        <v>0</v>
      </c>
      <c r="H40" s="23">
        <f>IFERROR((VLOOKUP($B40,'Tabela de alimentos'!$A$3:$K$1041,6,FALSE))*$C40/100,0)</f>
        <v>0</v>
      </c>
      <c r="I40" s="25">
        <f>IFERROR((VLOOKUP($B40,'Tabela de alimentos'!$A$3:$K$1041,7,FALSE))*$C40/100,0)</f>
        <v>0</v>
      </c>
      <c r="J40" s="21">
        <f>IFERROR((VLOOKUP($B40,'Tabela de alimentos'!$A$3:$K$1041,8,FALSE))*$C40/100,0)</f>
        <v>0</v>
      </c>
      <c r="K40" s="21">
        <f>IFERROR((VLOOKUP($B40,'Tabela de alimentos'!$A$3:$K$1041,9,FALSE))*$C40/100,0)</f>
        <v>0</v>
      </c>
      <c r="L40" s="21">
        <f>IFERROR((VLOOKUP($B40,'Tabela de alimentos'!$A$3:$K$1041,10,FALSE))*$C40/100,0)</f>
        <v>0</v>
      </c>
      <c r="M40" s="21">
        <f>IFERROR((VLOOKUP($B40,'Tabela de alimentos'!$A$3:$K$1041,11,FALSE))*$C40/100,0)</f>
        <v>0</v>
      </c>
    </row>
    <row r="41" spans="1:15" ht="14.25" hidden="1" x14ac:dyDescent="0.2">
      <c r="A41" s="19"/>
      <c r="B41" s="116"/>
      <c r="C41" s="11"/>
      <c r="D41" s="23">
        <f>IFERROR((VLOOKUP($B41,'Tabela de alimentos'!$A$3:$K$1041,2,FALSE))*$C41/100,0)</f>
        <v>0</v>
      </c>
      <c r="E41" s="25">
        <f>IFERROR((VLOOKUP($B41,'Tabela de alimentos'!$A$3:$K$1041,3,FALSE))*$C41/100,0)</f>
        <v>0</v>
      </c>
      <c r="F41" s="23">
        <f>IFERROR((VLOOKUP($B41,'Tabela de alimentos'!$A$3:$K$1041,4,FALSE))*$C41/100,0)</f>
        <v>0</v>
      </c>
      <c r="G41" s="23">
        <f>IFERROR((VLOOKUP($B41,'Tabela de alimentos'!$A$3:$K$1041,5,FALSE))*$C41/100,0)</f>
        <v>0</v>
      </c>
      <c r="H41" s="23">
        <f>IFERROR((VLOOKUP($B41,'Tabela de alimentos'!$A$3:$K$1041,6,FALSE))*$C41/100,0)</f>
        <v>0</v>
      </c>
      <c r="I41" s="25">
        <f>IFERROR((VLOOKUP($B41,'Tabela de alimentos'!$A$3:$K$1041,7,FALSE))*$C41/100,0)</f>
        <v>0</v>
      </c>
      <c r="J41" s="21">
        <f>IFERROR((VLOOKUP($B41,'Tabela de alimentos'!$A$3:$K$1041,8,FALSE))*$C41/100,0)</f>
        <v>0</v>
      </c>
      <c r="K41" s="21">
        <f>IFERROR((VLOOKUP($B41,'Tabela de alimentos'!$A$3:$K$1041,9,FALSE))*$C41/100,0)</f>
        <v>0</v>
      </c>
      <c r="L41" s="21">
        <f>IFERROR((VLOOKUP($B41,'Tabela de alimentos'!$A$3:$K$1041,10,FALSE))*$C41/100,0)</f>
        <v>0</v>
      </c>
      <c r="M41" s="21">
        <f>IFERROR((VLOOKUP($B41,'Tabela de alimentos'!$A$3:$K$1041,11,FALSE))*$C41/100,0)</f>
        <v>0</v>
      </c>
    </row>
    <row r="42" spans="1:15" ht="14.25" hidden="1" x14ac:dyDescent="0.2">
      <c r="A42" s="19"/>
      <c r="B42" s="116"/>
      <c r="C42" s="11"/>
      <c r="D42" s="23">
        <f>IFERROR((VLOOKUP($B42,'Tabela de alimentos'!$A$3:$K$1041,2,FALSE))*$C42/100,0)</f>
        <v>0</v>
      </c>
      <c r="E42" s="25">
        <f>IFERROR((VLOOKUP($B42,'Tabela de alimentos'!$A$3:$K$1041,3,FALSE))*$C42/100,0)</f>
        <v>0</v>
      </c>
      <c r="F42" s="23">
        <f>IFERROR((VLOOKUP($B42,'Tabela de alimentos'!$A$3:$K$1041,4,FALSE))*$C42/100,0)</f>
        <v>0</v>
      </c>
      <c r="G42" s="23">
        <f>IFERROR((VLOOKUP($B42,'Tabela de alimentos'!$A$3:$K$1041,5,FALSE))*$C42/100,0)</f>
        <v>0</v>
      </c>
      <c r="H42" s="23">
        <f>IFERROR((VLOOKUP($B42,'Tabela de alimentos'!$A$3:$K$1041,6,FALSE))*$C42/100,0)</f>
        <v>0</v>
      </c>
      <c r="I42" s="25">
        <f>IFERROR((VLOOKUP($B42,'Tabela de alimentos'!$A$3:$K$1041,7,FALSE))*$C42/100,0)</f>
        <v>0</v>
      </c>
      <c r="J42" s="21">
        <f>IFERROR((VLOOKUP($B42,'Tabela de alimentos'!$A$3:$K$1041,8,FALSE))*$C42/100,0)</f>
        <v>0</v>
      </c>
      <c r="K42" s="21">
        <f>IFERROR((VLOOKUP($B42,'Tabela de alimentos'!$A$3:$K$1041,9,FALSE))*$C42/100,0)</f>
        <v>0</v>
      </c>
      <c r="L42" s="21">
        <f>IFERROR((VLOOKUP($B42,'Tabela de alimentos'!$A$3:$K$1041,10,FALSE))*$C42/100,0)</f>
        <v>0</v>
      </c>
      <c r="M42" s="21">
        <f>IFERROR((VLOOKUP($B42,'Tabela de alimentos'!$A$3:$K$1041,11,FALSE))*$C42/100,0)</f>
        <v>0</v>
      </c>
    </row>
    <row r="43" spans="1:15" ht="14.25" hidden="1" x14ac:dyDescent="0.2">
      <c r="A43" s="19"/>
      <c r="B43" s="116"/>
      <c r="C43" s="11"/>
      <c r="D43" s="23">
        <f>IFERROR((VLOOKUP($B43,'Tabela de alimentos'!$A$3:$K$1041,2,FALSE))*$C43/100,0)</f>
        <v>0</v>
      </c>
      <c r="E43" s="25">
        <f>IFERROR((VLOOKUP($B43,'Tabela de alimentos'!$A$3:$K$1041,3,FALSE))*$C43/100,0)</f>
        <v>0</v>
      </c>
      <c r="F43" s="23">
        <f>IFERROR((VLOOKUP($B43,'Tabela de alimentos'!$A$3:$K$1041,4,FALSE))*$C43/100,0)</f>
        <v>0</v>
      </c>
      <c r="G43" s="23">
        <f>IFERROR((VLOOKUP($B43,'Tabela de alimentos'!$A$3:$K$1041,5,FALSE))*$C43/100,0)</f>
        <v>0</v>
      </c>
      <c r="H43" s="23">
        <f>IFERROR((VLOOKUP($B43,'Tabela de alimentos'!$A$3:$K$1041,6,FALSE))*$C43/100,0)</f>
        <v>0</v>
      </c>
      <c r="I43" s="25">
        <f>IFERROR((VLOOKUP($B43,'Tabela de alimentos'!$A$3:$K$1041,7,FALSE))*$C43/100,0)</f>
        <v>0</v>
      </c>
      <c r="J43" s="21">
        <f>IFERROR((VLOOKUP($B43,'Tabela de alimentos'!$A$3:$K$1041,8,FALSE))*$C43/100,0)</f>
        <v>0</v>
      </c>
      <c r="K43" s="21">
        <f>IFERROR((VLOOKUP($B43,'Tabela de alimentos'!$A$3:$K$1041,9,FALSE))*$C43/100,0)</f>
        <v>0</v>
      </c>
      <c r="L43" s="21">
        <f>IFERROR((VLOOKUP($B43,'Tabela de alimentos'!$A$3:$K$1041,10,FALSE))*$C43/100,0)</f>
        <v>0</v>
      </c>
      <c r="M43" s="21">
        <f>IFERROR((VLOOKUP($B43,'Tabela de alimentos'!$A$3:$K$1041,11,FALSE))*$C43/100,0)</f>
        <v>0</v>
      </c>
    </row>
    <row r="44" spans="1:15" ht="14.25" hidden="1" x14ac:dyDescent="0.2">
      <c r="A44" s="19"/>
      <c r="B44" s="193"/>
      <c r="C44" s="11"/>
      <c r="D44" s="23">
        <f>IFERROR((VLOOKUP($B44,'Tabela de alimentos'!$A$3:$K$1041,2,FALSE))*$C44/100,0)</f>
        <v>0</v>
      </c>
      <c r="E44" s="25">
        <f>IFERROR((VLOOKUP($B44,'Tabela de alimentos'!$A$3:$K$1041,3,FALSE))*$C44/100,0)</f>
        <v>0</v>
      </c>
      <c r="F44" s="23">
        <f>IFERROR((VLOOKUP($B44,'Tabela de alimentos'!$A$3:$K$1041,4,FALSE))*$C44/100,0)</f>
        <v>0</v>
      </c>
      <c r="G44" s="23">
        <f>IFERROR((VLOOKUP($B44,'Tabela de alimentos'!$A$3:$K$1041,5,FALSE))*$C44/100,0)</f>
        <v>0</v>
      </c>
      <c r="H44" s="23">
        <f>IFERROR((VLOOKUP($B44,'Tabela de alimentos'!$A$3:$K$1041,6,FALSE))*$C44/100,0)</f>
        <v>0</v>
      </c>
      <c r="I44" s="25">
        <f>IFERROR((VLOOKUP($B44,'Tabela de alimentos'!$A$3:$K$1041,7,FALSE))*$C44/100,0)</f>
        <v>0</v>
      </c>
      <c r="J44" s="21">
        <f>IFERROR((VLOOKUP($B44,'Tabela de alimentos'!$A$3:$K$1041,8,FALSE))*$C44/100,0)</f>
        <v>0</v>
      </c>
      <c r="K44" s="21">
        <f>IFERROR((VLOOKUP($B44,'Tabela de alimentos'!$A$3:$K$1041,9,FALSE))*$C44/100,0)</f>
        <v>0</v>
      </c>
      <c r="L44" s="21">
        <f>IFERROR((VLOOKUP($B44,'Tabela de alimentos'!$A$3:$K$1041,10,FALSE))*$C44/100,0)</f>
        <v>0</v>
      </c>
      <c r="M44" s="21">
        <f>IFERROR((VLOOKUP($B44,'Tabela de alimentos'!$A$3:$K$1041,11,FALSE))*$C44/100,0)</f>
        <v>0</v>
      </c>
    </row>
    <row r="45" spans="1:15" s="13" customFormat="1" ht="19.899999999999999" customHeight="1" thickBot="1" x14ac:dyDescent="0.25">
      <c r="A45" s="62"/>
      <c r="B45" s="133"/>
      <c r="C45" s="28" t="s">
        <v>398</v>
      </c>
      <c r="D45" s="34">
        <f>SUM(D5:D44)</f>
        <v>1749.6472532636219</v>
      </c>
      <c r="E45" s="35">
        <f t="shared" ref="E45:M45" si="0">SUM(E5:E44)</f>
        <v>7314.3666878267268</v>
      </c>
      <c r="F45" s="34">
        <f t="shared" si="0"/>
        <v>55.991405681754514</v>
      </c>
      <c r="G45" s="34">
        <f t="shared" si="0"/>
        <v>47.17593999999999</v>
      </c>
      <c r="H45" s="34">
        <f t="shared" si="0"/>
        <v>278.97608765157878</v>
      </c>
      <c r="I45" s="35">
        <f t="shared" si="0"/>
        <v>564.76508333333334</v>
      </c>
      <c r="J45" s="36">
        <f t="shared" si="0"/>
        <v>12.195557999999998</v>
      </c>
      <c r="K45" s="36">
        <f t="shared" si="0"/>
        <v>751.32200000000012</v>
      </c>
      <c r="L45" s="36">
        <f t="shared" si="0"/>
        <v>1300.3275766666666</v>
      </c>
      <c r="M45" s="36">
        <f t="shared" si="0"/>
        <v>1468.9690766666665</v>
      </c>
    </row>
    <row r="46" spans="1:15" s="2" customFormat="1" ht="30" customHeight="1" x14ac:dyDescent="0.25">
      <c r="A46" s="603" t="s">
        <v>638</v>
      </c>
      <c r="B46" s="603"/>
      <c r="C46" s="603"/>
      <c r="D46" s="603"/>
      <c r="E46" s="603"/>
      <c r="F46" s="603"/>
      <c r="G46" s="603"/>
      <c r="H46" s="603"/>
      <c r="I46" s="603"/>
      <c r="J46" s="603"/>
      <c r="K46" s="603"/>
      <c r="L46" s="603"/>
      <c r="M46" s="603"/>
      <c r="N46" s="18"/>
      <c r="O46" s="18"/>
    </row>
    <row r="47" spans="1:15" s="2" customFormat="1" x14ac:dyDescent="0.2">
      <c r="C47" s="9"/>
      <c r="D47" s="9"/>
      <c r="E47" s="9"/>
      <c r="F47" s="9"/>
      <c r="G47" s="9"/>
      <c r="H47" s="9"/>
      <c r="I47" s="9"/>
      <c r="J47" s="9"/>
      <c r="K47" s="9"/>
      <c r="L47" s="9"/>
      <c r="M47" s="9"/>
    </row>
    <row r="48" spans="1:15" x14ac:dyDescent="0.2">
      <c r="B48" s="2"/>
      <c r="D48" s="4"/>
      <c r="E48" s="4"/>
      <c r="F48" s="4"/>
      <c r="G48" s="4"/>
      <c r="H48" s="4"/>
      <c r="I48" s="4"/>
      <c r="J48" s="4"/>
      <c r="K48" s="4"/>
      <c r="L48" s="4"/>
      <c r="M48" s="5"/>
    </row>
    <row r="49" spans="2:13" x14ac:dyDescent="0.2">
      <c r="B49" s="3"/>
      <c r="D49" s="6"/>
      <c r="E49" s="7"/>
      <c r="F49" s="6"/>
      <c r="G49" s="6"/>
      <c r="H49" s="6"/>
      <c r="I49" s="6"/>
      <c r="J49" s="6"/>
      <c r="K49" s="6"/>
      <c r="L49" s="6"/>
      <c r="M49" s="8"/>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sheetData>
  <mergeCells count="5">
    <mergeCell ref="A1:M1"/>
    <mergeCell ref="A2:M2"/>
    <mergeCell ref="A3:B3"/>
    <mergeCell ref="D3:E3"/>
    <mergeCell ref="A46:M46"/>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2CD2846-E6BE-4125-8E9C-DDBBC98C4E58}">
          <x14:formula1>
            <xm:f>'Tabela de alimentos'!$A$3:$A$691</xm:f>
          </x14:formula1>
          <xm:sqref>B5:B44</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AC32-3426-4245-9693-A335B83461FA}">
  <sheetPr>
    <tabColor rgb="FF00B050"/>
    <pageSetUpPr fitToPage="1"/>
  </sheetPr>
  <dimension ref="A1:M51"/>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x14ac:dyDescent="0.2">
      <c r="A3" s="609" t="s">
        <v>646</v>
      </c>
      <c r="B3" s="609"/>
      <c r="C3" s="97"/>
      <c r="D3" s="604" t="s">
        <v>31</v>
      </c>
      <c r="E3" s="604"/>
      <c r="F3" s="86" t="s">
        <v>7</v>
      </c>
      <c r="G3" s="86" t="s">
        <v>32</v>
      </c>
      <c r="H3" s="86" t="s">
        <v>640</v>
      </c>
      <c r="I3" s="87" t="s">
        <v>8</v>
      </c>
      <c r="J3" s="89" t="s">
        <v>9</v>
      </c>
      <c r="K3" s="88" t="s">
        <v>10</v>
      </c>
      <c r="L3" s="89" t="s">
        <v>396</v>
      </c>
      <c r="M3" s="90" t="s">
        <v>623</v>
      </c>
    </row>
    <row r="4" spans="1:13" ht="46.5" customHeight="1" x14ac:dyDescent="0.2">
      <c r="A4" s="98" t="s">
        <v>636</v>
      </c>
      <c r="B4" s="135"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756</v>
      </c>
      <c r="C5" s="11">
        <v>100</v>
      </c>
      <c r="D5" s="23">
        <f>IFERROR((VLOOKUP($B5,'Tabela de alimentos'!$A$3:$K$1041,2,FALSE))*$C5/100,0)</f>
        <v>349.84</v>
      </c>
      <c r="E5" s="25">
        <f>IFERROR((VLOOKUP($B5,'Tabela de alimentos'!$A$3:$K$1041,3,FALSE))*$C5/100,0)</f>
        <v>687.43678078898597</v>
      </c>
      <c r="F5" s="23">
        <f>IFERROR((VLOOKUP($B5,'Tabela de alimentos'!$A$3:$K$1041,4,FALSE))*$C5/100,0)</f>
        <v>1.818782608695652</v>
      </c>
      <c r="G5" s="23">
        <f>IFERROR((VLOOKUP($B5,'Tabela de alimentos'!$A$3:$K$1041,5,FALSE))*$C5/100,0)</f>
        <v>0.13416666666666666</v>
      </c>
      <c r="H5" s="23">
        <f>IFERROR((VLOOKUP($B5,'Tabela de alimentos'!$A$3:$K$1041,6,FALSE))*$C5/100,0)</f>
        <v>43.443050724637686</v>
      </c>
      <c r="I5" s="25">
        <f>IFERROR((VLOOKUP($B5,'Tabela de alimentos'!$A$3:$K$1041,7,FALSE))*$C5/100,0)</f>
        <v>22.981300000000001</v>
      </c>
      <c r="J5" s="21">
        <f>IFERROR((VLOOKUP($B5,'Tabela de alimentos'!$A$3:$K$1041,8,FALSE))*$C5/100,0)</f>
        <v>0.41940000000000005</v>
      </c>
      <c r="K5" s="21">
        <f>IFERROR((VLOOKUP($B5,'Tabela de alimentos'!$A$3:$K$1041,9,FALSE))*$C5/100,0)</f>
        <v>26.6</v>
      </c>
      <c r="L5" s="21">
        <f>IFERROR((VLOOKUP($B5,'Tabela de alimentos'!$A$3:$K$1041,10,FALSE))*$C5/100,0)</f>
        <v>54.484666666666662</v>
      </c>
      <c r="M5" s="21">
        <f>IFERROR((VLOOKUP($B5,'Tabela de alimentos'!$A$3:$K$1041,11,FALSE))*$C5/100,0)</f>
        <v>0.6</v>
      </c>
    </row>
    <row r="6" spans="1:13" ht="14.25" x14ac:dyDescent="0.2">
      <c r="A6" s="19"/>
      <c r="B6" s="116" t="s">
        <v>680</v>
      </c>
      <c r="C6" s="11">
        <v>100</v>
      </c>
      <c r="D6" s="23">
        <f>IFERROR((VLOOKUP($B6,'Tabela de alimentos'!$A$3:$K$1041,2,FALSE))*$C6/100,0)</f>
        <v>137.007581115942</v>
      </c>
      <c r="E6" s="25">
        <f>IFERROR((VLOOKUP($B6,'Tabela de alimentos'!$A$3:$K$1041,3,FALSE))*$C6/100,0)</f>
        <v>573.21151710678271</v>
      </c>
      <c r="F6" s="23">
        <f>IFERROR((VLOOKUP($B6,'Tabela de alimentos'!$A$3:$K$1041,4,FALSE))*$C6/100,0)</f>
        <v>19.563746376811594</v>
      </c>
      <c r="G6" s="23">
        <f>IFERROR((VLOOKUP($B6,'Tabela de alimentos'!$A$3:$K$1041,5,FALSE))*$C6/100,0)</f>
        <v>5.7329999999999997</v>
      </c>
      <c r="H6" s="23">
        <f>IFERROR((VLOOKUP($B6,'Tabela de alimentos'!$A$3:$K$1041,6,FALSE))*$C6/100,0)</f>
        <v>0.6839536231884058</v>
      </c>
      <c r="I6" s="25">
        <f>IFERROR((VLOOKUP($B6,'Tabela de alimentos'!$A$3:$K$1041,7,FALSE))*$C6/100,0)</f>
        <v>9.9152666666666676</v>
      </c>
      <c r="J6" s="21">
        <f>IFERROR((VLOOKUP($B6,'Tabela de alimentos'!$A$3:$K$1041,8,FALSE))*$C6/100,0)</f>
        <v>0.44440000000000007</v>
      </c>
      <c r="K6" s="21">
        <f>IFERROR((VLOOKUP($B6,'Tabela de alimentos'!$A$3:$K$1041,9,FALSE))*$C6/100,0)</f>
        <v>22.02</v>
      </c>
      <c r="L6" s="21">
        <f>IFERROR((VLOOKUP($B6,'Tabela de alimentos'!$A$3:$K$1041,10,FALSE))*$C6/100,0)</f>
        <v>1.0213999999999999</v>
      </c>
      <c r="M6" s="21">
        <f>IFERROR((VLOOKUP($B6,'Tabela de alimentos'!$A$3:$K$1041,11,FALSE))*$C6/100,0)</f>
        <v>62.232500000000002</v>
      </c>
    </row>
    <row r="7" spans="1:13" ht="14.25" x14ac:dyDescent="0.2">
      <c r="A7" s="19"/>
      <c r="B7" s="116" t="s">
        <v>703</v>
      </c>
      <c r="C7" s="11">
        <v>100</v>
      </c>
      <c r="D7" s="23">
        <f>IFERROR((VLOOKUP($B7,'Tabela de alimentos'!$A$3:$K$1041,2,FALSE))*$C7/100,0)</f>
        <v>354.61356689855069</v>
      </c>
      <c r="E7" s="25">
        <f>IFERROR((VLOOKUP($B7,'Tabela de alimentos'!$A$3:$K$1041,3,FALSE))*$C7/100,0)</f>
        <v>1483.7031639035363</v>
      </c>
      <c r="F7" s="23">
        <f>IFERROR((VLOOKUP($B7,'Tabela de alimentos'!$A$3:$K$1041,4,FALSE))*$C7/100,0)</f>
        <v>7.283876811594201</v>
      </c>
      <c r="G7" s="23">
        <f>IFERROR((VLOOKUP($B7,'Tabela de alimentos'!$A$3:$K$1041,5,FALSE))*$C7/100,0)</f>
        <v>1.9055333333333335</v>
      </c>
      <c r="H7" s="23">
        <f>IFERROR((VLOOKUP($B7,'Tabela de alimentos'!$A$3:$K$1041,6,FALSE))*$C7/100,0)</f>
        <v>79.111956521739117</v>
      </c>
      <c r="I7" s="25">
        <f>IFERROR((VLOOKUP($B7,'Tabela de alimentos'!$A$3:$K$1041,7,FALSE))*$C7/100,0)</f>
        <v>2.8022666666666662</v>
      </c>
      <c r="J7" s="21">
        <f>IFERROR((VLOOKUP($B7,'Tabela de alimentos'!$A$3:$K$1041,8,FALSE))*$C7/100,0)</f>
        <v>0.85799999999999998</v>
      </c>
      <c r="K7" s="21">
        <f>IFERROR((VLOOKUP($B7,'Tabela de alimentos'!$A$3:$K$1041,9,FALSE))*$C7/100,0)</f>
        <v>0</v>
      </c>
      <c r="L7" s="21">
        <f>IFERROR((VLOOKUP($B7,'Tabela de alimentos'!$A$3:$K$1041,10,FALSE))*$C7/100,0)</f>
        <v>0</v>
      </c>
      <c r="M7" s="21">
        <f>IFERROR((VLOOKUP($B7,'Tabela de alimentos'!$A$3:$K$1041,11,FALSE))*$C7/100,0)</f>
        <v>79.939600000000013</v>
      </c>
    </row>
    <row r="8" spans="1:13" ht="14.25" x14ac:dyDescent="0.2">
      <c r="A8" s="19"/>
      <c r="B8" s="116" t="s">
        <v>674</v>
      </c>
      <c r="C8" s="11">
        <v>100</v>
      </c>
      <c r="D8" s="23">
        <f>IFERROR((VLOOKUP($B8,'Tabela de alimentos'!$A$3:$K$1041,2,FALSE))*$C8/100,0)</f>
        <v>308.897067884058</v>
      </c>
      <c r="E8" s="25">
        <f>IFERROR((VLOOKUP($B8,'Tabela de alimentos'!$A$3:$K$1041,3,FALSE))*$C8/100,0)</f>
        <v>1292.4253320268986</v>
      </c>
      <c r="F8" s="23">
        <f>IFERROR((VLOOKUP($B8,'Tabela de alimentos'!$A$3:$K$1041,4,FALSE))*$C8/100,0)</f>
        <v>5.7618862318840574</v>
      </c>
      <c r="G8" s="23">
        <f>IFERROR((VLOOKUP($B8,'Tabela de alimentos'!$A$3:$K$1041,5,FALSE))*$C8/100,0)</f>
        <v>2.7690999999999999</v>
      </c>
      <c r="H8" s="23">
        <f>IFERROR((VLOOKUP($B8,'Tabela de alimentos'!$A$3:$K$1041,6,FALSE))*$C8/100,0)</f>
        <v>63.127163768115935</v>
      </c>
      <c r="I8" s="25">
        <f>IFERROR((VLOOKUP($B8,'Tabela de alimentos'!$A$3:$K$1041,7,FALSE))*$C8/100,0)</f>
        <v>3.5992666666666664</v>
      </c>
      <c r="J8" s="21">
        <f>IFERROR((VLOOKUP($B8,'Tabela de alimentos'!$A$3:$K$1041,8,FALSE))*$C8/100,0)</f>
        <v>0.54619799999999996</v>
      </c>
      <c r="K8" s="21">
        <f>IFERROR((VLOOKUP($B8,'Tabela de alimentos'!$A$3:$K$1041,9,FALSE))*$C8/100,0)</f>
        <v>0</v>
      </c>
      <c r="L8" s="21">
        <f>IFERROR((VLOOKUP($B8,'Tabela de alimentos'!$A$3:$K$1041,10,FALSE))*$C8/100,0)</f>
        <v>0</v>
      </c>
      <c r="M8" s="21">
        <f>IFERROR((VLOOKUP($B8,'Tabela de alimentos'!$A$3:$K$1041,11,FALSE))*$C8/100,0)</f>
        <v>80.728133333333332</v>
      </c>
    </row>
    <row r="9" spans="1:13" ht="14.25" x14ac:dyDescent="0.2">
      <c r="A9" s="19"/>
      <c r="B9" s="116" t="s">
        <v>676</v>
      </c>
      <c r="C9" s="11">
        <v>100</v>
      </c>
      <c r="D9" s="23">
        <f>IFERROR((VLOOKUP($B9,'Tabela de alimentos'!$A$3:$K$1041,2,FALSE))*$C9/100,0)</f>
        <v>110.33464939130434</v>
      </c>
      <c r="E9" s="25">
        <f>IFERROR((VLOOKUP($B9,'Tabela de alimentos'!$A$3:$K$1041,3,FALSE))*$C9/100,0)</f>
        <v>461.64017305321738</v>
      </c>
      <c r="F9" s="23">
        <f>IFERROR((VLOOKUP($B9,'Tabela de alimentos'!$A$3:$K$1041,4,FALSE))*$C9/100,0)</f>
        <v>5.291054347826087</v>
      </c>
      <c r="G9" s="23">
        <f>IFERROR((VLOOKUP($B9,'Tabela de alimentos'!$A$3:$K$1041,5,FALSE))*$C9/100,0)</f>
        <v>4.1120999999999999</v>
      </c>
      <c r="H9" s="23">
        <f>IFERROR((VLOOKUP($B9,'Tabela de alimentos'!$A$3:$K$1041,6,FALSE))*$C9/100,0)</f>
        <v>13.664528985507244</v>
      </c>
      <c r="I9" s="25">
        <f>IFERROR((VLOOKUP($B9,'Tabela de alimentos'!$A$3:$K$1041,7,FALSE))*$C9/100,0)</f>
        <v>49.747799999999998</v>
      </c>
      <c r="J9" s="21">
        <f>IFERROR((VLOOKUP($B9,'Tabela de alimentos'!$A$3:$K$1041,8,FALSE))*$C9/100,0)</f>
        <v>2.0020000000000002</v>
      </c>
      <c r="K9" s="21">
        <f>IFERROR((VLOOKUP($B9,'Tabela de alimentos'!$A$3:$K$1041,9,FALSE))*$C9/100,0)</f>
        <v>0</v>
      </c>
      <c r="L9" s="21">
        <f>IFERROR((VLOOKUP($B9,'Tabela de alimentos'!$A$3:$K$1041,10,FALSE))*$C9/100,0)</f>
        <v>0</v>
      </c>
      <c r="M9" s="21">
        <f>IFERROR((VLOOKUP($B9,'Tabela de alimentos'!$A$3:$K$1041,11,FALSE))*$C9/100,0)</f>
        <v>84.592800000000011</v>
      </c>
    </row>
    <row r="10" spans="1:13" ht="14.25" x14ac:dyDescent="0.2">
      <c r="A10" s="19"/>
      <c r="B10" s="116" t="s">
        <v>681</v>
      </c>
      <c r="C10" s="11">
        <v>100</v>
      </c>
      <c r="D10" s="23">
        <f>IFERROR((VLOOKUP($B10,'Tabela de alimentos'!$A$3:$K$1041,2,FALSE))*$C10/100,0)</f>
        <v>26.724153956521739</v>
      </c>
      <c r="E10" s="25">
        <f>IFERROR((VLOOKUP($B10,'Tabela de alimentos'!$A$3:$K$1041,3,FALSE))*$C10/100,0)</f>
        <v>111.81386015408697</v>
      </c>
      <c r="F10" s="23">
        <f>IFERROR((VLOOKUP($B10,'Tabela de alimentos'!$A$3:$K$1041,4,FALSE))*$C10/100,0)</f>
        <v>0.46603260869565211</v>
      </c>
      <c r="G10" s="23">
        <f>IFERROR((VLOOKUP($B10,'Tabela de alimentos'!$A$3:$K$1041,5,FALSE))*$C10/100,0)</f>
        <v>2.5831</v>
      </c>
      <c r="H10" s="23">
        <f>IFERROR((VLOOKUP($B10,'Tabela de alimentos'!$A$3:$K$1041,6,FALSE))*$C10/100,0)</f>
        <v>0.76955072463768037</v>
      </c>
      <c r="I10" s="25">
        <f>IFERROR((VLOOKUP($B10,'Tabela de alimentos'!$A$3:$K$1041,7,FALSE))*$C10/100,0)</f>
        <v>19.697699999999998</v>
      </c>
      <c r="J10" s="21">
        <f>IFERROR((VLOOKUP($B10,'Tabela de alimentos'!$A$3:$K$1041,8,FALSE))*$C10/100,0)</f>
        <v>7.2050000000000003E-2</v>
      </c>
      <c r="K10" s="21">
        <f>IFERROR((VLOOKUP($B10,'Tabela de alimentos'!$A$3:$K$1041,9,FALSE))*$C10/100,0)</f>
        <v>87.45</v>
      </c>
      <c r="L10" s="21">
        <f>IFERROR((VLOOKUP($B10,'Tabela de alimentos'!$A$3:$K$1041,10,FALSE))*$C10/100,0)</f>
        <v>14.502499999999998</v>
      </c>
      <c r="M10" s="21">
        <f>IFERROR((VLOOKUP($B10,'Tabela de alimentos'!$A$3:$K$1041,11,FALSE))*$C10/100,0)</f>
        <v>80.838450000000009</v>
      </c>
    </row>
    <row r="11" spans="1:13" ht="14.25" x14ac:dyDescent="0.2">
      <c r="A11" s="19"/>
      <c r="B11" s="116" t="s">
        <v>706</v>
      </c>
      <c r="C11" s="11">
        <v>100</v>
      </c>
      <c r="D11" s="23">
        <f>IFERROR((VLOOKUP($B11,'Tabela de alimentos'!$A$3:$K$1041,2,FALSE))*$C11/100,0)</f>
        <v>382.12255824927541</v>
      </c>
      <c r="E11" s="25">
        <f>IFERROR((VLOOKUP($B11,'Tabela de alimentos'!$A$3:$K$1041,3,FALSE))*$C11/100,0)</f>
        <v>1598.800783714968</v>
      </c>
      <c r="F11" s="23">
        <f>IFERROR((VLOOKUP($B11,'Tabela de alimentos'!$A$3:$K$1041,4,FALSE))*$C11/100,0)</f>
        <v>29.724927362318841</v>
      </c>
      <c r="G11" s="23">
        <f>IFERROR((VLOOKUP($B11,'Tabela de alimentos'!$A$3:$K$1041,5,FALSE))*$C11/100,0)</f>
        <v>23.568100000000001</v>
      </c>
      <c r="H11" s="23">
        <f>IFERROR((VLOOKUP($B11,'Tabela de alimentos'!$A$3:$K$1041,6,FALSE))*$C11/100,0)</f>
        <v>12.447039304347825</v>
      </c>
      <c r="I11" s="25">
        <f>IFERROR((VLOOKUP($B11,'Tabela de alimentos'!$A$3:$K$1041,7,FALSE))*$C11/100,0)</f>
        <v>120.87226666666666</v>
      </c>
      <c r="J11" s="21">
        <f>IFERROR((VLOOKUP($B11,'Tabela de alimentos'!$A$3:$K$1041,8,FALSE))*$C11/100,0)</f>
        <v>3.0240000000000005</v>
      </c>
      <c r="K11" s="21">
        <f>IFERROR((VLOOKUP($B11,'Tabela de alimentos'!$A$3:$K$1041,9,FALSE))*$C11/100,0)</f>
        <v>77.834666666666678</v>
      </c>
      <c r="L11" s="21">
        <f>IFERROR((VLOOKUP($B11,'Tabela de alimentos'!$A$3:$K$1041,10,FALSE))*$C11/100,0)</f>
        <v>0</v>
      </c>
      <c r="M11" s="21">
        <f>IFERROR((VLOOKUP($B11,'Tabela de alimentos'!$A$3:$K$1041,11,FALSE))*$C11/100,0)</f>
        <v>360.58960000000002</v>
      </c>
    </row>
    <row r="12" spans="1:13" ht="14.25" x14ac:dyDescent="0.2">
      <c r="A12" s="19"/>
      <c r="B12" s="116" t="s">
        <v>741</v>
      </c>
      <c r="C12" s="11">
        <v>100</v>
      </c>
      <c r="D12" s="23">
        <f>IFERROR((VLOOKUP($B12,'Tabela de alimentos'!$A$3:$K$1041,2,FALSE))*$C12/100,0)</f>
        <v>135.29</v>
      </c>
      <c r="E12" s="25">
        <f>IFERROR((VLOOKUP($B12,'Tabela de alimentos'!$A$3:$K$1041,3,FALSE))*$C12/100,0)</f>
        <v>566.07985476160002</v>
      </c>
      <c r="F12" s="23">
        <f>IFERROR((VLOOKUP($B12,'Tabela de alimentos'!$A$3:$K$1041,4,FALSE))*$C12/100,0)</f>
        <v>0.79449999999999998</v>
      </c>
      <c r="G12" s="23">
        <f>IFERROR((VLOOKUP($B12,'Tabela de alimentos'!$A$3:$K$1041,5,FALSE))*$C12/100,0)</f>
        <v>0.46799999999999997</v>
      </c>
      <c r="H12" s="23">
        <f>IFERROR((VLOOKUP($B12,'Tabela de alimentos'!$A$3:$K$1041,6,FALSE))*$C12/100,0)</f>
        <v>34.997833333333332</v>
      </c>
      <c r="I12" s="25">
        <f>IFERROR((VLOOKUP($B12,'Tabela de alimentos'!$A$3:$K$1041,7,FALSE))*$C12/100,0)</f>
        <v>15.000666666666664</v>
      </c>
      <c r="J12" s="21">
        <f>IFERROR((VLOOKUP($B12,'Tabela de alimentos'!$A$3:$K$1041,8,FALSE))*$C12/100,0)</f>
        <v>0.19500000000000001</v>
      </c>
      <c r="K12" s="21">
        <f>IFERROR((VLOOKUP($B12,'Tabela de alimentos'!$A$3:$K$1041,9,FALSE))*$C12/100,0)</f>
        <v>0</v>
      </c>
      <c r="L12" s="21">
        <f>IFERROR((VLOOKUP($B12,'Tabela de alimentos'!$A$3:$K$1041,10,FALSE))*$C12/100,0)</f>
        <v>49.804666666666662</v>
      </c>
      <c r="M12" s="21">
        <f>IFERROR((VLOOKUP($B12,'Tabela de alimentos'!$A$3:$K$1041,11,FALSE))*$C12/100,0)</f>
        <v>13.466666666666667</v>
      </c>
    </row>
    <row r="13" spans="1:13" ht="14.25" x14ac:dyDescent="0.2">
      <c r="A13" s="19"/>
      <c r="B13" s="116"/>
      <c r="C13" s="11"/>
      <c r="D13" s="23">
        <f>IFERROR((VLOOKUP($B13,'Tabela de alimentos'!$A$3:$K$1041,2,FALSE))*$C13/100,0)</f>
        <v>0</v>
      </c>
      <c r="E13" s="25">
        <f>IFERROR((VLOOKUP($B13,'Tabela de alimentos'!$A$3:$K$1041,3,FALSE))*$C13/100,0)</f>
        <v>0</v>
      </c>
      <c r="F13" s="23">
        <f>IFERROR((VLOOKUP($B13,'Tabela de alimentos'!$A$3:$K$1041,4,FALSE))*$C13/100,0)</f>
        <v>0</v>
      </c>
      <c r="G13" s="23">
        <f>IFERROR((VLOOKUP($B13,'Tabela de alimentos'!$A$3:$K$1041,5,FALSE))*$C13/100,0)</f>
        <v>0</v>
      </c>
      <c r="H13" s="23">
        <f>IFERROR((VLOOKUP($B13,'Tabela de alimentos'!$A$3:$K$1041,6,FALSE))*$C13/100,0)</f>
        <v>0</v>
      </c>
      <c r="I13" s="25">
        <f>IFERROR((VLOOKUP($B13,'Tabela de alimentos'!$A$3:$K$1041,7,FALSE))*$C13/100,0)</f>
        <v>0</v>
      </c>
      <c r="J13" s="21">
        <f>IFERROR((VLOOKUP($B13,'Tabela de alimentos'!$A$3:$K$1041,8,FALSE))*$C13/100,0)</f>
        <v>0</v>
      </c>
      <c r="K13" s="21">
        <f>IFERROR((VLOOKUP($B13,'Tabela de alimentos'!$A$3:$K$1041,9,FALSE))*$C13/100,0)</f>
        <v>0</v>
      </c>
      <c r="L13" s="21">
        <f>IFERROR((VLOOKUP($B13,'Tabela de alimentos'!$A$3:$K$1041,10,FALSE))*$C13/100,0)</f>
        <v>0</v>
      </c>
      <c r="M13" s="21">
        <f>IFERROR((VLOOKUP($B13,'Tabela de alimentos'!$A$3:$K$1041,11,FALSE))*$C13/100,0)</f>
        <v>0</v>
      </c>
    </row>
    <row r="14" spans="1:13" ht="14.25" x14ac:dyDescent="0.2">
      <c r="A14" s="19"/>
      <c r="B14" s="116"/>
      <c r="C14" s="11"/>
      <c r="D14" s="23">
        <f>IFERROR((VLOOKUP($B14,'Tabela de alimentos'!$A$3:$K$1041,2,FALSE))*$C14/100,0)</f>
        <v>0</v>
      </c>
      <c r="E14" s="25">
        <f>IFERROR((VLOOKUP($B14,'Tabela de alimentos'!$A$3:$K$1041,3,FALSE))*$C14/100,0)</f>
        <v>0</v>
      </c>
      <c r="F14" s="23">
        <f>IFERROR((VLOOKUP($B14,'Tabela de alimentos'!$A$3:$K$1041,4,FALSE))*$C14/100,0)</f>
        <v>0</v>
      </c>
      <c r="G14" s="23">
        <f>IFERROR((VLOOKUP($B14,'Tabela de alimentos'!$A$3:$K$1041,5,FALSE))*$C14/100,0)</f>
        <v>0</v>
      </c>
      <c r="H14" s="23">
        <f>IFERROR((VLOOKUP($B14,'Tabela de alimentos'!$A$3:$K$1041,6,FALSE))*$C14/100,0)</f>
        <v>0</v>
      </c>
      <c r="I14" s="25">
        <f>IFERROR((VLOOKUP($B14,'Tabela de alimentos'!$A$3:$K$1041,7,FALSE))*$C14/100,0)</f>
        <v>0</v>
      </c>
      <c r="J14" s="21">
        <f>IFERROR((VLOOKUP($B14,'Tabela de alimentos'!$A$3:$K$1041,8,FALSE))*$C14/100,0)</f>
        <v>0</v>
      </c>
      <c r="K14" s="21">
        <f>IFERROR((VLOOKUP($B14,'Tabela de alimentos'!$A$3:$K$1041,9,FALSE))*$C14/100,0)</f>
        <v>0</v>
      </c>
      <c r="L14" s="21">
        <f>IFERROR((VLOOKUP($B14,'Tabela de alimentos'!$A$3:$K$1041,10,FALSE))*$C14/100,0)</f>
        <v>0</v>
      </c>
      <c r="M14" s="21">
        <f>IFERROR((VLOOKUP($B14,'Tabela de alimentos'!$A$3:$K$1041,11,FALSE))*$C14/100,0)</f>
        <v>0</v>
      </c>
    </row>
    <row r="15" spans="1:13" ht="14.25" x14ac:dyDescent="0.2">
      <c r="A15" s="19"/>
      <c r="B15" s="116"/>
      <c r="C15" s="11"/>
      <c r="D15" s="23">
        <f>IFERROR((VLOOKUP($B15,'Tabela de alimentos'!$A$3:$K$1041,2,FALSE))*$C15/100,0)</f>
        <v>0</v>
      </c>
      <c r="E15" s="25">
        <f>IFERROR((VLOOKUP($B15,'Tabela de alimentos'!$A$3:$K$1041,3,FALSE))*$C15/100,0)</f>
        <v>0</v>
      </c>
      <c r="F15" s="23">
        <f>IFERROR((VLOOKUP($B15,'Tabela de alimentos'!$A$3:$K$1041,4,FALSE))*$C15/100,0)</f>
        <v>0</v>
      </c>
      <c r="G15" s="23">
        <f>IFERROR((VLOOKUP($B15,'Tabela de alimentos'!$A$3:$K$1041,5,FALSE))*$C15/100,0)</f>
        <v>0</v>
      </c>
      <c r="H15" s="23">
        <f>IFERROR((VLOOKUP($B15,'Tabela de alimentos'!$A$3:$K$1041,6,FALSE))*$C15/100,0)</f>
        <v>0</v>
      </c>
      <c r="I15" s="25">
        <f>IFERROR((VLOOKUP($B15,'Tabela de alimentos'!$A$3:$K$1041,7,FALSE))*$C15/100,0)</f>
        <v>0</v>
      </c>
      <c r="J15" s="21">
        <f>IFERROR((VLOOKUP($B15,'Tabela de alimentos'!$A$3:$K$1041,8,FALSE))*$C15/100,0)</f>
        <v>0</v>
      </c>
      <c r="K15" s="21">
        <f>IFERROR((VLOOKUP($B15,'Tabela de alimentos'!$A$3:$K$1041,9,FALSE))*$C15/100,0)</f>
        <v>0</v>
      </c>
      <c r="L15" s="21">
        <f>IFERROR((VLOOKUP($B15,'Tabela de alimentos'!$A$3:$K$1041,10,FALSE))*$C15/100,0)</f>
        <v>0</v>
      </c>
      <c r="M15" s="21">
        <f>IFERROR((VLOOKUP($B15,'Tabela de alimentos'!$A$3:$K$1041,11,FALSE))*$C15/100,0)</f>
        <v>0</v>
      </c>
    </row>
    <row r="16" spans="1:13" ht="14.25" x14ac:dyDescent="0.2">
      <c r="A16" s="19"/>
      <c r="B16" s="116"/>
      <c r="C16" s="11"/>
      <c r="D16" s="23">
        <f>IFERROR((VLOOKUP($B16,'Tabela de alimentos'!$A$3:$K$1041,2,FALSE))*$C16/100,0)</f>
        <v>0</v>
      </c>
      <c r="E16" s="25">
        <f>IFERROR((VLOOKUP($B16,'Tabela de alimentos'!$A$3:$K$1041,3,FALSE))*$C16/100,0)</f>
        <v>0</v>
      </c>
      <c r="F16" s="23">
        <f>IFERROR((VLOOKUP($B16,'Tabela de alimentos'!$A$3:$K$1041,4,FALSE))*$C16/100,0)</f>
        <v>0</v>
      </c>
      <c r="G16" s="23">
        <f>IFERROR((VLOOKUP($B16,'Tabela de alimentos'!$A$3:$K$1041,5,FALSE))*$C16/100,0)</f>
        <v>0</v>
      </c>
      <c r="H16" s="23">
        <f>IFERROR((VLOOKUP($B16,'Tabela de alimentos'!$A$3:$K$1041,6,FALSE))*$C16/100,0)</f>
        <v>0</v>
      </c>
      <c r="I16" s="25">
        <f>IFERROR((VLOOKUP($B16,'Tabela de alimentos'!$A$3:$K$1041,7,FALSE))*$C16/100,0)</f>
        <v>0</v>
      </c>
      <c r="J16" s="21">
        <f>IFERROR((VLOOKUP($B16,'Tabela de alimentos'!$A$3:$K$1041,8,FALSE))*$C16/100,0)</f>
        <v>0</v>
      </c>
      <c r="K16" s="21">
        <f>IFERROR((VLOOKUP($B16,'Tabela de alimentos'!$A$3:$K$1041,9,FALSE))*$C16/100,0)</f>
        <v>0</v>
      </c>
      <c r="L16" s="21">
        <f>IFERROR((VLOOKUP($B16,'Tabela de alimentos'!$A$3:$K$1041,10,FALSE))*$C16/100,0)</f>
        <v>0</v>
      </c>
      <c r="M16" s="21">
        <f>IFERROR((VLOOKUP($B16,'Tabela de alimentos'!$A$3:$K$1041,11,FALSE))*$C16/100,0)</f>
        <v>0</v>
      </c>
    </row>
    <row r="17" spans="1:13" ht="14.25" hidden="1" x14ac:dyDescent="0.2">
      <c r="A17" s="19"/>
      <c r="B17" s="116"/>
      <c r="C17" s="11"/>
      <c r="D17" s="23">
        <f>IFERROR((VLOOKUP($B17,'Tabela de alimentos'!$A$3:$K$1041,2,FALSE))*$C17/100,0)</f>
        <v>0</v>
      </c>
      <c r="E17" s="25">
        <f>IFERROR((VLOOKUP($B17,'Tabela de alimentos'!$A$3:$K$1041,3,FALSE))*$C17/100,0)</f>
        <v>0</v>
      </c>
      <c r="F17" s="23">
        <f>IFERROR((VLOOKUP($B17,'Tabela de alimentos'!$A$3:$K$1041,4,FALSE))*$C17/100,0)</f>
        <v>0</v>
      </c>
      <c r="G17" s="23">
        <f>IFERROR((VLOOKUP($B17,'Tabela de alimentos'!$A$3:$K$1041,5,FALSE))*$C17/100,0)</f>
        <v>0</v>
      </c>
      <c r="H17" s="23">
        <f>IFERROR((VLOOKUP($B17,'Tabela de alimentos'!$A$3:$K$1041,6,FALSE))*$C17/100,0)</f>
        <v>0</v>
      </c>
      <c r="I17" s="25">
        <f>IFERROR((VLOOKUP($B17,'Tabela de alimentos'!$A$3:$K$1041,7,FALSE))*$C17/100,0)</f>
        <v>0</v>
      </c>
      <c r="J17" s="21">
        <f>IFERROR((VLOOKUP($B17,'Tabela de alimentos'!$A$3:$K$1041,8,FALSE))*$C17/100,0)</f>
        <v>0</v>
      </c>
      <c r="K17" s="21">
        <f>IFERROR((VLOOKUP($B17,'Tabela de alimentos'!$A$3:$K$1041,9,FALSE))*$C17/100,0)</f>
        <v>0</v>
      </c>
      <c r="L17" s="21">
        <f>IFERROR((VLOOKUP($B17,'Tabela de alimentos'!$A$3:$K$1041,10,FALSE))*$C17/100,0)</f>
        <v>0</v>
      </c>
      <c r="M17" s="21">
        <f>IFERROR((VLOOKUP($B17,'Tabela de alimentos'!$A$3:$K$1041,11,FALSE))*$C17/100,0)</f>
        <v>0</v>
      </c>
    </row>
    <row r="18" spans="1:13" ht="14.25" hidden="1" x14ac:dyDescent="0.2">
      <c r="A18" s="19"/>
      <c r="B18" s="116"/>
      <c r="C18" s="11"/>
      <c r="D18" s="23">
        <f>IFERROR((VLOOKUP($B18,'Tabela de alimentos'!$A$3:$K$1041,2,FALSE))*$C18/100,0)</f>
        <v>0</v>
      </c>
      <c r="E18" s="25">
        <f>IFERROR((VLOOKUP($B18,'Tabela de alimentos'!$A$3:$K$1041,3,FALSE))*$C18/100,0)</f>
        <v>0</v>
      </c>
      <c r="F18" s="23">
        <f>IFERROR((VLOOKUP($B18,'Tabela de alimentos'!$A$3:$K$1041,4,FALSE))*$C18/100,0)</f>
        <v>0</v>
      </c>
      <c r="G18" s="23">
        <f>IFERROR((VLOOKUP($B18,'Tabela de alimentos'!$A$3:$K$1041,5,FALSE))*$C18/100,0)</f>
        <v>0</v>
      </c>
      <c r="H18" s="23">
        <f>IFERROR((VLOOKUP($B18,'Tabela de alimentos'!$A$3:$K$1041,6,FALSE))*$C18/100,0)</f>
        <v>0</v>
      </c>
      <c r="I18" s="25">
        <f>IFERROR((VLOOKUP($B18,'Tabela de alimentos'!$A$3:$K$1041,7,FALSE))*$C18/100,0)</f>
        <v>0</v>
      </c>
      <c r="J18" s="21">
        <f>IFERROR((VLOOKUP($B18,'Tabela de alimentos'!$A$3:$K$1041,8,FALSE))*$C18/100,0)</f>
        <v>0</v>
      </c>
      <c r="K18" s="21">
        <f>IFERROR((VLOOKUP($B18,'Tabela de alimentos'!$A$3:$K$1041,9,FALSE))*$C18/100,0)</f>
        <v>0</v>
      </c>
      <c r="L18" s="21">
        <f>IFERROR((VLOOKUP($B18,'Tabela de alimentos'!$A$3:$K$1041,10,FALSE))*$C18/100,0)</f>
        <v>0</v>
      </c>
      <c r="M18" s="21">
        <f>IFERROR((VLOOKUP($B18,'Tabela de alimentos'!$A$3:$K$1041,11,FALSE))*$C18/100,0)</f>
        <v>0</v>
      </c>
    </row>
    <row r="19" spans="1:13" ht="14.25" hidden="1" x14ac:dyDescent="0.2">
      <c r="A19" s="19"/>
      <c r="B19" s="116"/>
      <c r="C19" s="11"/>
      <c r="D19" s="23">
        <f>IFERROR((VLOOKUP($B19,'Tabela de alimentos'!$A$3:$K$1041,2,FALSE))*$C19/100,0)</f>
        <v>0</v>
      </c>
      <c r="E19" s="25">
        <f>IFERROR((VLOOKUP($B19,'Tabela de alimentos'!$A$3:$K$1041,3,FALSE))*$C19/100,0)</f>
        <v>0</v>
      </c>
      <c r="F19" s="23">
        <f>IFERROR((VLOOKUP($B19,'Tabela de alimentos'!$A$3:$K$1041,4,FALSE))*$C19/100,0)</f>
        <v>0</v>
      </c>
      <c r="G19" s="23">
        <f>IFERROR((VLOOKUP($B19,'Tabela de alimentos'!$A$3:$K$1041,5,FALSE))*$C19/100,0)</f>
        <v>0</v>
      </c>
      <c r="H19" s="23">
        <f>IFERROR((VLOOKUP($B19,'Tabela de alimentos'!$A$3:$K$1041,6,FALSE))*$C19/100,0)</f>
        <v>0</v>
      </c>
      <c r="I19" s="25">
        <f>IFERROR((VLOOKUP($B19,'Tabela de alimentos'!$A$3:$K$1041,7,FALSE))*$C19/100,0)</f>
        <v>0</v>
      </c>
      <c r="J19" s="21">
        <f>IFERROR((VLOOKUP($B19,'Tabela de alimentos'!$A$3:$K$1041,8,FALSE))*$C19/100,0)</f>
        <v>0</v>
      </c>
      <c r="K19" s="21">
        <f>IFERROR((VLOOKUP($B19,'Tabela de alimentos'!$A$3:$K$1041,9,FALSE))*$C19/100,0)</f>
        <v>0</v>
      </c>
      <c r="L19" s="21">
        <f>IFERROR((VLOOKUP($B19,'Tabela de alimentos'!$A$3:$K$1041,10,FALSE))*$C19/100,0)</f>
        <v>0</v>
      </c>
      <c r="M19" s="21">
        <f>IFERROR((VLOOKUP($B19,'Tabela de alimentos'!$A$3:$K$1041,11,FALSE))*$C19/100,0)</f>
        <v>0</v>
      </c>
    </row>
    <row r="20" spans="1:13" ht="14.25" hidden="1" x14ac:dyDescent="0.2">
      <c r="A20" s="19"/>
      <c r="B20" s="116"/>
      <c r="C20" s="11"/>
      <c r="D20" s="23">
        <f>IFERROR((VLOOKUP($B20,'Tabela de alimentos'!$A$3:$K$1041,2,FALSE))*$C20/100,0)</f>
        <v>0</v>
      </c>
      <c r="E20" s="25">
        <f>IFERROR((VLOOKUP($B20,'Tabela de alimentos'!$A$3:$K$1041,3,FALSE))*$C20/100,0)</f>
        <v>0</v>
      </c>
      <c r="F20" s="23">
        <f>IFERROR((VLOOKUP($B20,'Tabela de alimentos'!$A$3:$K$1041,4,FALSE))*$C20/100,0)</f>
        <v>0</v>
      </c>
      <c r="G20" s="23">
        <f>IFERROR((VLOOKUP($B20,'Tabela de alimentos'!$A$3:$K$1041,5,FALSE))*$C20/100,0)</f>
        <v>0</v>
      </c>
      <c r="H20" s="23">
        <f>IFERROR((VLOOKUP($B20,'Tabela de alimentos'!$A$3:$K$1041,6,FALSE))*$C20/100,0)</f>
        <v>0</v>
      </c>
      <c r="I20" s="25">
        <f>IFERROR((VLOOKUP($B20,'Tabela de alimentos'!$A$3:$K$1041,7,FALSE))*$C20/100,0)</f>
        <v>0</v>
      </c>
      <c r="J20" s="21">
        <f>IFERROR((VLOOKUP($B20,'Tabela de alimentos'!$A$3:$K$1041,8,FALSE))*$C20/100,0)</f>
        <v>0</v>
      </c>
      <c r="K20" s="21">
        <f>IFERROR((VLOOKUP($B20,'Tabela de alimentos'!$A$3:$K$1041,9,FALSE))*$C20/100,0)</f>
        <v>0</v>
      </c>
      <c r="L20" s="21">
        <f>IFERROR((VLOOKUP($B20,'Tabela de alimentos'!$A$3:$K$1041,10,FALSE))*$C20/100,0)</f>
        <v>0</v>
      </c>
      <c r="M20" s="21">
        <f>IFERROR((VLOOKUP($B20,'Tabela de alimentos'!$A$3:$K$1041,11,FALSE))*$C20/100,0)</f>
        <v>0</v>
      </c>
    </row>
    <row r="21" spans="1:13" ht="14.25" hidden="1" x14ac:dyDescent="0.2">
      <c r="A21" s="19"/>
      <c r="B21" s="116"/>
      <c r="C21" s="11"/>
      <c r="D21" s="23">
        <f>IFERROR((VLOOKUP($B21,'Tabela de alimentos'!$A$3:$K$1041,2,FALSE))*$C21/100,0)</f>
        <v>0</v>
      </c>
      <c r="E21" s="25">
        <f>IFERROR((VLOOKUP($B21,'Tabela de alimentos'!$A$3:$K$1041,3,FALSE))*$C21/100,0)</f>
        <v>0</v>
      </c>
      <c r="F21" s="23">
        <f>IFERROR((VLOOKUP($B21,'Tabela de alimentos'!$A$3:$K$1041,4,FALSE))*$C21/100,0)</f>
        <v>0</v>
      </c>
      <c r="G21" s="23">
        <f>IFERROR((VLOOKUP($B21,'Tabela de alimentos'!$A$3:$K$1041,5,FALSE))*$C21/100,0)</f>
        <v>0</v>
      </c>
      <c r="H21" s="23">
        <f>IFERROR((VLOOKUP($B21,'Tabela de alimentos'!$A$3:$K$1041,6,FALSE))*$C21/100,0)</f>
        <v>0</v>
      </c>
      <c r="I21" s="25">
        <f>IFERROR((VLOOKUP($B21,'Tabela de alimentos'!$A$3:$K$1041,7,FALSE))*$C21/100,0)</f>
        <v>0</v>
      </c>
      <c r="J21" s="21">
        <f>IFERROR((VLOOKUP($B21,'Tabela de alimentos'!$A$3:$K$1041,8,FALSE))*$C21/100,0)</f>
        <v>0</v>
      </c>
      <c r="K21" s="21">
        <f>IFERROR((VLOOKUP($B21,'Tabela de alimentos'!$A$3:$K$1041,9,FALSE))*$C21/100,0)</f>
        <v>0</v>
      </c>
      <c r="L21" s="21">
        <f>IFERROR((VLOOKUP($B21,'Tabela de alimentos'!$A$3:$K$1041,10,FALSE))*$C21/100,0)</f>
        <v>0</v>
      </c>
      <c r="M21" s="21">
        <f>IFERROR((VLOOKUP($B21,'Tabela de alimentos'!$A$3:$K$1041,11,FALSE))*$C21/100,0)</f>
        <v>0</v>
      </c>
    </row>
    <row r="22" spans="1:13" ht="14.25" hidden="1" x14ac:dyDescent="0.2">
      <c r="A22" s="19"/>
      <c r="B22" s="116"/>
      <c r="C22" s="11"/>
      <c r="D22" s="23">
        <f>IFERROR((VLOOKUP($B22,'Tabela de alimentos'!$A$3:$K$1041,2,FALSE))*$C22/100,0)</f>
        <v>0</v>
      </c>
      <c r="E22" s="25">
        <f>IFERROR((VLOOKUP($B22,'Tabela de alimentos'!$A$3:$K$1041,3,FALSE))*$C22/100,0)</f>
        <v>0</v>
      </c>
      <c r="F22" s="23">
        <f>IFERROR((VLOOKUP($B22,'Tabela de alimentos'!$A$3:$K$1041,4,FALSE))*$C22/100,0)</f>
        <v>0</v>
      </c>
      <c r="G22" s="23">
        <f>IFERROR((VLOOKUP($B22,'Tabela de alimentos'!$A$3:$K$1041,5,FALSE))*$C22/100,0)</f>
        <v>0</v>
      </c>
      <c r="H22" s="23">
        <f>IFERROR((VLOOKUP($B22,'Tabela de alimentos'!$A$3:$K$1041,6,FALSE))*$C22/100,0)</f>
        <v>0</v>
      </c>
      <c r="I22" s="25">
        <f>IFERROR((VLOOKUP($B22,'Tabela de alimentos'!$A$3:$K$1041,7,FALSE))*$C22/100,0)</f>
        <v>0</v>
      </c>
      <c r="J22" s="21">
        <f>IFERROR((VLOOKUP($B22,'Tabela de alimentos'!$A$3:$K$1041,8,FALSE))*$C22/100,0)</f>
        <v>0</v>
      </c>
      <c r="K22" s="21">
        <f>IFERROR((VLOOKUP($B22,'Tabela de alimentos'!$A$3:$K$1041,9,FALSE))*$C22/100,0)</f>
        <v>0</v>
      </c>
      <c r="L22" s="21">
        <f>IFERROR((VLOOKUP($B22,'Tabela de alimentos'!$A$3:$K$1041,10,FALSE))*$C22/100,0)</f>
        <v>0</v>
      </c>
      <c r="M22" s="21">
        <f>IFERROR((VLOOKUP($B22,'Tabela de alimentos'!$A$3:$K$1041,11,FALSE))*$C22/100,0)</f>
        <v>0</v>
      </c>
    </row>
    <row r="23" spans="1:13" ht="14.25" hidden="1" x14ac:dyDescent="0.2">
      <c r="A23" s="19"/>
      <c r="B23" s="116"/>
      <c r="C23" s="11"/>
      <c r="D23" s="23">
        <f>IFERROR((VLOOKUP($B23,'Tabela de alimentos'!$A$3:$K$1041,2,FALSE))*$C23/100,0)</f>
        <v>0</v>
      </c>
      <c r="E23" s="25">
        <f>IFERROR((VLOOKUP($B23,'Tabela de alimentos'!$A$3:$K$1041,3,FALSE))*$C23/100,0)</f>
        <v>0</v>
      </c>
      <c r="F23" s="23">
        <f>IFERROR((VLOOKUP($B23,'Tabela de alimentos'!$A$3:$K$1041,4,FALSE))*$C23/100,0)</f>
        <v>0</v>
      </c>
      <c r="G23" s="23">
        <f>IFERROR((VLOOKUP($B23,'Tabela de alimentos'!$A$3:$K$1041,5,FALSE))*$C23/100,0)</f>
        <v>0</v>
      </c>
      <c r="H23" s="23">
        <f>IFERROR((VLOOKUP($B23,'Tabela de alimentos'!$A$3:$K$1041,6,FALSE))*$C23/100,0)</f>
        <v>0</v>
      </c>
      <c r="I23" s="25">
        <f>IFERROR((VLOOKUP($B23,'Tabela de alimentos'!$A$3:$K$1041,7,FALSE))*$C23/100,0)</f>
        <v>0</v>
      </c>
      <c r="J23" s="21">
        <f>IFERROR((VLOOKUP($B23,'Tabela de alimentos'!$A$3:$K$1041,8,FALSE))*$C23/100,0)</f>
        <v>0</v>
      </c>
      <c r="K23" s="21">
        <f>IFERROR((VLOOKUP($B23,'Tabela de alimentos'!$A$3:$K$1041,9,FALSE))*$C23/100,0)</f>
        <v>0</v>
      </c>
      <c r="L23" s="21">
        <f>IFERROR((VLOOKUP($B23,'Tabela de alimentos'!$A$3:$K$1041,10,FALSE))*$C23/100,0)</f>
        <v>0</v>
      </c>
      <c r="M23" s="21">
        <f>IFERROR((VLOOKUP($B23,'Tabela de alimentos'!$A$3:$K$1041,11,FALSE))*$C23/100,0)</f>
        <v>0</v>
      </c>
    </row>
    <row r="24" spans="1:13" ht="14.25" hidden="1" x14ac:dyDescent="0.2">
      <c r="A24" s="19"/>
      <c r="B24" s="116"/>
      <c r="C24" s="11"/>
      <c r="D24" s="23">
        <f>IFERROR((VLOOKUP($B24,'Tabela de alimentos'!$A$3:$K$1041,2,FALSE))*$C24/100,0)</f>
        <v>0</v>
      </c>
      <c r="E24" s="25">
        <f>IFERROR((VLOOKUP($B24,'Tabela de alimentos'!$A$3:$K$1041,3,FALSE))*$C24/100,0)</f>
        <v>0</v>
      </c>
      <c r="F24" s="23">
        <f>IFERROR((VLOOKUP($B24,'Tabela de alimentos'!$A$3:$K$1041,4,FALSE))*$C24/100,0)</f>
        <v>0</v>
      </c>
      <c r="G24" s="23">
        <f>IFERROR((VLOOKUP($B24,'Tabela de alimentos'!$A$3:$K$1041,5,FALSE))*$C24/100,0)</f>
        <v>0</v>
      </c>
      <c r="H24" s="23">
        <f>IFERROR((VLOOKUP($B24,'Tabela de alimentos'!$A$3:$K$1041,6,FALSE))*$C24/100,0)</f>
        <v>0</v>
      </c>
      <c r="I24" s="25">
        <f>IFERROR((VLOOKUP($B24,'Tabela de alimentos'!$A$3:$K$1041,7,FALSE))*$C24/100,0)</f>
        <v>0</v>
      </c>
      <c r="J24" s="21">
        <f>IFERROR((VLOOKUP($B24,'Tabela de alimentos'!$A$3:$K$1041,8,FALSE))*$C24/100,0)</f>
        <v>0</v>
      </c>
      <c r="K24" s="21">
        <f>IFERROR((VLOOKUP($B24,'Tabela de alimentos'!$A$3:$K$1041,9,FALSE))*$C24/100,0)</f>
        <v>0</v>
      </c>
      <c r="L24" s="21">
        <f>IFERROR((VLOOKUP($B24,'Tabela de alimentos'!$A$3:$K$1041,10,FALSE))*$C24/100,0)</f>
        <v>0</v>
      </c>
      <c r="M24" s="21">
        <f>IFERROR((VLOOKUP($B24,'Tabela de alimentos'!$A$3:$K$1041,11,FALSE))*$C24/100,0)</f>
        <v>0</v>
      </c>
    </row>
    <row r="25" spans="1:13" ht="14.25" hidden="1" x14ac:dyDescent="0.2">
      <c r="A25" s="19"/>
      <c r="B25" s="116"/>
      <c r="C25" s="11"/>
      <c r="D25" s="23">
        <f>IFERROR((VLOOKUP($B25,'Tabela de alimentos'!$A$3:$K$1041,2,FALSE))*$C25/100,0)</f>
        <v>0</v>
      </c>
      <c r="E25" s="25">
        <f>IFERROR((VLOOKUP($B25,'Tabela de alimentos'!$A$3:$K$1041,3,FALSE))*$C25/100,0)</f>
        <v>0</v>
      </c>
      <c r="F25" s="23">
        <f>IFERROR((VLOOKUP($B25,'Tabela de alimentos'!$A$3:$K$1041,4,FALSE))*$C25/100,0)</f>
        <v>0</v>
      </c>
      <c r="G25" s="23">
        <f>IFERROR((VLOOKUP($B25,'Tabela de alimentos'!$A$3:$K$1041,5,FALSE))*$C25/100,0)</f>
        <v>0</v>
      </c>
      <c r="H25" s="23">
        <f>IFERROR((VLOOKUP($B25,'Tabela de alimentos'!$A$3:$K$1041,6,FALSE))*$C25/100,0)</f>
        <v>0</v>
      </c>
      <c r="I25" s="25">
        <f>IFERROR((VLOOKUP($B25,'Tabela de alimentos'!$A$3:$K$1041,7,FALSE))*$C25/100,0)</f>
        <v>0</v>
      </c>
      <c r="J25" s="21">
        <f>IFERROR((VLOOKUP($B25,'Tabela de alimentos'!$A$3:$K$1041,8,FALSE))*$C25/100,0)</f>
        <v>0</v>
      </c>
      <c r="K25" s="21">
        <f>IFERROR((VLOOKUP($B25,'Tabela de alimentos'!$A$3:$K$1041,9,FALSE))*$C25/100,0)</f>
        <v>0</v>
      </c>
      <c r="L25" s="21">
        <f>IFERROR((VLOOKUP($B25,'Tabela de alimentos'!$A$3:$K$1041,10,FALSE))*$C25/100,0)</f>
        <v>0</v>
      </c>
      <c r="M25" s="21">
        <f>IFERROR((VLOOKUP($B25,'Tabela de alimentos'!$A$3:$K$1041,11,FALSE))*$C25/100,0)</f>
        <v>0</v>
      </c>
    </row>
    <row r="26" spans="1:13" ht="14.25" hidden="1" x14ac:dyDescent="0.2">
      <c r="A26" s="19"/>
      <c r="B26" s="116"/>
      <c r="C26" s="11"/>
      <c r="D26" s="23">
        <f>IFERROR((VLOOKUP($B26,'Tabela de alimentos'!$A$3:$K$1041,2,FALSE))*$C26/100,0)</f>
        <v>0</v>
      </c>
      <c r="E26" s="25">
        <f>IFERROR((VLOOKUP($B26,'Tabela de alimentos'!$A$3:$K$1041,3,FALSE))*$C26/100,0)</f>
        <v>0</v>
      </c>
      <c r="F26" s="23">
        <f>IFERROR((VLOOKUP($B26,'Tabela de alimentos'!$A$3:$K$1041,4,FALSE))*$C26/100,0)</f>
        <v>0</v>
      </c>
      <c r="G26" s="23">
        <f>IFERROR((VLOOKUP($B26,'Tabela de alimentos'!$A$3:$K$1041,5,FALSE))*$C26/100,0)</f>
        <v>0</v>
      </c>
      <c r="H26" s="23">
        <f>IFERROR((VLOOKUP($B26,'Tabela de alimentos'!$A$3:$K$1041,6,FALSE))*$C26/100,0)</f>
        <v>0</v>
      </c>
      <c r="I26" s="25">
        <f>IFERROR((VLOOKUP($B26,'Tabela de alimentos'!$A$3:$K$1041,7,FALSE))*$C26/100,0)</f>
        <v>0</v>
      </c>
      <c r="J26" s="21">
        <f>IFERROR((VLOOKUP($B26,'Tabela de alimentos'!$A$3:$K$1041,8,FALSE))*$C26/100,0)</f>
        <v>0</v>
      </c>
      <c r="K26" s="21">
        <f>IFERROR((VLOOKUP($B26,'Tabela de alimentos'!$A$3:$K$1041,9,FALSE))*$C26/100,0)</f>
        <v>0</v>
      </c>
      <c r="L26" s="21">
        <f>IFERROR((VLOOKUP($B26,'Tabela de alimentos'!$A$3:$K$1041,10,FALSE))*$C26/100,0)</f>
        <v>0</v>
      </c>
      <c r="M26" s="21">
        <f>IFERROR((VLOOKUP($B26,'Tabela de alimentos'!$A$3:$K$1041,11,FALSE))*$C26/100,0)</f>
        <v>0</v>
      </c>
    </row>
    <row r="27" spans="1:13" ht="14.25" hidden="1" x14ac:dyDescent="0.2">
      <c r="A27" s="19"/>
      <c r="B27" s="116"/>
      <c r="C27" s="11"/>
      <c r="D27" s="23">
        <f>IFERROR((VLOOKUP($B27,'Tabela de alimentos'!$A$3:$K$1041,2,FALSE))*$C27/100,0)</f>
        <v>0</v>
      </c>
      <c r="E27" s="25">
        <f>IFERROR((VLOOKUP($B27,'Tabela de alimentos'!$A$3:$K$1041,3,FALSE))*$C27/100,0)</f>
        <v>0</v>
      </c>
      <c r="F27" s="23">
        <f>IFERROR((VLOOKUP($B27,'Tabela de alimentos'!$A$3:$K$1041,4,FALSE))*$C27/100,0)</f>
        <v>0</v>
      </c>
      <c r="G27" s="23">
        <f>IFERROR((VLOOKUP($B27,'Tabela de alimentos'!$A$3:$K$1041,5,FALSE))*$C27/100,0)</f>
        <v>0</v>
      </c>
      <c r="H27" s="23">
        <f>IFERROR((VLOOKUP($B27,'Tabela de alimentos'!$A$3:$K$1041,6,FALSE))*$C27/100,0)</f>
        <v>0</v>
      </c>
      <c r="I27" s="25">
        <f>IFERROR((VLOOKUP($B27,'Tabela de alimentos'!$A$3:$K$1041,7,FALSE))*$C27/100,0)</f>
        <v>0</v>
      </c>
      <c r="J27" s="21">
        <f>IFERROR((VLOOKUP($B27,'Tabela de alimentos'!$A$3:$K$1041,8,FALSE))*$C27/100,0)</f>
        <v>0</v>
      </c>
      <c r="K27" s="21">
        <f>IFERROR((VLOOKUP($B27,'Tabela de alimentos'!$A$3:$K$1041,9,FALSE))*$C27/100,0)</f>
        <v>0</v>
      </c>
      <c r="L27" s="21">
        <f>IFERROR((VLOOKUP($B27,'Tabela de alimentos'!$A$3:$K$1041,10,FALSE))*$C27/100,0)</f>
        <v>0</v>
      </c>
      <c r="M27" s="21">
        <f>IFERROR((VLOOKUP($B27,'Tabela de alimentos'!$A$3:$K$1041,11,FALSE))*$C27/100,0)</f>
        <v>0</v>
      </c>
    </row>
    <row r="28" spans="1:13" ht="14.25" hidden="1" x14ac:dyDescent="0.2">
      <c r="A28" s="19"/>
      <c r="B28" s="116"/>
      <c r="C28" s="11"/>
      <c r="D28" s="23">
        <f>IFERROR((VLOOKUP($B28,'Tabela de alimentos'!$A$3:$K$1041,2,FALSE))*$C28/100,0)</f>
        <v>0</v>
      </c>
      <c r="E28" s="25">
        <f>IFERROR((VLOOKUP($B28,'Tabela de alimentos'!$A$3:$K$1041,3,FALSE))*$C28/100,0)</f>
        <v>0</v>
      </c>
      <c r="F28" s="23">
        <f>IFERROR((VLOOKUP($B28,'Tabela de alimentos'!$A$3:$K$1041,4,FALSE))*$C28/100,0)</f>
        <v>0</v>
      </c>
      <c r="G28" s="23">
        <f>IFERROR((VLOOKUP($B28,'Tabela de alimentos'!$A$3:$K$1041,5,FALSE))*$C28/100,0)</f>
        <v>0</v>
      </c>
      <c r="H28" s="23">
        <f>IFERROR((VLOOKUP($B28,'Tabela de alimentos'!$A$3:$K$1041,6,FALSE))*$C28/100,0)</f>
        <v>0</v>
      </c>
      <c r="I28" s="25">
        <f>IFERROR((VLOOKUP($B28,'Tabela de alimentos'!$A$3:$K$1041,7,FALSE))*$C28/100,0)</f>
        <v>0</v>
      </c>
      <c r="J28" s="21">
        <f>IFERROR((VLOOKUP($B28,'Tabela de alimentos'!$A$3:$K$1041,8,FALSE))*$C28/100,0)</f>
        <v>0</v>
      </c>
      <c r="K28" s="21">
        <f>IFERROR((VLOOKUP($B28,'Tabela de alimentos'!$A$3:$K$1041,9,FALSE))*$C28/100,0)</f>
        <v>0</v>
      </c>
      <c r="L28" s="21">
        <f>IFERROR((VLOOKUP($B28,'Tabela de alimentos'!$A$3:$K$1041,10,FALSE))*$C28/100,0)</f>
        <v>0</v>
      </c>
      <c r="M28" s="21">
        <f>IFERROR((VLOOKUP($B28,'Tabela de alimentos'!$A$3:$K$1041,11,FALSE))*$C28/100,0)</f>
        <v>0</v>
      </c>
    </row>
    <row r="29" spans="1:13" ht="14.25" hidden="1" x14ac:dyDescent="0.2">
      <c r="A29" s="19"/>
      <c r="B29" s="116"/>
      <c r="C29" s="11"/>
      <c r="D29" s="23">
        <f>IFERROR((VLOOKUP($B29,'Tabela de alimentos'!$A$3:$K$1041,2,FALSE))*$C29/100,0)</f>
        <v>0</v>
      </c>
      <c r="E29" s="25">
        <f>IFERROR((VLOOKUP($B29,'Tabela de alimentos'!$A$3:$K$1041,3,FALSE))*$C29/100,0)</f>
        <v>0</v>
      </c>
      <c r="F29" s="23">
        <f>IFERROR((VLOOKUP($B29,'Tabela de alimentos'!$A$3:$K$1041,4,FALSE))*$C29/100,0)</f>
        <v>0</v>
      </c>
      <c r="G29" s="23">
        <f>IFERROR((VLOOKUP($B29,'Tabela de alimentos'!$A$3:$K$1041,5,FALSE))*$C29/100,0)</f>
        <v>0</v>
      </c>
      <c r="H29" s="23">
        <f>IFERROR((VLOOKUP($B29,'Tabela de alimentos'!$A$3:$K$1041,6,FALSE))*$C29/100,0)</f>
        <v>0</v>
      </c>
      <c r="I29" s="25">
        <f>IFERROR((VLOOKUP($B29,'Tabela de alimentos'!$A$3:$K$1041,7,FALSE))*$C29/100,0)</f>
        <v>0</v>
      </c>
      <c r="J29" s="21">
        <f>IFERROR((VLOOKUP($B29,'Tabela de alimentos'!$A$3:$K$1041,8,FALSE))*$C29/100,0)</f>
        <v>0</v>
      </c>
      <c r="K29" s="21">
        <f>IFERROR((VLOOKUP($B29,'Tabela de alimentos'!$A$3:$K$1041,9,FALSE))*$C29/100,0)</f>
        <v>0</v>
      </c>
      <c r="L29" s="21">
        <f>IFERROR((VLOOKUP($B29,'Tabela de alimentos'!$A$3:$K$1041,10,FALSE))*$C29/100,0)</f>
        <v>0</v>
      </c>
      <c r="M29" s="21">
        <f>IFERROR((VLOOKUP($B29,'Tabela de alimentos'!$A$3:$K$1041,11,FALSE))*$C29/100,0)</f>
        <v>0</v>
      </c>
    </row>
    <row r="30" spans="1:13" ht="14.25" hidden="1" x14ac:dyDescent="0.2">
      <c r="A30" s="19"/>
      <c r="B30" s="116"/>
      <c r="C30" s="11"/>
      <c r="D30" s="23">
        <f>IFERROR((VLOOKUP($B30,'Tabela de alimentos'!$A$3:$K$1041,2,FALSE))*$C30/100,0)</f>
        <v>0</v>
      </c>
      <c r="E30" s="25">
        <f>IFERROR((VLOOKUP($B30,'Tabela de alimentos'!$A$3:$K$1041,3,FALSE))*$C30/100,0)</f>
        <v>0</v>
      </c>
      <c r="F30" s="23">
        <f>IFERROR((VLOOKUP($B30,'Tabela de alimentos'!$A$3:$K$1041,4,FALSE))*$C30/100,0)</f>
        <v>0</v>
      </c>
      <c r="G30" s="23">
        <f>IFERROR((VLOOKUP($B30,'Tabela de alimentos'!$A$3:$K$1041,5,FALSE))*$C30/100,0)</f>
        <v>0</v>
      </c>
      <c r="H30" s="23">
        <f>IFERROR((VLOOKUP($B30,'Tabela de alimentos'!$A$3:$K$1041,6,FALSE))*$C30/100,0)</f>
        <v>0</v>
      </c>
      <c r="I30" s="25">
        <f>IFERROR((VLOOKUP($B30,'Tabela de alimentos'!$A$3:$K$1041,7,FALSE))*$C30/100,0)</f>
        <v>0</v>
      </c>
      <c r="J30" s="21">
        <f>IFERROR((VLOOKUP($B30,'Tabela de alimentos'!$A$3:$K$1041,8,FALSE))*$C30/100,0)</f>
        <v>0</v>
      </c>
      <c r="K30" s="21">
        <f>IFERROR((VLOOKUP($B30,'Tabela de alimentos'!$A$3:$K$1041,9,FALSE))*$C30/100,0)</f>
        <v>0</v>
      </c>
      <c r="L30" s="21">
        <f>IFERROR((VLOOKUP($B30,'Tabela de alimentos'!$A$3:$K$1041,10,FALSE))*$C30/100,0)</f>
        <v>0</v>
      </c>
      <c r="M30" s="21">
        <f>IFERROR((VLOOKUP($B30,'Tabela de alimentos'!$A$3:$K$1041,11,FALSE))*$C30/100,0)</f>
        <v>0</v>
      </c>
    </row>
    <row r="31" spans="1:13" ht="14.25" hidden="1" x14ac:dyDescent="0.2">
      <c r="A31" s="19"/>
      <c r="B31" s="116"/>
      <c r="C31" s="11"/>
      <c r="D31" s="23">
        <f>IFERROR((VLOOKUP($B31,'Tabela de alimentos'!$A$3:$K$1041,2,FALSE))*$C31/100,0)</f>
        <v>0</v>
      </c>
      <c r="E31" s="25">
        <f>IFERROR((VLOOKUP($B31,'Tabela de alimentos'!$A$3:$K$1041,3,FALSE))*$C31/100,0)</f>
        <v>0</v>
      </c>
      <c r="F31" s="23">
        <f>IFERROR((VLOOKUP($B31,'Tabela de alimentos'!$A$3:$K$1041,4,FALSE))*$C31/100,0)</f>
        <v>0</v>
      </c>
      <c r="G31" s="23">
        <f>IFERROR((VLOOKUP($B31,'Tabela de alimentos'!$A$3:$K$1041,5,FALSE))*$C31/100,0)</f>
        <v>0</v>
      </c>
      <c r="H31" s="23">
        <f>IFERROR((VLOOKUP($B31,'Tabela de alimentos'!$A$3:$K$1041,6,FALSE))*$C31/100,0)</f>
        <v>0</v>
      </c>
      <c r="I31" s="25">
        <f>IFERROR((VLOOKUP($B31,'Tabela de alimentos'!$A$3:$K$1041,7,FALSE))*$C31/100,0)</f>
        <v>0</v>
      </c>
      <c r="J31" s="21">
        <f>IFERROR((VLOOKUP($B31,'Tabela de alimentos'!$A$3:$K$1041,8,FALSE))*$C31/100,0)</f>
        <v>0</v>
      </c>
      <c r="K31" s="21">
        <f>IFERROR((VLOOKUP($B31,'Tabela de alimentos'!$A$3:$K$1041,9,FALSE))*$C31/100,0)</f>
        <v>0</v>
      </c>
      <c r="L31" s="21">
        <f>IFERROR((VLOOKUP($B31,'Tabela de alimentos'!$A$3:$K$1041,10,FALSE))*$C31/100,0)</f>
        <v>0</v>
      </c>
      <c r="M31" s="21">
        <f>IFERROR((VLOOKUP($B31,'Tabela de alimentos'!$A$3:$K$1041,11,FALSE))*$C31/100,0)</f>
        <v>0</v>
      </c>
    </row>
    <row r="32" spans="1:13" ht="14.25" hidden="1" x14ac:dyDescent="0.2">
      <c r="A32" s="19"/>
      <c r="B32" s="116"/>
      <c r="C32" s="11"/>
      <c r="D32" s="23">
        <f>IFERROR((VLOOKUP($B32,'Tabela de alimentos'!$A$3:$K$1041,2,FALSE))*$C32/100,0)</f>
        <v>0</v>
      </c>
      <c r="E32" s="25">
        <f>IFERROR((VLOOKUP($B32,'Tabela de alimentos'!$A$3:$K$1041,3,FALSE))*$C32/100,0)</f>
        <v>0</v>
      </c>
      <c r="F32" s="23">
        <f>IFERROR((VLOOKUP($B32,'Tabela de alimentos'!$A$3:$K$1041,4,FALSE))*$C32/100,0)</f>
        <v>0</v>
      </c>
      <c r="G32" s="23">
        <f>IFERROR((VLOOKUP($B32,'Tabela de alimentos'!$A$3:$K$1041,5,FALSE))*$C32/100,0)</f>
        <v>0</v>
      </c>
      <c r="H32" s="23">
        <f>IFERROR((VLOOKUP($B32,'Tabela de alimentos'!$A$3:$K$1041,6,FALSE))*$C32/100,0)</f>
        <v>0</v>
      </c>
      <c r="I32" s="25">
        <f>IFERROR((VLOOKUP($B32,'Tabela de alimentos'!$A$3:$K$1041,7,FALSE))*$C32/100,0)</f>
        <v>0</v>
      </c>
      <c r="J32" s="21">
        <f>IFERROR((VLOOKUP($B32,'Tabela de alimentos'!$A$3:$K$1041,8,FALSE))*$C32/100,0)</f>
        <v>0</v>
      </c>
      <c r="K32" s="21">
        <f>IFERROR((VLOOKUP($B32,'Tabela de alimentos'!$A$3:$K$1041,9,FALSE))*$C32/100,0)</f>
        <v>0</v>
      </c>
      <c r="L32" s="21">
        <f>IFERROR((VLOOKUP($B32,'Tabela de alimentos'!$A$3:$K$1041,10,FALSE))*$C32/100,0)</f>
        <v>0</v>
      </c>
      <c r="M32" s="21">
        <f>IFERROR((VLOOKUP($B32,'Tabela de alimentos'!$A$3:$K$1041,11,FALSE))*$C32/100,0)</f>
        <v>0</v>
      </c>
    </row>
    <row r="33" spans="1:13" ht="14.25" hidden="1" x14ac:dyDescent="0.2">
      <c r="A33" s="19"/>
      <c r="B33" s="116"/>
      <c r="C33" s="11"/>
      <c r="D33" s="23">
        <f>IFERROR((VLOOKUP($B33,'Tabela de alimentos'!$A$3:$K$1041,2,FALSE))*$C33/100,0)</f>
        <v>0</v>
      </c>
      <c r="E33" s="25">
        <f>IFERROR((VLOOKUP($B33,'Tabela de alimentos'!$A$3:$K$1041,3,FALSE))*$C33/100,0)</f>
        <v>0</v>
      </c>
      <c r="F33" s="23">
        <f>IFERROR((VLOOKUP($B33,'Tabela de alimentos'!$A$3:$K$1041,4,FALSE))*$C33/100,0)</f>
        <v>0</v>
      </c>
      <c r="G33" s="23">
        <f>IFERROR((VLOOKUP($B33,'Tabela de alimentos'!$A$3:$K$1041,5,FALSE))*$C33/100,0)</f>
        <v>0</v>
      </c>
      <c r="H33" s="23">
        <f>IFERROR((VLOOKUP($B33,'Tabela de alimentos'!$A$3:$K$1041,6,FALSE))*$C33/100,0)</f>
        <v>0</v>
      </c>
      <c r="I33" s="25">
        <f>IFERROR((VLOOKUP($B33,'Tabela de alimentos'!$A$3:$K$1041,7,FALSE))*$C33/100,0)</f>
        <v>0</v>
      </c>
      <c r="J33" s="21">
        <f>IFERROR((VLOOKUP($B33,'Tabela de alimentos'!$A$3:$K$1041,8,FALSE))*$C33/100,0)</f>
        <v>0</v>
      </c>
      <c r="K33" s="21">
        <f>IFERROR((VLOOKUP($B33,'Tabela de alimentos'!$A$3:$K$1041,9,FALSE))*$C33/100,0)</f>
        <v>0</v>
      </c>
      <c r="L33" s="21">
        <f>IFERROR((VLOOKUP($B33,'Tabela de alimentos'!$A$3:$K$1041,10,FALSE))*$C33/100,0)</f>
        <v>0</v>
      </c>
      <c r="M33" s="21">
        <f>IFERROR((VLOOKUP($B33,'Tabela de alimentos'!$A$3:$K$1041,11,FALSE))*$C33/100,0)</f>
        <v>0</v>
      </c>
    </row>
    <row r="34" spans="1:13" ht="14.25" hidden="1" x14ac:dyDescent="0.2">
      <c r="A34" s="19"/>
      <c r="B34" s="116"/>
      <c r="C34" s="11"/>
      <c r="D34" s="23">
        <f>IFERROR((VLOOKUP($B34,'Tabela de alimentos'!$A$3:$K$1041,2,FALSE))*$C34/100,0)</f>
        <v>0</v>
      </c>
      <c r="E34" s="25">
        <f>IFERROR((VLOOKUP($B34,'Tabela de alimentos'!$A$3:$K$1041,3,FALSE))*$C34/100,0)</f>
        <v>0</v>
      </c>
      <c r="F34" s="23">
        <f>IFERROR((VLOOKUP($B34,'Tabela de alimentos'!$A$3:$K$1041,4,FALSE))*$C34/100,0)</f>
        <v>0</v>
      </c>
      <c r="G34" s="23">
        <f>IFERROR((VLOOKUP($B34,'Tabela de alimentos'!$A$3:$K$1041,5,FALSE))*$C34/100,0)</f>
        <v>0</v>
      </c>
      <c r="H34" s="23">
        <f>IFERROR((VLOOKUP($B34,'Tabela de alimentos'!$A$3:$K$1041,6,FALSE))*$C34/100,0)</f>
        <v>0</v>
      </c>
      <c r="I34" s="25">
        <f>IFERROR((VLOOKUP($B34,'Tabela de alimentos'!$A$3:$K$1041,7,FALSE))*$C34/100,0)</f>
        <v>0</v>
      </c>
      <c r="J34" s="21">
        <f>IFERROR((VLOOKUP($B34,'Tabela de alimentos'!$A$3:$K$1041,8,FALSE))*$C34/100,0)</f>
        <v>0</v>
      </c>
      <c r="K34" s="21">
        <f>IFERROR((VLOOKUP($B34,'Tabela de alimentos'!$A$3:$K$1041,9,FALSE))*$C34/100,0)</f>
        <v>0</v>
      </c>
      <c r="L34" s="21">
        <f>IFERROR((VLOOKUP($B34,'Tabela de alimentos'!$A$3:$K$1041,10,FALSE))*$C34/100,0)</f>
        <v>0</v>
      </c>
      <c r="M34" s="21">
        <f>IFERROR((VLOOKUP($B34,'Tabela de alimentos'!$A$3:$K$1041,11,FALSE))*$C34/100,0)</f>
        <v>0</v>
      </c>
    </row>
    <row r="35" spans="1:13" ht="14.25" hidden="1" x14ac:dyDescent="0.2">
      <c r="A35" s="19"/>
      <c r="B35" s="116"/>
      <c r="C35" s="11"/>
      <c r="D35" s="23">
        <f>IFERROR((VLOOKUP($B35,'Tabela de alimentos'!$A$3:$K$1041,2,FALSE))*$C35/100,0)</f>
        <v>0</v>
      </c>
      <c r="E35" s="25">
        <f>IFERROR((VLOOKUP($B35,'Tabela de alimentos'!$A$3:$K$1041,3,FALSE))*$C35/100,0)</f>
        <v>0</v>
      </c>
      <c r="F35" s="23">
        <f>IFERROR((VLOOKUP($B35,'Tabela de alimentos'!$A$3:$K$1041,4,FALSE))*$C35/100,0)</f>
        <v>0</v>
      </c>
      <c r="G35" s="23">
        <f>IFERROR((VLOOKUP($B35,'Tabela de alimentos'!$A$3:$K$1041,5,FALSE))*$C35/100,0)</f>
        <v>0</v>
      </c>
      <c r="H35" s="23">
        <f>IFERROR((VLOOKUP($B35,'Tabela de alimentos'!$A$3:$K$1041,6,FALSE))*$C35/100,0)</f>
        <v>0</v>
      </c>
      <c r="I35" s="25">
        <f>IFERROR((VLOOKUP($B35,'Tabela de alimentos'!$A$3:$K$1041,7,FALSE))*$C35/100,0)</f>
        <v>0</v>
      </c>
      <c r="J35" s="21">
        <f>IFERROR((VLOOKUP($B35,'Tabela de alimentos'!$A$3:$K$1041,8,FALSE))*$C35/100,0)</f>
        <v>0</v>
      </c>
      <c r="K35" s="21">
        <f>IFERROR((VLOOKUP($B35,'Tabela de alimentos'!$A$3:$K$1041,9,FALSE))*$C35/100,0)</f>
        <v>0</v>
      </c>
      <c r="L35" s="21">
        <f>IFERROR((VLOOKUP($B35,'Tabela de alimentos'!$A$3:$K$1041,10,FALSE))*$C35/100,0)</f>
        <v>0</v>
      </c>
      <c r="M35" s="21">
        <f>IFERROR((VLOOKUP($B35,'Tabela de alimentos'!$A$3:$K$1041,11,FALSE))*$C35/100,0)</f>
        <v>0</v>
      </c>
    </row>
    <row r="36" spans="1:13" ht="14.25" hidden="1" x14ac:dyDescent="0.2">
      <c r="A36" s="19"/>
      <c r="B36" s="116"/>
      <c r="C36" s="11"/>
      <c r="D36" s="23">
        <f>IFERROR((VLOOKUP($B36,'Tabela de alimentos'!$A$3:$K$1041,2,FALSE))*$C36/100,0)</f>
        <v>0</v>
      </c>
      <c r="E36" s="25">
        <f>IFERROR((VLOOKUP($B36,'Tabela de alimentos'!$A$3:$K$1041,3,FALSE))*$C36/100,0)</f>
        <v>0</v>
      </c>
      <c r="F36" s="23">
        <f>IFERROR((VLOOKUP($B36,'Tabela de alimentos'!$A$3:$K$1041,4,FALSE))*$C36/100,0)</f>
        <v>0</v>
      </c>
      <c r="G36" s="23">
        <f>IFERROR((VLOOKUP($B36,'Tabela de alimentos'!$A$3:$K$1041,5,FALSE))*$C36/100,0)</f>
        <v>0</v>
      </c>
      <c r="H36" s="23">
        <f>IFERROR((VLOOKUP($B36,'Tabela de alimentos'!$A$3:$K$1041,6,FALSE))*$C36/100,0)</f>
        <v>0</v>
      </c>
      <c r="I36" s="25">
        <f>IFERROR((VLOOKUP($B36,'Tabela de alimentos'!$A$3:$K$1041,7,FALSE))*$C36/100,0)</f>
        <v>0</v>
      </c>
      <c r="J36" s="21">
        <f>IFERROR((VLOOKUP($B36,'Tabela de alimentos'!$A$3:$K$1041,8,FALSE))*$C36/100,0)</f>
        <v>0</v>
      </c>
      <c r="K36" s="21">
        <f>IFERROR((VLOOKUP($B36,'Tabela de alimentos'!$A$3:$K$1041,9,FALSE))*$C36/100,0)</f>
        <v>0</v>
      </c>
      <c r="L36" s="21">
        <f>IFERROR((VLOOKUP($B36,'Tabela de alimentos'!$A$3:$K$1041,10,FALSE))*$C36/100,0)</f>
        <v>0</v>
      </c>
      <c r="M36" s="21">
        <f>IFERROR((VLOOKUP($B36,'Tabela de alimentos'!$A$3:$K$1041,11,FALSE))*$C36/100,0)</f>
        <v>0</v>
      </c>
    </row>
    <row r="37" spans="1:13" ht="14.25" hidden="1" x14ac:dyDescent="0.2">
      <c r="A37" s="19"/>
      <c r="B37" s="116"/>
      <c r="C37" s="11"/>
      <c r="D37" s="23">
        <f>IFERROR((VLOOKUP($B37,'Tabela de alimentos'!$A$3:$K$1041,2,FALSE))*$C37/100,0)</f>
        <v>0</v>
      </c>
      <c r="E37" s="25">
        <f>IFERROR((VLOOKUP($B37,'Tabela de alimentos'!$A$3:$K$1041,3,FALSE))*$C37/100,0)</f>
        <v>0</v>
      </c>
      <c r="F37" s="23">
        <f>IFERROR((VLOOKUP($B37,'Tabela de alimentos'!$A$3:$K$1041,4,FALSE))*$C37/100,0)</f>
        <v>0</v>
      </c>
      <c r="G37" s="23">
        <f>IFERROR((VLOOKUP($B37,'Tabela de alimentos'!$A$3:$K$1041,5,FALSE))*$C37/100,0)</f>
        <v>0</v>
      </c>
      <c r="H37" s="23">
        <f>IFERROR((VLOOKUP($B37,'Tabela de alimentos'!$A$3:$K$1041,6,FALSE))*$C37/100,0)</f>
        <v>0</v>
      </c>
      <c r="I37" s="25">
        <f>IFERROR((VLOOKUP($B37,'Tabela de alimentos'!$A$3:$K$1041,7,FALSE))*$C37/100,0)</f>
        <v>0</v>
      </c>
      <c r="J37" s="21">
        <f>IFERROR((VLOOKUP($B37,'Tabela de alimentos'!$A$3:$K$1041,8,FALSE))*$C37/100,0)</f>
        <v>0</v>
      </c>
      <c r="K37" s="21">
        <f>IFERROR((VLOOKUP($B37,'Tabela de alimentos'!$A$3:$K$1041,9,FALSE))*$C37/100,0)</f>
        <v>0</v>
      </c>
      <c r="L37" s="21">
        <f>IFERROR((VLOOKUP($B37,'Tabela de alimentos'!$A$3:$K$1041,10,FALSE))*$C37/100,0)</f>
        <v>0</v>
      </c>
      <c r="M37" s="21">
        <f>IFERROR((VLOOKUP($B37,'Tabela de alimentos'!$A$3:$K$1041,11,FALSE))*$C37/100,0)</f>
        <v>0</v>
      </c>
    </row>
    <row r="38" spans="1:13" ht="14.25" hidden="1" x14ac:dyDescent="0.2">
      <c r="A38" s="19"/>
      <c r="B38" s="116"/>
      <c r="C38" s="11"/>
      <c r="D38" s="23">
        <f>IFERROR((VLOOKUP($B38,'Tabela de alimentos'!$A$3:$K$1041,2,FALSE))*$C38/100,0)</f>
        <v>0</v>
      </c>
      <c r="E38" s="25">
        <f>IFERROR((VLOOKUP($B38,'Tabela de alimentos'!$A$3:$K$1041,3,FALSE))*$C38/100,0)</f>
        <v>0</v>
      </c>
      <c r="F38" s="23">
        <f>IFERROR((VLOOKUP($B38,'Tabela de alimentos'!$A$3:$K$1041,4,FALSE))*$C38/100,0)</f>
        <v>0</v>
      </c>
      <c r="G38" s="23">
        <f>IFERROR((VLOOKUP($B38,'Tabela de alimentos'!$A$3:$K$1041,5,FALSE))*$C38/100,0)</f>
        <v>0</v>
      </c>
      <c r="H38" s="23">
        <f>IFERROR((VLOOKUP($B38,'Tabela de alimentos'!$A$3:$K$1041,6,FALSE))*$C38/100,0)</f>
        <v>0</v>
      </c>
      <c r="I38" s="25">
        <f>IFERROR((VLOOKUP($B38,'Tabela de alimentos'!$A$3:$K$1041,7,FALSE))*$C38/100,0)</f>
        <v>0</v>
      </c>
      <c r="J38" s="21">
        <f>IFERROR((VLOOKUP($B38,'Tabela de alimentos'!$A$3:$K$1041,8,FALSE))*$C38/100,0)</f>
        <v>0</v>
      </c>
      <c r="K38" s="21">
        <f>IFERROR((VLOOKUP($B38,'Tabela de alimentos'!$A$3:$K$1041,9,FALSE))*$C38/100,0)</f>
        <v>0</v>
      </c>
      <c r="L38" s="21">
        <f>IFERROR((VLOOKUP($B38,'Tabela de alimentos'!$A$3:$K$1041,10,FALSE))*$C38/100,0)</f>
        <v>0</v>
      </c>
      <c r="M38" s="21">
        <f>IFERROR((VLOOKUP($B38,'Tabela de alimentos'!$A$3:$K$1041,11,FALSE))*$C38/100,0)</f>
        <v>0</v>
      </c>
    </row>
    <row r="39" spans="1:13" ht="14.25" hidden="1" x14ac:dyDescent="0.2">
      <c r="A39" s="19"/>
      <c r="B39" s="116"/>
      <c r="C39" s="11"/>
      <c r="D39" s="23">
        <f>IFERROR((VLOOKUP($B39,'Tabela de alimentos'!$A$3:$K$1041,2,FALSE))*$C39/100,0)</f>
        <v>0</v>
      </c>
      <c r="E39" s="25">
        <f>IFERROR((VLOOKUP($B39,'Tabela de alimentos'!$A$3:$K$1041,3,FALSE))*$C39/100,0)</f>
        <v>0</v>
      </c>
      <c r="F39" s="23">
        <f>IFERROR((VLOOKUP($B39,'Tabela de alimentos'!$A$3:$K$1041,4,FALSE))*$C39/100,0)</f>
        <v>0</v>
      </c>
      <c r="G39" s="23">
        <f>IFERROR((VLOOKUP($B39,'Tabela de alimentos'!$A$3:$K$1041,5,FALSE))*$C39/100,0)</f>
        <v>0</v>
      </c>
      <c r="H39" s="23">
        <f>IFERROR((VLOOKUP($B39,'Tabela de alimentos'!$A$3:$K$1041,6,FALSE))*$C39/100,0)</f>
        <v>0</v>
      </c>
      <c r="I39" s="25">
        <f>IFERROR((VLOOKUP($B39,'Tabela de alimentos'!$A$3:$K$1041,7,FALSE))*$C39/100,0)</f>
        <v>0</v>
      </c>
      <c r="J39" s="21">
        <f>IFERROR((VLOOKUP($B39,'Tabela de alimentos'!$A$3:$K$1041,8,FALSE))*$C39/100,0)</f>
        <v>0</v>
      </c>
      <c r="K39" s="21">
        <f>IFERROR((VLOOKUP($B39,'Tabela de alimentos'!$A$3:$K$1041,9,FALSE))*$C39/100,0)</f>
        <v>0</v>
      </c>
      <c r="L39" s="21">
        <f>IFERROR((VLOOKUP($B39,'Tabela de alimentos'!$A$3:$K$1041,10,FALSE))*$C39/100,0)</f>
        <v>0</v>
      </c>
      <c r="M39" s="21">
        <f>IFERROR((VLOOKUP($B39,'Tabela de alimentos'!$A$3:$K$1041,11,FALSE))*$C39/100,0)</f>
        <v>0</v>
      </c>
    </row>
    <row r="40" spans="1:13" ht="14.25" hidden="1" x14ac:dyDescent="0.2">
      <c r="A40" s="19"/>
      <c r="B40" s="116"/>
      <c r="C40" s="11"/>
      <c r="D40" s="23">
        <f>IFERROR((VLOOKUP($B40,'Tabela de alimentos'!$A$3:$K$1041,2,FALSE))*$C40/100,0)</f>
        <v>0</v>
      </c>
      <c r="E40" s="25">
        <f>IFERROR((VLOOKUP($B40,'Tabela de alimentos'!$A$3:$K$1041,3,FALSE))*$C40/100,0)</f>
        <v>0</v>
      </c>
      <c r="F40" s="23">
        <f>IFERROR((VLOOKUP($B40,'Tabela de alimentos'!$A$3:$K$1041,4,FALSE))*$C40/100,0)</f>
        <v>0</v>
      </c>
      <c r="G40" s="23">
        <f>IFERROR((VLOOKUP($B40,'Tabela de alimentos'!$A$3:$K$1041,5,FALSE))*$C40/100,0)</f>
        <v>0</v>
      </c>
      <c r="H40" s="23">
        <f>IFERROR((VLOOKUP($B40,'Tabela de alimentos'!$A$3:$K$1041,6,FALSE))*$C40/100,0)</f>
        <v>0</v>
      </c>
      <c r="I40" s="25">
        <f>IFERROR((VLOOKUP($B40,'Tabela de alimentos'!$A$3:$K$1041,7,FALSE))*$C40/100,0)</f>
        <v>0</v>
      </c>
      <c r="J40" s="21">
        <f>IFERROR((VLOOKUP($B40,'Tabela de alimentos'!$A$3:$K$1041,8,FALSE))*$C40/100,0)</f>
        <v>0</v>
      </c>
      <c r="K40" s="21">
        <f>IFERROR((VLOOKUP($B40,'Tabela de alimentos'!$A$3:$K$1041,9,FALSE))*$C40/100,0)</f>
        <v>0</v>
      </c>
      <c r="L40" s="21">
        <f>IFERROR((VLOOKUP($B40,'Tabela de alimentos'!$A$3:$K$1041,10,FALSE))*$C40/100,0)</f>
        <v>0</v>
      </c>
      <c r="M40" s="21">
        <f>IFERROR((VLOOKUP($B40,'Tabela de alimentos'!$A$3:$K$1041,11,FALSE))*$C40/100,0)</f>
        <v>0</v>
      </c>
    </row>
    <row r="41" spans="1:13" ht="14.25" hidden="1" x14ac:dyDescent="0.2">
      <c r="A41" s="19"/>
      <c r="B41" s="116"/>
      <c r="C41" s="11"/>
      <c r="D41" s="23">
        <f>IFERROR((VLOOKUP($B41,'Tabela de alimentos'!$A$3:$K$1041,2,FALSE))*$C41/100,0)</f>
        <v>0</v>
      </c>
      <c r="E41" s="25">
        <f>IFERROR((VLOOKUP($B41,'Tabela de alimentos'!$A$3:$K$1041,3,FALSE))*$C41/100,0)</f>
        <v>0</v>
      </c>
      <c r="F41" s="23">
        <f>IFERROR((VLOOKUP($B41,'Tabela de alimentos'!$A$3:$K$1041,4,FALSE))*$C41/100,0)</f>
        <v>0</v>
      </c>
      <c r="G41" s="23">
        <f>IFERROR((VLOOKUP($B41,'Tabela de alimentos'!$A$3:$K$1041,5,FALSE))*$C41/100,0)</f>
        <v>0</v>
      </c>
      <c r="H41" s="23">
        <f>IFERROR((VLOOKUP($B41,'Tabela de alimentos'!$A$3:$K$1041,6,FALSE))*$C41/100,0)</f>
        <v>0</v>
      </c>
      <c r="I41" s="25">
        <f>IFERROR((VLOOKUP($B41,'Tabela de alimentos'!$A$3:$K$1041,7,FALSE))*$C41/100,0)</f>
        <v>0</v>
      </c>
      <c r="J41" s="21">
        <f>IFERROR((VLOOKUP($B41,'Tabela de alimentos'!$A$3:$K$1041,8,FALSE))*$C41/100,0)</f>
        <v>0</v>
      </c>
      <c r="K41" s="21">
        <f>IFERROR((VLOOKUP($B41,'Tabela de alimentos'!$A$3:$K$1041,9,FALSE))*$C41/100,0)</f>
        <v>0</v>
      </c>
      <c r="L41" s="21">
        <f>IFERROR((VLOOKUP($B41,'Tabela de alimentos'!$A$3:$K$1041,10,FALSE))*$C41/100,0)</f>
        <v>0</v>
      </c>
      <c r="M41" s="21">
        <f>IFERROR((VLOOKUP($B41,'Tabela de alimentos'!$A$3:$K$1041,11,FALSE))*$C41/100,0)</f>
        <v>0</v>
      </c>
    </row>
    <row r="42" spans="1:13" ht="14.25" hidden="1" x14ac:dyDescent="0.2">
      <c r="A42" s="19"/>
      <c r="B42" s="116"/>
      <c r="C42" s="11"/>
      <c r="D42" s="23">
        <f>IFERROR((VLOOKUP($B42,'Tabela de alimentos'!$A$3:$K$1041,2,FALSE))*$C42/100,0)</f>
        <v>0</v>
      </c>
      <c r="E42" s="25">
        <f>IFERROR((VLOOKUP($B42,'Tabela de alimentos'!$A$3:$K$1041,3,FALSE))*$C42/100,0)</f>
        <v>0</v>
      </c>
      <c r="F42" s="23">
        <f>IFERROR((VLOOKUP($B42,'Tabela de alimentos'!$A$3:$K$1041,4,FALSE))*$C42/100,0)</f>
        <v>0</v>
      </c>
      <c r="G42" s="23">
        <f>IFERROR((VLOOKUP($B42,'Tabela de alimentos'!$A$3:$K$1041,5,FALSE))*$C42/100,0)</f>
        <v>0</v>
      </c>
      <c r="H42" s="23">
        <f>IFERROR((VLOOKUP($B42,'Tabela de alimentos'!$A$3:$K$1041,6,FALSE))*$C42/100,0)</f>
        <v>0</v>
      </c>
      <c r="I42" s="25">
        <f>IFERROR((VLOOKUP($B42,'Tabela de alimentos'!$A$3:$K$1041,7,FALSE))*$C42/100,0)</f>
        <v>0</v>
      </c>
      <c r="J42" s="21">
        <f>IFERROR((VLOOKUP($B42,'Tabela de alimentos'!$A$3:$K$1041,8,FALSE))*$C42/100,0)</f>
        <v>0</v>
      </c>
      <c r="K42" s="21">
        <f>IFERROR((VLOOKUP($B42,'Tabela de alimentos'!$A$3:$K$1041,9,FALSE))*$C42/100,0)</f>
        <v>0</v>
      </c>
      <c r="L42" s="21">
        <f>IFERROR((VLOOKUP($B42,'Tabela de alimentos'!$A$3:$K$1041,10,FALSE))*$C42/100,0)</f>
        <v>0</v>
      </c>
      <c r="M42" s="21">
        <f>IFERROR((VLOOKUP($B42,'Tabela de alimentos'!$A$3:$K$1041,11,FALSE))*$C42/100,0)</f>
        <v>0</v>
      </c>
    </row>
    <row r="43" spans="1:13" ht="14.25" hidden="1" x14ac:dyDescent="0.2">
      <c r="A43" s="19"/>
      <c r="B43" s="116"/>
      <c r="C43" s="11"/>
      <c r="D43" s="23">
        <f>IFERROR((VLOOKUP($B43,'Tabela de alimentos'!$A$3:$K$1041,2,FALSE))*$C43/100,0)</f>
        <v>0</v>
      </c>
      <c r="E43" s="25">
        <f>IFERROR((VLOOKUP($B43,'Tabela de alimentos'!$A$3:$K$1041,3,FALSE))*$C43/100,0)</f>
        <v>0</v>
      </c>
      <c r="F43" s="23">
        <f>IFERROR((VLOOKUP($B43,'Tabela de alimentos'!$A$3:$K$1041,4,FALSE))*$C43/100,0)</f>
        <v>0</v>
      </c>
      <c r="G43" s="23">
        <f>IFERROR((VLOOKUP($B43,'Tabela de alimentos'!$A$3:$K$1041,5,FALSE))*$C43/100,0)</f>
        <v>0</v>
      </c>
      <c r="H43" s="23">
        <f>IFERROR((VLOOKUP($B43,'Tabela de alimentos'!$A$3:$K$1041,6,FALSE))*$C43/100,0)</f>
        <v>0</v>
      </c>
      <c r="I43" s="25">
        <f>IFERROR((VLOOKUP($B43,'Tabela de alimentos'!$A$3:$K$1041,7,FALSE))*$C43/100,0)</f>
        <v>0</v>
      </c>
      <c r="J43" s="21">
        <f>IFERROR((VLOOKUP($B43,'Tabela de alimentos'!$A$3:$K$1041,8,FALSE))*$C43/100,0)</f>
        <v>0</v>
      </c>
      <c r="K43" s="21">
        <f>IFERROR((VLOOKUP($B43,'Tabela de alimentos'!$A$3:$K$1041,9,FALSE))*$C43/100,0)</f>
        <v>0</v>
      </c>
      <c r="L43" s="21">
        <f>IFERROR((VLOOKUP($B43,'Tabela de alimentos'!$A$3:$K$1041,10,FALSE))*$C43/100,0)</f>
        <v>0</v>
      </c>
      <c r="M43" s="21">
        <f>IFERROR((VLOOKUP($B43,'Tabela de alimentos'!$A$3:$K$1041,11,FALSE))*$C43/100,0)</f>
        <v>0</v>
      </c>
    </row>
    <row r="44" spans="1:13" ht="14.25" hidden="1" x14ac:dyDescent="0.2">
      <c r="A44" s="19"/>
      <c r="B44" s="116"/>
      <c r="C44" s="11"/>
      <c r="D44" s="23">
        <f>IFERROR((VLOOKUP($B44,'Tabela de alimentos'!$A$3:$K$1041,2,FALSE))*$C44/100,0)</f>
        <v>0</v>
      </c>
      <c r="E44" s="25">
        <f>IFERROR((VLOOKUP($B44,'Tabela de alimentos'!$A$3:$K$1041,3,FALSE))*$C44/100,0)</f>
        <v>0</v>
      </c>
      <c r="F44" s="23">
        <f>IFERROR((VLOOKUP($B44,'Tabela de alimentos'!$A$3:$K$1041,4,FALSE))*$C44/100,0)</f>
        <v>0</v>
      </c>
      <c r="G44" s="23">
        <f>IFERROR((VLOOKUP($B44,'Tabela de alimentos'!$A$3:$K$1041,5,FALSE))*$C44/100,0)</f>
        <v>0</v>
      </c>
      <c r="H44" s="23">
        <f>IFERROR((VLOOKUP($B44,'Tabela de alimentos'!$A$3:$K$1041,6,FALSE))*$C44/100,0)</f>
        <v>0</v>
      </c>
      <c r="I44" s="25">
        <f>IFERROR((VLOOKUP($B44,'Tabela de alimentos'!$A$3:$K$1041,7,FALSE))*$C44/100,0)</f>
        <v>0</v>
      </c>
      <c r="J44" s="21">
        <f>IFERROR((VLOOKUP($B44,'Tabela de alimentos'!$A$3:$K$1041,8,FALSE))*$C44/100,0)</f>
        <v>0</v>
      </c>
      <c r="K44" s="21">
        <f>IFERROR((VLOOKUP($B44,'Tabela de alimentos'!$A$3:$K$1041,9,FALSE))*$C44/100,0)</f>
        <v>0</v>
      </c>
      <c r="L44" s="21">
        <f>IFERROR((VLOOKUP($B44,'Tabela de alimentos'!$A$3:$K$1041,10,FALSE))*$C44/100,0)</f>
        <v>0</v>
      </c>
      <c r="M44" s="21">
        <f>IFERROR((VLOOKUP($B44,'Tabela de alimentos'!$A$3:$K$1041,11,FALSE))*$C44/100,0)</f>
        <v>0</v>
      </c>
    </row>
    <row r="45" spans="1:13" ht="14.25" hidden="1" x14ac:dyDescent="0.2">
      <c r="A45" s="19"/>
      <c r="B45" s="193"/>
      <c r="C45" s="11"/>
      <c r="D45" s="23">
        <f>IFERROR((VLOOKUP($B45,'Tabela de alimentos'!$A$3:$K$1041,2,FALSE))*$C45/100,0)</f>
        <v>0</v>
      </c>
      <c r="E45" s="25">
        <f>IFERROR((VLOOKUP($B45,'Tabela de alimentos'!$A$3:$K$1041,3,FALSE))*$C45/100,0)</f>
        <v>0</v>
      </c>
      <c r="F45" s="23">
        <f>IFERROR((VLOOKUP($B45,'Tabela de alimentos'!$A$3:$K$1041,4,FALSE))*$C45/100,0)</f>
        <v>0</v>
      </c>
      <c r="G45" s="23">
        <f>IFERROR((VLOOKUP($B45,'Tabela de alimentos'!$A$3:$K$1041,5,FALSE))*$C45/100,0)</f>
        <v>0</v>
      </c>
      <c r="H45" s="23">
        <f>IFERROR((VLOOKUP($B45,'Tabela de alimentos'!$A$3:$K$1041,6,FALSE))*$C45/100,0)</f>
        <v>0</v>
      </c>
      <c r="I45" s="25">
        <f>IFERROR((VLOOKUP($B45,'Tabela de alimentos'!$A$3:$K$1041,7,FALSE))*$C45/100,0)</f>
        <v>0</v>
      </c>
      <c r="J45" s="21">
        <f>IFERROR((VLOOKUP($B45,'Tabela de alimentos'!$A$3:$K$1041,8,FALSE))*$C45/100,0)</f>
        <v>0</v>
      </c>
      <c r="K45" s="21">
        <f>IFERROR((VLOOKUP($B45,'Tabela de alimentos'!$A$3:$K$1041,9,FALSE))*$C45/100,0)</f>
        <v>0</v>
      </c>
      <c r="L45" s="21">
        <f>IFERROR((VLOOKUP($B45,'Tabela de alimentos'!$A$3:$K$1041,10,FALSE))*$C45/100,0)</f>
        <v>0</v>
      </c>
      <c r="M45" s="21">
        <f>IFERROR((VLOOKUP($B45,'Tabela de alimentos'!$A$3:$K$1041,11,FALSE))*$C45/100,0)</f>
        <v>0</v>
      </c>
    </row>
    <row r="46" spans="1:13" s="2" customFormat="1" ht="19.899999999999999" customHeight="1" thickBot="1" x14ac:dyDescent="0.3">
      <c r="A46" s="20"/>
      <c r="B46" s="192"/>
      <c r="C46" s="29" t="s">
        <v>398</v>
      </c>
      <c r="D46" s="24">
        <f t="shared" ref="D46:M46" si="0">SUM(D5:D45)</f>
        <v>1804.8295774956523</v>
      </c>
      <c r="E46" s="26">
        <f t="shared" si="0"/>
        <v>6775.1114655100755</v>
      </c>
      <c r="F46" s="24">
        <f t="shared" si="0"/>
        <v>70.704806347826079</v>
      </c>
      <c r="G46" s="24">
        <f t="shared" si="0"/>
        <v>41.273099999999999</v>
      </c>
      <c r="H46" s="24">
        <f t="shared" si="0"/>
        <v>248.24507698550724</v>
      </c>
      <c r="I46" s="26">
        <f t="shared" si="0"/>
        <v>244.61653333333331</v>
      </c>
      <c r="J46" s="22">
        <f t="shared" si="0"/>
        <v>7.5610480000000013</v>
      </c>
      <c r="K46" s="22">
        <f t="shared" si="0"/>
        <v>213.90466666666669</v>
      </c>
      <c r="L46" s="22">
        <f t="shared" si="0"/>
        <v>119.81323333333333</v>
      </c>
      <c r="M46" s="22">
        <f t="shared" si="0"/>
        <v>762.98775000000012</v>
      </c>
    </row>
    <row r="47" spans="1:13" s="2" customFormat="1" ht="24.95" customHeight="1" x14ac:dyDescent="0.25">
      <c r="A47" s="603" t="s">
        <v>638</v>
      </c>
      <c r="B47" s="603"/>
      <c r="C47" s="603"/>
      <c r="D47" s="603"/>
      <c r="E47" s="603"/>
      <c r="F47" s="603"/>
      <c r="G47" s="603"/>
      <c r="H47" s="603"/>
      <c r="I47" s="603"/>
      <c r="J47" s="603"/>
      <c r="K47" s="603"/>
      <c r="L47" s="603"/>
      <c r="M47" s="603"/>
    </row>
    <row r="48" spans="1:13" x14ac:dyDescent="0.2">
      <c r="B48" s="2"/>
      <c r="D48" s="4"/>
      <c r="E48" s="4"/>
      <c r="F48" s="4"/>
      <c r="G48" s="4"/>
      <c r="H48" s="4"/>
      <c r="I48" s="4"/>
      <c r="J48" s="4"/>
      <c r="K48" s="4"/>
      <c r="L48" s="4"/>
      <c r="M48" s="5"/>
    </row>
    <row r="49" spans="2:13" x14ac:dyDescent="0.2">
      <c r="B49" s="3"/>
      <c r="D49" s="6"/>
      <c r="E49" s="7"/>
      <c r="F49" s="6"/>
      <c r="G49" s="6"/>
      <c r="H49" s="6"/>
      <c r="I49" s="6"/>
      <c r="J49" s="6"/>
      <c r="K49" s="6"/>
      <c r="L49" s="6"/>
      <c r="M49" s="8"/>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sheetData>
  <mergeCells count="5">
    <mergeCell ref="A1:M1"/>
    <mergeCell ref="A2:M2"/>
    <mergeCell ref="A3:B3"/>
    <mergeCell ref="D3:E3"/>
    <mergeCell ref="A47:M47"/>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E136F291-60BB-47E8-9E50-2817AD778F89}">
          <x14:formula1>
            <xm:f>'Tabela de alimentos'!$A$3:$A$691</xm:f>
          </x14:formula1>
          <xm:sqref>B5:B45</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71389-BE3A-4611-9DE0-B696BC0B8702}">
  <sheetPr>
    <tabColor rgb="FF00B050"/>
    <pageSetUpPr fitToPage="1"/>
  </sheetPr>
  <dimension ref="A1:N52"/>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4" ht="35.1" customHeight="1" x14ac:dyDescent="0.25">
      <c r="A1" s="605" t="s">
        <v>635</v>
      </c>
      <c r="B1" s="606"/>
      <c r="C1" s="606"/>
      <c r="D1" s="606"/>
      <c r="E1" s="606"/>
      <c r="F1" s="606"/>
      <c r="G1" s="606"/>
      <c r="H1" s="606"/>
      <c r="I1" s="606"/>
      <c r="J1" s="606"/>
      <c r="K1" s="606"/>
      <c r="L1" s="606"/>
      <c r="M1" s="606"/>
    </row>
    <row r="2" spans="1:14" ht="35.1" customHeight="1" x14ac:dyDescent="0.25">
      <c r="A2" s="607" t="s">
        <v>634</v>
      </c>
      <c r="B2" s="608"/>
      <c r="C2" s="608"/>
      <c r="D2" s="608"/>
      <c r="E2" s="608"/>
      <c r="F2" s="608"/>
      <c r="G2" s="608"/>
      <c r="H2" s="608"/>
      <c r="I2" s="608"/>
      <c r="J2" s="608"/>
      <c r="K2" s="608"/>
      <c r="L2" s="608"/>
      <c r="M2" s="608"/>
    </row>
    <row r="3" spans="1:14" ht="35.25" customHeight="1" x14ac:dyDescent="0.2">
      <c r="A3" s="609" t="s">
        <v>646</v>
      </c>
      <c r="B3" s="609"/>
      <c r="C3" s="97"/>
      <c r="D3" s="604" t="s">
        <v>31</v>
      </c>
      <c r="E3" s="604"/>
      <c r="F3" s="86" t="s">
        <v>7</v>
      </c>
      <c r="G3" s="86" t="s">
        <v>32</v>
      </c>
      <c r="H3" s="86" t="s">
        <v>640</v>
      </c>
      <c r="I3" s="87" t="s">
        <v>8</v>
      </c>
      <c r="J3" s="89" t="s">
        <v>9</v>
      </c>
      <c r="K3" s="88" t="s">
        <v>10</v>
      </c>
      <c r="L3" s="89" t="s">
        <v>396</v>
      </c>
      <c r="M3" s="90" t="s">
        <v>623</v>
      </c>
      <c r="N3" s="11"/>
    </row>
    <row r="4" spans="1:14" ht="49.5"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c r="N4" s="11"/>
    </row>
    <row r="5" spans="1:14" ht="14.25" x14ac:dyDescent="0.2">
      <c r="A5" s="19"/>
      <c r="B5" s="132" t="s">
        <v>704</v>
      </c>
      <c r="C5" s="11">
        <v>100</v>
      </c>
      <c r="D5" s="30">
        <f>IFERROR((VLOOKUP($B5,'Tabela de alimentos'!$A$3:$K$1041,2,FALSE))*$C5/100,0)</f>
        <v>509.88862898840574</v>
      </c>
      <c r="E5" s="33">
        <f>IFERROR((VLOOKUP($B5,'Tabela de alimentos'!$A$3:$K$1041,3,FALSE))*$C5/100,0)</f>
        <v>2133.99402368749</v>
      </c>
      <c r="F5" s="30">
        <f>IFERROR((VLOOKUP($B5,'Tabela de alimentos'!$A$3:$K$1041,4,FALSE))*$C5/100,0)</f>
        <v>36.172760295744737</v>
      </c>
      <c r="G5" s="30">
        <f>IFERROR((VLOOKUP($B5,'Tabela de alimentos'!$A$3:$K$1041,5,FALSE))*$C5/100,0)</f>
        <v>17.897466666666666</v>
      </c>
      <c r="H5" s="30">
        <f>IFERROR((VLOOKUP($B5,'Tabela de alimentos'!$A$3:$K$1041,6,FALSE))*$C5/100,0)</f>
        <v>49.236572637681157</v>
      </c>
      <c r="I5" s="33">
        <f>IFERROR((VLOOKUP($B5,'Tabela de alimentos'!$A$3:$K$1041,7,FALSE))*$C5/100,0)</f>
        <v>279.08580000000001</v>
      </c>
      <c r="J5" s="32">
        <f>IFERROR((VLOOKUP($B5,'Tabela de alimentos'!$A$3:$K$1041,8,FALSE))*$C5/100,0)</f>
        <v>6.4876000000000014</v>
      </c>
      <c r="K5" s="32">
        <f>IFERROR((VLOOKUP($B5,'Tabela de alimentos'!$A$3:$K$1041,9,FALSE))*$C5/100,0)</f>
        <v>297.18466666666671</v>
      </c>
      <c r="L5" s="32">
        <f>IFERROR((VLOOKUP($B5,'Tabela de alimentos'!$A$3:$K$1041,10,FALSE))*$C5/100,0)</f>
        <v>9.795933333333334</v>
      </c>
      <c r="M5" s="32">
        <f>IFERROR((VLOOKUP($B5,'Tabela de alimentos'!$A$3:$K$1041,11,FALSE))*$C5/100,0)</f>
        <v>381.11599999999999</v>
      </c>
      <c r="N5" s="11"/>
    </row>
    <row r="6" spans="1:14" ht="14.25" x14ac:dyDescent="0.2">
      <c r="A6" s="19"/>
      <c r="B6" s="116" t="s">
        <v>741</v>
      </c>
      <c r="C6" s="11">
        <v>100</v>
      </c>
      <c r="D6" s="30">
        <f>IFERROR((VLOOKUP($B6,'Tabela de alimentos'!$A$3:$K$1041,2,FALSE))*$C6/100,0)</f>
        <v>135.29</v>
      </c>
      <c r="E6" s="33">
        <f>IFERROR((VLOOKUP($B6,'Tabela de alimentos'!$A$3:$K$1041,3,FALSE))*$C6/100,0)</f>
        <v>566.07985476160002</v>
      </c>
      <c r="F6" s="30">
        <f>IFERROR((VLOOKUP($B6,'Tabela de alimentos'!$A$3:$K$1041,4,FALSE))*$C6/100,0)</f>
        <v>0.79449999999999998</v>
      </c>
      <c r="G6" s="30">
        <f>IFERROR((VLOOKUP($B6,'Tabela de alimentos'!$A$3:$K$1041,5,FALSE))*$C6/100,0)</f>
        <v>0.46799999999999997</v>
      </c>
      <c r="H6" s="30">
        <f>IFERROR((VLOOKUP($B6,'Tabela de alimentos'!$A$3:$K$1041,6,FALSE))*$C6/100,0)</f>
        <v>34.997833333333332</v>
      </c>
      <c r="I6" s="33">
        <f>IFERROR((VLOOKUP($B6,'Tabela de alimentos'!$A$3:$K$1041,7,FALSE))*$C6/100,0)</f>
        <v>15.000666666666664</v>
      </c>
      <c r="J6" s="32">
        <f>IFERROR((VLOOKUP($B6,'Tabela de alimentos'!$A$3:$K$1041,8,FALSE))*$C6/100,0)</f>
        <v>0.19500000000000001</v>
      </c>
      <c r="K6" s="32">
        <f>IFERROR((VLOOKUP($B6,'Tabela de alimentos'!$A$3:$K$1041,9,FALSE))*$C6/100,0)</f>
        <v>0</v>
      </c>
      <c r="L6" s="32">
        <f>IFERROR((VLOOKUP($B6,'Tabela de alimentos'!$A$3:$K$1041,10,FALSE))*$C6/100,0)</f>
        <v>49.804666666666662</v>
      </c>
      <c r="M6" s="32">
        <f>IFERROR((VLOOKUP($B6,'Tabela de alimentos'!$A$3:$K$1041,11,FALSE))*$C6/100,0)</f>
        <v>13.466666666666667</v>
      </c>
      <c r="N6" s="11"/>
    </row>
    <row r="7" spans="1:14" ht="14.25" x14ac:dyDescent="0.2">
      <c r="A7" s="19"/>
      <c r="B7" s="116" t="s">
        <v>685</v>
      </c>
      <c r="C7" s="11">
        <v>100</v>
      </c>
      <c r="D7" s="30">
        <f>IFERROR((VLOOKUP($B7,'Tabela de alimentos'!$A$3:$K$1041,2,FALSE))*$C7/100,0)</f>
        <v>159.38399060869565</v>
      </c>
      <c r="E7" s="33">
        <f>IFERROR((VLOOKUP($B7,'Tabela de alimentos'!$A$3:$K$1041,3,FALSE))*$C7/100,0)</f>
        <v>666.86261670678277</v>
      </c>
      <c r="F7" s="30">
        <f>IFERROR((VLOOKUP($B7,'Tabela de alimentos'!$A$3:$K$1041,4,FALSE))*$C7/100,0)</f>
        <v>18.924746376811591</v>
      </c>
      <c r="G7" s="30">
        <f>IFERROR((VLOOKUP($B7,'Tabela de alimentos'!$A$3:$K$1041,5,FALSE))*$C7/100,0)</f>
        <v>8.5170000000000012</v>
      </c>
      <c r="H7" s="30">
        <f>IFERROR((VLOOKUP($B7,'Tabela de alimentos'!$A$3:$K$1041,6,FALSE))*$C7/100,0)</f>
        <v>0.6839536231884058</v>
      </c>
      <c r="I7" s="33">
        <f>IFERROR((VLOOKUP($B7,'Tabela de alimentos'!$A$3:$K$1041,7,FALSE))*$C7/100,0)</f>
        <v>7.5332666666666679</v>
      </c>
      <c r="J7" s="32">
        <f>IFERROR((VLOOKUP($B7,'Tabela de alimentos'!$A$3:$K$1041,8,FALSE))*$C7/100,0)</f>
        <v>1.4164000000000001</v>
      </c>
      <c r="K7" s="32">
        <f>IFERROR((VLOOKUP($B7,'Tabela de alimentos'!$A$3:$K$1041,9,FALSE))*$C7/100,0)</f>
        <v>22.02</v>
      </c>
      <c r="L7" s="32">
        <f>IFERROR((VLOOKUP($B7,'Tabela de alimentos'!$A$3:$K$1041,10,FALSE))*$C7/100,0)</f>
        <v>1.0213999999999999</v>
      </c>
      <c r="M7" s="32">
        <f>IFERROR((VLOOKUP($B7,'Tabela de alimentos'!$A$3:$K$1041,11,FALSE))*$C7/100,0)</f>
        <v>125.00250000000001</v>
      </c>
      <c r="N7" s="11"/>
    </row>
    <row r="8" spans="1:14" ht="14.25" x14ac:dyDescent="0.2">
      <c r="A8" s="19"/>
      <c r="B8" s="116" t="s">
        <v>674</v>
      </c>
      <c r="C8" s="11">
        <v>100</v>
      </c>
      <c r="D8" s="30">
        <f>IFERROR((VLOOKUP($B8,'Tabela de alimentos'!$A$3:$K$1041,2,FALSE))*$C8/100,0)</f>
        <v>308.897067884058</v>
      </c>
      <c r="E8" s="33">
        <f>IFERROR((VLOOKUP($B8,'Tabela de alimentos'!$A$3:$K$1041,3,FALSE))*$C8/100,0)</f>
        <v>1292.4253320268986</v>
      </c>
      <c r="F8" s="30">
        <f>IFERROR((VLOOKUP($B8,'Tabela de alimentos'!$A$3:$K$1041,4,FALSE))*$C8/100,0)</f>
        <v>5.7618862318840574</v>
      </c>
      <c r="G8" s="30">
        <f>IFERROR((VLOOKUP($B8,'Tabela de alimentos'!$A$3:$K$1041,5,FALSE))*$C8/100,0)</f>
        <v>2.7690999999999999</v>
      </c>
      <c r="H8" s="30">
        <f>IFERROR((VLOOKUP($B8,'Tabela de alimentos'!$A$3:$K$1041,6,FALSE))*$C8/100,0)</f>
        <v>63.127163768115935</v>
      </c>
      <c r="I8" s="33">
        <f>IFERROR((VLOOKUP($B8,'Tabela de alimentos'!$A$3:$K$1041,7,FALSE))*$C8/100,0)</f>
        <v>3.5992666666666664</v>
      </c>
      <c r="J8" s="32">
        <f>IFERROR((VLOOKUP($B8,'Tabela de alimentos'!$A$3:$K$1041,8,FALSE))*$C8/100,0)</f>
        <v>0.54619799999999996</v>
      </c>
      <c r="K8" s="32">
        <f>IFERROR((VLOOKUP($B8,'Tabela de alimentos'!$A$3:$K$1041,9,FALSE))*$C8/100,0)</f>
        <v>0</v>
      </c>
      <c r="L8" s="32">
        <f>IFERROR((VLOOKUP($B8,'Tabela de alimentos'!$A$3:$K$1041,10,FALSE))*$C8/100,0)</f>
        <v>0</v>
      </c>
      <c r="M8" s="32">
        <f>IFERROR((VLOOKUP($B8,'Tabela de alimentos'!$A$3:$K$1041,11,FALSE))*$C8/100,0)</f>
        <v>80.728133333333332</v>
      </c>
      <c r="N8" s="11"/>
    </row>
    <row r="9" spans="1:14" ht="14.25" x14ac:dyDescent="0.2">
      <c r="A9" s="19"/>
      <c r="B9" s="116" t="s">
        <v>676</v>
      </c>
      <c r="C9" s="11">
        <v>100</v>
      </c>
      <c r="D9" s="30">
        <f>IFERROR((VLOOKUP($B9,'Tabela de alimentos'!$A$3:$K$1041,2,FALSE))*$C9/100,0)</f>
        <v>110.33464939130434</v>
      </c>
      <c r="E9" s="33">
        <f>IFERROR((VLOOKUP($B9,'Tabela de alimentos'!$A$3:$K$1041,3,FALSE))*$C9/100,0)</f>
        <v>461.64017305321738</v>
      </c>
      <c r="F9" s="30">
        <f>IFERROR((VLOOKUP($B9,'Tabela de alimentos'!$A$3:$K$1041,4,FALSE))*$C9/100,0)</f>
        <v>5.291054347826087</v>
      </c>
      <c r="G9" s="30">
        <f>IFERROR((VLOOKUP($B9,'Tabela de alimentos'!$A$3:$K$1041,5,FALSE))*$C9/100,0)</f>
        <v>4.1120999999999999</v>
      </c>
      <c r="H9" s="30">
        <f>IFERROR((VLOOKUP($B9,'Tabela de alimentos'!$A$3:$K$1041,6,FALSE))*$C9/100,0)</f>
        <v>13.664528985507244</v>
      </c>
      <c r="I9" s="33">
        <f>IFERROR((VLOOKUP($B9,'Tabela de alimentos'!$A$3:$K$1041,7,FALSE))*$C9/100,0)</f>
        <v>49.747799999999998</v>
      </c>
      <c r="J9" s="32">
        <f>IFERROR((VLOOKUP($B9,'Tabela de alimentos'!$A$3:$K$1041,8,FALSE))*$C9/100,0)</f>
        <v>2.0020000000000002</v>
      </c>
      <c r="K9" s="32">
        <f>IFERROR((VLOOKUP($B9,'Tabela de alimentos'!$A$3:$K$1041,9,FALSE))*$C9/100,0)</f>
        <v>0</v>
      </c>
      <c r="L9" s="32">
        <f>IFERROR((VLOOKUP($B9,'Tabela de alimentos'!$A$3:$K$1041,10,FALSE))*$C9/100,0)</f>
        <v>0</v>
      </c>
      <c r="M9" s="32">
        <f>IFERROR((VLOOKUP($B9,'Tabela de alimentos'!$A$3:$K$1041,11,FALSE))*$C9/100,0)</f>
        <v>84.592800000000011</v>
      </c>
      <c r="N9" s="11"/>
    </row>
    <row r="10" spans="1:14" ht="14.25" x14ac:dyDescent="0.2">
      <c r="A10" s="19"/>
      <c r="B10" s="116" t="s">
        <v>738</v>
      </c>
      <c r="C10" s="11">
        <v>100</v>
      </c>
      <c r="D10" s="30">
        <f>IFERROR((VLOOKUP($B10,'Tabela de alimentos'!$A$3:$K$1041,2,FALSE))*$C10/100,0)</f>
        <v>29.97</v>
      </c>
      <c r="E10" s="33">
        <f>IFERROR((VLOOKUP($B10,'Tabela de alimentos'!$A$3:$K$1041,3,FALSE))*$C10/100,0)</f>
        <v>119.429984</v>
      </c>
      <c r="F10" s="30">
        <f>IFERROR((VLOOKUP($B10,'Tabela de alimentos'!$A$3:$K$1041,4,FALSE))*$C10/100,0)</f>
        <v>0.29464583333333338</v>
      </c>
      <c r="G10" s="30">
        <f>IFERROR((VLOOKUP($B10,'Tabela de alimentos'!$A$3:$K$1041,5,FALSE))*$C10/100,0)</f>
        <v>3.0102500000000005</v>
      </c>
      <c r="H10" s="30">
        <f>IFERROR((VLOOKUP($B10,'Tabela de alimentos'!$A$3:$K$1041,6,FALSE))*$C10/100,0)</f>
        <v>1.8557008333333314</v>
      </c>
      <c r="I10" s="33">
        <f>IFERROR((VLOOKUP($B10,'Tabela de alimentos'!$A$3:$K$1041,7,FALSE))*$C10/100,0)</f>
        <v>4.0072166666666673</v>
      </c>
      <c r="J10" s="32">
        <f>IFERROR((VLOOKUP($B10,'Tabela de alimentos'!$A$3:$K$1041,8,FALSE))*$C10/100,0)</f>
        <v>0.14561666666666667</v>
      </c>
      <c r="K10" s="32">
        <f>IFERROR((VLOOKUP($B10,'Tabela de alimentos'!$A$3:$K$1041,9,FALSE))*$C10/100,0)</f>
        <v>0.34517000000000003</v>
      </c>
      <c r="L10" s="32">
        <f>IFERROR((VLOOKUP($B10,'Tabela de alimentos'!$A$3:$K$1041,10,FALSE))*$C10/100,0)</f>
        <v>4.5313999999999997</v>
      </c>
      <c r="M10" s="32">
        <f>IFERROR((VLOOKUP($B10,'Tabela de alimentos'!$A$3:$K$1041,11,FALSE))*$C10/100,0)</f>
        <v>1.8500500000000002</v>
      </c>
      <c r="N10" s="11"/>
    </row>
    <row r="11" spans="1:14" ht="14.25" x14ac:dyDescent="0.2">
      <c r="A11" s="19"/>
      <c r="B11" s="116" t="s">
        <v>142</v>
      </c>
      <c r="C11" s="11">
        <v>90</v>
      </c>
      <c r="D11" s="30">
        <f>IFERROR((VLOOKUP($B11,'Tabela de alimentos'!$A$3:$K$1041,2,FALSE))*$C11/100,0)</f>
        <v>43.489991739130417</v>
      </c>
      <c r="E11" s="33">
        <f>IFERROR((VLOOKUP($B11,'Tabela de alimentos'!$A$3:$K$1041,3,FALSE))*$C11/100,0)</f>
        <v>181.96212543652166</v>
      </c>
      <c r="F11" s="30">
        <f>IFERROR((VLOOKUP($B11,'Tabela de alimentos'!$A$3:$K$1041,4,FALSE))*$C11/100,0)</f>
        <v>0.77282608695652177</v>
      </c>
      <c r="G11" s="30">
        <f>IFERROR((VLOOKUP($B11,'Tabela de alimentos'!$A$3:$K$1041,5,FALSE))*$C11/100,0)</f>
        <v>0.111</v>
      </c>
      <c r="H11" s="30">
        <f>IFERROR((VLOOKUP($B11,'Tabela de alimentos'!$A$3:$K$1041,6,FALSE))*$C11/100,0)</f>
        <v>11.101173913043469</v>
      </c>
      <c r="I11" s="33">
        <f>IFERROR((VLOOKUP($B11,'Tabela de alimentos'!$A$3:$K$1041,7,FALSE))*$C11/100,0)</f>
        <v>20.190000000000001</v>
      </c>
      <c r="J11" s="32">
        <f>IFERROR((VLOOKUP($B11,'Tabela de alimentos'!$A$3:$K$1041,8,FALSE))*$C11/100,0)</f>
        <v>0.23099999999999998</v>
      </c>
      <c r="K11" s="32">
        <f>IFERROR((VLOOKUP($B11,'Tabela de alimentos'!$A$3:$K$1041,9,FALSE))*$C11/100,0)</f>
        <v>2.0699999999999998</v>
      </c>
      <c r="L11" s="32">
        <f>IFERROR((VLOOKUP($B11,'Tabela de alimentos'!$A$3:$K$1041,10,FALSE))*$C11/100,0)</f>
        <v>31.161000000000005</v>
      </c>
      <c r="M11" s="32">
        <f>IFERROR((VLOOKUP($B11,'Tabela de alimentos'!$A$3:$K$1041,11,FALSE))*$C11/100,0)</f>
        <v>0</v>
      </c>
      <c r="N11" s="11"/>
    </row>
    <row r="12" spans="1:14" ht="14.25" hidden="1" x14ac:dyDescent="0.2">
      <c r="A12" s="19"/>
      <c r="B12" s="116"/>
      <c r="C12" s="11"/>
      <c r="D12" s="30">
        <f>IFERROR((VLOOKUP($B12,'Tabela de alimentos'!$A$3:$K$1041,2,FALSE))*$C12/100,0)</f>
        <v>0</v>
      </c>
      <c r="E12" s="33">
        <f>IFERROR((VLOOKUP($B12,'Tabela de alimentos'!$A$3:$K$1041,3,FALSE))*$C12/100,0)</f>
        <v>0</v>
      </c>
      <c r="F12" s="30">
        <f>IFERROR((VLOOKUP($B12,'Tabela de alimentos'!$A$3:$K$1041,4,FALSE))*$C12/100,0)</f>
        <v>0</v>
      </c>
      <c r="G12" s="30">
        <f>IFERROR((VLOOKUP($B12,'Tabela de alimentos'!$A$3:$K$1041,5,FALSE))*$C12/100,0)</f>
        <v>0</v>
      </c>
      <c r="H12" s="30">
        <f>IFERROR((VLOOKUP($B12,'Tabela de alimentos'!$A$3:$K$1041,6,FALSE))*$C12/100,0)</f>
        <v>0</v>
      </c>
      <c r="I12" s="33">
        <f>IFERROR((VLOOKUP($B12,'Tabela de alimentos'!$A$3:$K$1041,7,FALSE))*$C12/100,0)</f>
        <v>0</v>
      </c>
      <c r="J12" s="32">
        <f>IFERROR((VLOOKUP($B12,'Tabela de alimentos'!$A$3:$K$1041,8,FALSE))*$C12/100,0)</f>
        <v>0</v>
      </c>
      <c r="K12" s="32">
        <f>IFERROR((VLOOKUP($B12,'Tabela de alimentos'!$A$3:$K$1041,9,FALSE))*$C12/100,0)</f>
        <v>0</v>
      </c>
      <c r="L12" s="32">
        <f>IFERROR((VLOOKUP($B12,'Tabela de alimentos'!$A$3:$K$1041,10,FALSE))*$C12/100,0)</f>
        <v>0</v>
      </c>
      <c r="M12" s="32">
        <f>IFERROR((VLOOKUP($B12,'Tabela de alimentos'!$A$3:$K$1041,11,FALSE))*$C12/100,0)</f>
        <v>0</v>
      </c>
      <c r="N12" s="11"/>
    </row>
    <row r="13" spans="1:14" ht="14.25" hidden="1" x14ac:dyDescent="0.2">
      <c r="A13" s="19"/>
      <c r="B13" s="116"/>
      <c r="C13" s="11"/>
      <c r="D13" s="30">
        <f>IFERROR((VLOOKUP($B13,'Tabela de alimentos'!$A$3:$K$1041,2,FALSE))*$C13/100,0)</f>
        <v>0</v>
      </c>
      <c r="E13" s="33">
        <f>IFERROR((VLOOKUP($B13,'Tabela de alimentos'!$A$3:$K$1041,3,FALSE))*$C13/100,0)</f>
        <v>0</v>
      </c>
      <c r="F13" s="30">
        <f>IFERROR((VLOOKUP($B13,'Tabela de alimentos'!$A$3:$K$1041,4,FALSE))*$C13/100,0)</f>
        <v>0</v>
      </c>
      <c r="G13" s="30">
        <f>IFERROR((VLOOKUP($B13,'Tabela de alimentos'!$A$3:$K$1041,5,FALSE))*$C13/100,0)</f>
        <v>0</v>
      </c>
      <c r="H13" s="30">
        <f>IFERROR((VLOOKUP($B13,'Tabela de alimentos'!$A$3:$K$1041,6,FALSE))*$C13/100,0)</f>
        <v>0</v>
      </c>
      <c r="I13" s="33">
        <f>IFERROR((VLOOKUP($B13,'Tabela de alimentos'!$A$3:$K$1041,7,FALSE))*$C13/100,0)</f>
        <v>0</v>
      </c>
      <c r="J13" s="32">
        <f>IFERROR((VLOOKUP($B13,'Tabela de alimentos'!$A$3:$K$1041,8,FALSE))*$C13/100,0)</f>
        <v>0</v>
      </c>
      <c r="K13" s="32">
        <f>IFERROR((VLOOKUP($B13,'Tabela de alimentos'!$A$3:$K$1041,9,FALSE))*$C13/100,0)</f>
        <v>0</v>
      </c>
      <c r="L13" s="32">
        <f>IFERROR((VLOOKUP($B13,'Tabela de alimentos'!$A$3:$K$1041,10,FALSE))*$C13/100,0)</f>
        <v>0</v>
      </c>
      <c r="M13" s="32">
        <f>IFERROR((VLOOKUP($B13,'Tabela de alimentos'!$A$3:$K$1041,11,FALSE))*$C13/100,0)</f>
        <v>0</v>
      </c>
      <c r="N13" s="11"/>
    </row>
    <row r="14" spans="1:14" ht="14.25" hidden="1" x14ac:dyDescent="0.2">
      <c r="A14" s="19"/>
      <c r="B14" s="116"/>
      <c r="C14" s="11"/>
      <c r="D14" s="30">
        <f>IFERROR((VLOOKUP($B14,'Tabela de alimentos'!$A$3:$K$1041,2,FALSE))*$C14/100,0)</f>
        <v>0</v>
      </c>
      <c r="E14" s="33">
        <f>IFERROR((VLOOKUP($B14,'Tabela de alimentos'!$A$3:$K$1041,3,FALSE))*$C14/100,0)</f>
        <v>0</v>
      </c>
      <c r="F14" s="30">
        <f>IFERROR((VLOOKUP($B14,'Tabela de alimentos'!$A$3:$K$1041,4,FALSE))*$C14/100,0)</f>
        <v>0</v>
      </c>
      <c r="G14" s="30">
        <f>IFERROR((VLOOKUP($B14,'Tabela de alimentos'!$A$3:$K$1041,5,FALSE))*$C14/100,0)</f>
        <v>0</v>
      </c>
      <c r="H14" s="30">
        <f>IFERROR((VLOOKUP($B14,'Tabela de alimentos'!$A$3:$K$1041,6,FALSE))*$C14/100,0)</f>
        <v>0</v>
      </c>
      <c r="I14" s="33">
        <f>IFERROR((VLOOKUP($B14,'Tabela de alimentos'!$A$3:$K$1041,7,FALSE))*$C14/100,0)</f>
        <v>0</v>
      </c>
      <c r="J14" s="32">
        <f>IFERROR((VLOOKUP($B14,'Tabela de alimentos'!$A$3:$K$1041,8,FALSE))*$C14/100,0)</f>
        <v>0</v>
      </c>
      <c r="K14" s="32">
        <f>IFERROR((VLOOKUP($B14,'Tabela de alimentos'!$A$3:$K$1041,9,FALSE))*$C14/100,0)</f>
        <v>0</v>
      </c>
      <c r="L14" s="32">
        <f>IFERROR((VLOOKUP($B14,'Tabela de alimentos'!$A$3:$K$1041,10,FALSE))*$C14/100,0)</f>
        <v>0</v>
      </c>
      <c r="M14" s="32">
        <f>IFERROR((VLOOKUP($B14,'Tabela de alimentos'!$A$3:$K$1041,11,FALSE))*$C14/100,0)</f>
        <v>0</v>
      </c>
      <c r="N14" s="11"/>
    </row>
    <row r="15" spans="1:14" ht="14.25" hidden="1" x14ac:dyDescent="0.2">
      <c r="A15" s="19"/>
      <c r="B15" s="116"/>
      <c r="C15" s="11"/>
      <c r="D15" s="30">
        <f>IFERROR((VLOOKUP($B15,'Tabela de alimentos'!$A$3:$K$1041,2,FALSE))*$C15/100,0)</f>
        <v>0</v>
      </c>
      <c r="E15" s="33">
        <f>IFERROR((VLOOKUP($B15,'Tabela de alimentos'!$A$3:$K$1041,3,FALSE))*$C15/100,0)</f>
        <v>0</v>
      </c>
      <c r="F15" s="30">
        <f>IFERROR((VLOOKUP($B15,'Tabela de alimentos'!$A$3:$K$1041,4,FALSE))*$C15/100,0)</f>
        <v>0</v>
      </c>
      <c r="G15" s="30">
        <f>IFERROR((VLOOKUP($B15,'Tabela de alimentos'!$A$3:$K$1041,5,FALSE))*$C15/100,0)</f>
        <v>0</v>
      </c>
      <c r="H15" s="30">
        <f>IFERROR((VLOOKUP($B15,'Tabela de alimentos'!$A$3:$K$1041,6,FALSE))*$C15/100,0)</f>
        <v>0</v>
      </c>
      <c r="I15" s="33">
        <f>IFERROR((VLOOKUP($B15,'Tabela de alimentos'!$A$3:$K$1041,7,FALSE))*$C15/100,0)</f>
        <v>0</v>
      </c>
      <c r="J15" s="32">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c r="N15" s="11"/>
    </row>
    <row r="16" spans="1:14" ht="14.25" hidden="1" x14ac:dyDescent="0.2">
      <c r="A16" s="19"/>
      <c r="B16" s="116"/>
      <c r="C16" s="11"/>
      <c r="D16" s="30">
        <f>IFERROR((VLOOKUP($B16,'Tabela de alimentos'!$A$3:$K$1041,2,FALSE))*$C16/100,0)</f>
        <v>0</v>
      </c>
      <c r="E16" s="33">
        <f>IFERROR((VLOOKUP($B16,'Tabela de alimentos'!$A$3:$K$1041,3,FALSE))*$C16/100,0)</f>
        <v>0</v>
      </c>
      <c r="F16" s="30">
        <f>IFERROR((VLOOKUP($B16,'Tabela de alimentos'!$A$3:$K$1041,4,FALSE))*$C16/100,0)</f>
        <v>0</v>
      </c>
      <c r="G16" s="30">
        <f>IFERROR((VLOOKUP($B16,'Tabela de alimentos'!$A$3:$K$1041,5,FALSE))*$C16/100,0)</f>
        <v>0</v>
      </c>
      <c r="H16" s="30">
        <f>IFERROR((VLOOKUP($B16,'Tabela de alimentos'!$A$3:$K$1041,6,FALSE))*$C16/100,0)</f>
        <v>0</v>
      </c>
      <c r="I16" s="33">
        <f>IFERROR((VLOOKUP($B16,'Tabela de alimentos'!$A$3:$K$1041,7,FALSE))*$C16/100,0)</f>
        <v>0</v>
      </c>
      <c r="J16" s="32">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c r="N16" s="11"/>
    </row>
    <row r="17" spans="1:14" ht="14.25" hidden="1" x14ac:dyDescent="0.2">
      <c r="A17" s="19"/>
      <c r="B17" s="116"/>
      <c r="C17" s="11"/>
      <c r="D17" s="30">
        <f>IFERROR((VLOOKUP($B17,'Tabela de alimentos'!$A$3:$K$1041,2,FALSE))*$C17/100,0)</f>
        <v>0</v>
      </c>
      <c r="E17" s="33">
        <f>IFERROR((VLOOKUP($B17,'Tabela de alimentos'!$A$3:$K$1041,3,FALSE))*$C17/100,0)</f>
        <v>0</v>
      </c>
      <c r="F17" s="30">
        <f>IFERROR((VLOOKUP($B17,'Tabela de alimentos'!$A$3:$K$1041,4,FALSE))*$C17/100,0)</f>
        <v>0</v>
      </c>
      <c r="G17" s="30">
        <f>IFERROR((VLOOKUP($B17,'Tabela de alimentos'!$A$3:$K$1041,5,FALSE))*$C17/100,0)</f>
        <v>0</v>
      </c>
      <c r="H17" s="30">
        <f>IFERROR((VLOOKUP($B17,'Tabela de alimentos'!$A$3:$K$1041,6,FALSE))*$C17/100,0)</f>
        <v>0</v>
      </c>
      <c r="I17" s="33">
        <f>IFERROR((VLOOKUP($B17,'Tabela de alimentos'!$A$3:$K$1041,7,FALSE))*$C17/100,0)</f>
        <v>0</v>
      </c>
      <c r="J17" s="32">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c r="N17" s="11"/>
    </row>
    <row r="18" spans="1:14" ht="14.25" hidden="1" x14ac:dyDescent="0.2">
      <c r="A18" s="19"/>
      <c r="B18" s="116"/>
      <c r="C18" s="11"/>
      <c r="D18" s="30">
        <f>IFERROR((VLOOKUP($B18,'Tabela de alimentos'!$A$3:$K$1041,2,FALSE))*$C18/100,0)</f>
        <v>0</v>
      </c>
      <c r="E18" s="33">
        <f>IFERROR((VLOOKUP($B18,'Tabela de alimentos'!$A$3:$K$1041,3,FALSE))*$C18/100,0)</f>
        <v>0</v>
      </c>
      <c r="F18" s="30">
        <f>IFERROR((VLOOKUP($B18,'Tabela de alimentos'!$A$3:$K$1041,4,FALSE))*$C18/100,0)</f>
        <v>0</v>
      </c>
      <c r="G18" s="30">
        <f>IFERROR((VLOOKUP($B18,'Tabela de alimentos'!$A$3:$K$1041,5,FALSE))*$C18/100,0)</f>
        <v>0</v>
      </c>
      <c r="H18" s="30">
        <f>IFERROR((VLOOKUP($B18,'Tabela de alimentos'!$A$3:$K$1041,6,FALSE))*$C18/100,0)</f>
        <v>0</v>
      </c>
      <c r="I18" s="33">
        <f>IFERROR((VLOOKUP($B18,'Tabela de alimentos'!$A$3:$K$1041,7,FALSE))*$C18/100,0)</f>
        <v>0</v>
      </c>
      <c r="J18" s="32">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c r="N18" s="11"/>
    </row>
    <row r="19" spans="1:14" ht="14.25" hidden="1" x14ac:dyDescent="0.2">
      <c r="A19" s="19"/>
      <c r="B19" s="116"/>
      <c r="C19" s="11"/>
      <c r="D19" s="30">
        <f>IFERROR((VLOOKUP($B19,'Tabela de alimentos'!$A$3:$K$1041,2,FALSE))*$C19/100,0)</f>
        <v>0</v>
      </c>
      <c r="E19" s="33">
        <f>IFERROR((VLOOKUP($B19,'Tabela de alimentos'!$A$3:$K$1041,3,FALSE))*$C19/100,0)</f>
        <v>0</v>
      </c>
      <c r="F19" s="30">
        <f>IFERROR((VLOOKUP($B19,'Tabela de alimentos'!$A$3:$K$1041,4,FALSE))*$C19/100,0)</f>
        <v>0</v>
      </c>
      <c r="G19" s="30">
        <f>IFERROR((VLOOKUP($B19,'Tabela de alimentos'!$A$3:$K$1041,5,FALSE))*$C19/100,0)</f>
        <v>0</v>
      </c>
      <c r="H19" s="30">
        <f>IFERROR((VLOOKUP($B19,'Tabela de alimentos'!$A$3:$K$1041,6,FALSE))*$C19/100,0)</f>
        <v>0</v>
      </c>
      <c r="I19" s="33">
        <f>IFERROR((VLOOKUP($B19,'Tabela de alimentos'!$A$3:$K$1041,7,FALSE))*$C19/100,0)</f>
        <v>0</v>
      </c>
      <c r="J19" s="32">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c r="N19" s="11"/>
    </row>
    <row r="20" spans="1:14" ht="14.25" hidden="1" x14ac:dyDescent="0.2">
      <c r="A20" s="19"/>
      <c r="B20" s="116"/>
      <c r="C20" s="11"/>
      <c r="D20" s="30">
        <f>IFERROR((VLOOKUP($B20,'Tabela de alimentos'!$A$3:$K$1041,2,FALSE))*$C20/100,0)</f>
        <v>0</v>
      </c>
      <c r="E20" s="33">
        <f>IFERROR((VLOOKUP($B20,'Tabela de alimentos'!$A$3:$K$1041,3,FALSE))*$C20/100,0)</f>
        <v>0</v>
      </c>
      <c r="F20" s="30">
        <f>IFERROR((VLOOKUP($B20,'Tabela de alimentos'!$A$3:$K$1041,4,FALSE))*$C20/100,0)</f>
        <v>0</v>
      </c>
      <c r="G20" s="30">
        <f>IFERROR((VLOOKUP($B20,'Tabela de alimentos'!$A$3:$K$1041,5,FALSE))*$C20/100,0)</f>
        <v>0</v>
      </c>
      <c r="H20" s="30">
        <f>IFERROR((VLOOKUP($B20,'Tabela de alimentos'!$A$3:$K$1041,6,FALSE))*$C20/100,0)</f>
        <v>0</v>
      </c>
      <c r="I20" s="33">
        <f>IFERROR((VLOOKUP($B20,'Tabela de alimentos'!$A$3:$K$1041,7,FALSE))*$C20/100,0)</f>
        <v>0</v>
      </c>
      <c r="J20" s="32">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c r="N20" s="11"/>
    </row>
    <row r="21" spans="1:14" ht="14.25" hidden="1" x14ac:dyDescent="0.2">
      <c r="A21" s="19"/>
      <c r="B21" s="116"/>
      <c r="C21" s="11"/>
      <c r="D21" s="30">
        <f>IFERROR((VLOOKUP($B21,'Tabela de alimentos'!$A$3:$K$1041,2,FALSE))*$C21/100,0)</f>
        <v>0</v>
      </c>
      <c r="E21" s="33">
        <f>IFERROR((VLOOKUP($B21,'Tabela de alimentos'!$A$3:$K$1041,3,FALSE))*$C21/100,0)</f>
        <v>0</v>
      </c>
      <c r="F21" s="30">
        <f>IFERROR((VLOOKUP($B21,'Tabela de alimentos'!$A$3:$K$1041,4,FALSE))*$C21/100,0)</f>
        <v>0</v>
      </c>
      <c r="G21" s="30">
        <f>IFERROR((VLOOKUP($B21,'Tabela de alimentos'!$A$3:$K$1041,5,FALSE))*$C21/100,0)</f>
        <v>0</v>
      </c>
      <c r="H21" s="30">
        <f>IFERROR((VLOOKUP($B21,'Tabela de alimentos'!$A$3:$K$1041,6,FALSE))*$C21/100,0)</f>
        <v>0</v>
      </c>
      <c r="I21" s="33">
        <f>IFERROR((VLOOKUP($B21,'Tabela de alimentos'!$A$3:$K$1041,7,FALSE))*$C21/100,0)</f>
        <v>0</v>
      </c>
      <c r="J21" s="32">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c r="N21" s="11"/>
    </row>
    <row r="22" spans="1:14" ht="14.25" hidden="1" x14ac:dyDescent="0.2">
      <c r="A22" s="19"/>
      <c r="B22" s="116"/>
      <c r="C22" s="11"/>
      <c r="D22" s="30">
        <f>IFERROR((VLOOKUP($B22,'Tabela de alimentos'!$A$3:$K$1041,2,FALSE))*$C22/100,0)</f>
        <v>0</v>
      </c>
      <c r="E22" s="33">
        <f>IFERROR((VLOOKUP($B22,'Tabela de alimentos'!$A$3:$K$1041,3,FALSE))*$C22/100,0)</f>
        <v>0</v>
      </c>
      <c r="F22" s="30">
        <f>IFERROR((VLOOKUP($B22,'Tabela de alimentos'!$A$3:$K$1041,4,FALSE))*$C22/100,0)</f>
        <v>0</v>
      </c>
      <c r="G22" s="30">
        <f>IFERROR((VLOOKUP($B22,'Tabela de alimentos'!$A$3:$K$1041,5,FALSE))*$C22/100,0)</f>
        <v>0</v>
      </c>
      <c r="H22" s="30">
        <f>IFERROR((VLOOKUP($B22,'Tabela de alimentos'!$A$3:$K$1041,6,FALSE))*$C22/100,0)</f>
        <v>0</v>
      </c>
      <c r="I22" s="33">
        <f>IFERROR((VLOOKUP($B22,'Tabela de alimentos'!$A$3:$K$1041,7,FALSE))*$C22/100,0)</f>
        <v>0</v>
      </c>
      <c r="J22" s="32">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c r="N22" s="11"/>
    </row>
    <row r="23" spans="1:14" ht="14.25" hidden="1" x14ac:dyDescent="0.2">
      <c r="A23" s="19"/>
      <c r="B23" s="116"/>
      <c r="C23" s="11"/>
      <c r="D23" s="30">
        <f>IFERROR((VLOOKUP($B23,'Tabela de alimentos'!$A$3:$K$1041,2,FALSE))*$C23/100,0)</f>
        <v>0</v>
      </c>
      <c r="E23" s="33">
        <f>IFERROR((VLOOKUP($B23,'Tabela de alimentos'!$A$3:$K$1041,3,FALSE))*$C23/100,0)</f>
        <v>0</v>
      </c>
      <c r="F23" s="30">
        <f>IFERROR((VLOOKUP($B23,'Tabela de alimentos'!$A$3:$K$1041,4,FALSE))*$C23/100,0)</f>
        <v>0</v>
      </c>
      <c r="G23" s="30">
        <f>IFERROR((VLOOKUP($B23,'Tabela de alimentos'!$A$3:$K$1041,5,FALSE))*$C23/100,0)</f>
        <v>0</v>
      </c>
      <c r="H23" s="30">
        <f>IFERROR((VLOOKUP($B23,'Tabela de alimentos'!$A$3:$K$1041,6,FALSE))*$C23/100,0)</f>
        <v>0</v>
      </c>
      <c r="I23" s="33">
        <f>IFERROR((VLOOKUP($B23,'Tabela de alimentos'!$A$3:$K$1041,7,FALSE))*$C23/100,0)</f>
        <v>0</v>
      </c>
      <c r="J23" s="32">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c r="N23" s="11"/>
    </row>
    <row r="24" spans="1:14" ht="14.25" hidden="1" x14ac:dyDescent="0.2">
      <c r="A24" s="19"/>
      <c r="B24" s="116"/>
      <c r="C24" s="11"/>
      <c r="D24" s="30">
        <f>IFERROR((VLOOKUP($B24,'Tabela de alimentos'!$A$3:$K$1041,2,FALSE))*$C24/100,0)</f>
        <v>0</v>
      </c>
      <c r="E24" s="33">
        <f>IFERROR((VLOOKUP($B24,'Tabela de alimentos'!$A$3:$K$1041,3,FALSE))*$C24/100,0)</f>
        <v>0</v>
      </c>
      <c r="F24" s="30">
        <f>IFERROR((VLOOKUP($B24,'Tabela de alimentos'!$A$3:$K$1041,4,FALSE))*$C24/100,0)</f>
        <v>0</v>
      </c>
      <c r="G24" s="30">
        <f>IFERROR((VLOOKUP($B24,'Tabela de alimentos'!$A$3:$K$1041,5,FALSE))*$C24/100,0)</f>
        <v>0</v>
      </c>
      <c r="H24" s="30">
        <f>IFERROR((VLOOKUP($B24,'Tabela de alimentos'!$A$3:$K$1041,6,FALSE))*$C24/100,0)</f>
        <v>0</v>
      </c>
      <c r="I24" s="33">
        <f>IFERROR((VLOOKUP($B24,'Tabela de alimentos'!$A$3:$K$1041,7,FALSE))*$C24/100,0)</f>
        <v>0</v>
      </c>
      <c r="J24" s="32">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c r="N24" s="11"/>
    </row>
    <row r="25" spans="1:14" ht="14.25" x14ac:dyDescent="0.2">
      <c r="A25" s="19"/>
      <c r="B25" s="116" t="s">
        <v>716</v>
      </c>
      <c r="C25" s="11">
        <v>100</v>
      </c>
      <c r="D25" s="30">
        <f>IFERROR((VLOOKUP($B25,'Tabela de alimentos'!$A$3:$K$1041,2,FALSE))*$C25/100,0)</f>
        <v>237.07621886956522</v>
      </c>
      <c r="E25" s="33">
        <f>IFERROR((VLOOKUP($B25,'Tabela de alimentos'!$A$3:$K$1041,3,FALSE))*$C25/100,0)</f>
        <v>991.9268997502611</v>
      </c>
      <c r="F25" s="30">
        <f>IFERROR((VLOOKUP($B25,'Tabela de alimentos'!$A$3:$K$1041,4,FALSE))*$C25/100,0)</f>
        <v>10.830376811594203</v>
      </c>
      <c r="G25" s="30">
        <f>IFERROR((VLOOKUP($B25,'Tabela de alimentos'!$A$3:$K$1041,5,FALSE))*$C25/100,0)</f>
        <v>6.8917999999999999</v>
      </c>
      <c r="H25" s="30">
        <f>IFERROR((VLOOKUP($B25,'Tabela de alimentos'!$A$3:$K$1041,6,FALSE))*$C25/100,0)</f>
        <v>31.749223188405793</v>
      </c>
      <c r="I25" s="33">
        <f>IFERROR((VLOOKUP($B25,'Tabela de alimentos'!$A$3:$K$1041,7,FALSE))*$C25/100,0)</f>
        <v>53.00160000000001</v>
      </c>
      <c r="J25" s="32">
        <f>IFERROR((VLOOKUP($B25,'Tabela de alimentos'!$A$3:$K$1041,8,FALSE))*$C25/100,0)</f>
        <v>2.0178666666666669</v>
      </c>
      <c r="K25" s="32">
        <f>IFERROR((VLOOKUP($B25,'Tabela de alimentos'!$A$3:$K$1041,9,FALSE))*$C25/100,0)</f>
        <v>94.493333333333325</v>
      </c>
      <c r="L25" s="32">
        <f>IFERROR((VLOOKUP($B25,'Tabela de alimentos'!$A$3:$K$1041,10,FALSE))*$C25/100,0)</f>
        <v>1.8685999999999998</v>
      </c>
      <c r="M25" s="32">
        <f>IFERROR((VLOOKUP($B25,'Tabela de alimentos'!$A$3:$K$1041,11,FALSE))*$C25/100,0)</f>
        <v>379.36703333333332</v>
      </c>
      <c r="N25" s="11"/>
    </row>
    <row r="26" spans="1:14" ht="14.25" x14ac:dyDescent="0.2">
      <c r="A26" s="19"/>
      <c r="B26" s="116" t="s">
        <v>740</v>
      </c>
      <c r="C26" s="11">
        <v>100</v>
      </c>
      <c r="D26" s="30">
        <f>IFERROR((VLOOKUP($B26,'Tabela de alimentos'!$A$3:$K$1041,2,FALSE))*$C26/100,0)</f>
        <v>147.02000000000001</v>
      </c>
      <c r="E26" s="33">
        <f>IFERROR((VLOOKUP($B26,'Tabela de alimentos'!$A$3:$K$1041,3,FALSE))*$C26/100,0)</f>
        <v>467.86296516159973</v>
      </c>
      <c r="F26" s="30">
        <f>IFERROR((VLOOKUP($B26,'Tabela de alimentos'!$A$3:$K$1041,4,FALSE))*$C26/100,0)</f>
        <v>0.99450000000000005</v>
      </c>
      <c r="G26" s="30">
        <f>IFERROR((VLOOKUP($B26,'Tabela de alimentos'!$A$3:$K$1041,5,FALSE))*$C26/100,0)</f>
        <v>0.308</v>
      </c>
      <c r="H26" s="30">
        <f>IFERROR((VLOOKUP($B26,'Tabela de alimentos'!$A$3:$K$1041,6,FALSE))*$C26/100,0)</f>
        <v>28.662499999999987</v>
      </c>
      <c r="I26" s="33">
        <f>IFERROR((VLOOKUP($B26,'Tabela de alimentos'!$A$3:$K$1041,7,FALSE))*$C26/100,0)</f>
        <v>2.4373333333333336</v>
      </c>
      <c r="J26" s="32">
        <f>IFERROR((VLOOKUP($B26,'Tabela de alimentos'!$A$3:$K$1041,8,FALSE))*$C26/100,0)</f>
        <v>0.30966666666666659</v>
      </c>
      <c r="K26" s="32">
        <f>IFERROR((VLOOKUP($B26,'Tabela de alimentos'!$A$3:$K$1041,9,FALSE))*$C26/100,0)</f>
        <v>42</v>
      </c>
      <c r="L26" s="32">
        <f>IFERROR((VLOOKUP($B26,'Tabela de alimentos'!$A$3:$K$1041,10,FALSE))*$C26/100,0)</f>
        <v>239.43866666666668</v>
      </c>
      <c r="M26" s="32">
        <f>IFERROR((VLOOKUP($B26,'Tabela de alimentos'!$A$3:$K$1041,11,FALSE))*$C26/100,0)</f>
        <v>8.3233333333333324</v>
      </c>
      <c r="N26" s="11"/>
    </row>
    <row r="27" spans="1:14" ht="14.25" x14ac:dyDescent="0.2">
      <c r="A27" s="19"/>
      <c r="B27" s="116" t="s">
        <v>156</v>
      </c>
      <c r="C27" s="11">
        <v>70</v>
      </c>
      <c r="D27" s="30">
        <f>IFERROR((VLOOKUP($B27,'Tabela de alimentos'!$A$3:$K$1041,2,FALSE))*$C27/100,0)</f>
        <v>68.774791521739147</v>
      </c>
      <c r="E27" s="33">
        <f>IFERROR((VLOOKUP($B27,'Tabela de alimentos'!$A$3:$K$1041,3,FALSE))*$C27/100,0)</f>
        <v>287.75372772695658</v>
      </c>
      <c r="F27" s="30">
        <f>IFERROR((VLOOKUP($B27,'Tabela de alimentos'!$A$3:$K$1041,4,FALSE))*$C27/100,0)</f>
        <v>0.8876811594202898</v>
      </c>
      <c r="G27" s="30">
        <f>IFERROR((VLOOKUP($B27,'Tabela de alimentos'!$A$3:$K$1041,5,FALSE))*$C27/100,0)</f>
        <v>4.5499999999999999E-2</v>
      </c>
      <c r="H27" s="30">
        <f>IFERROR((VLOOKUP($B27,'Tabela de alimentos'!$A$3:$K$1041,6,FALSE))*$C27/100,0)</f>
        <v>18.169818840579712</v>
      </c>
      <c r="I27" s="33">
        <f>IFERROR((VLOOKUP($B27,'Tabela de alimentos'!$A$3:$K$1041,7,FALSE))*$C27/100,0)</f>
        <v>5.2943333333333342</v>
      </c>
      <c r="J27" s="32">
        <f>IFERROR((VLOOKUP($B27,'Tabela de alimentos'!$A$3:$K$1041,8,FALSE))*$C27/100,0)</f>
        <v>0.26600000000000001</v>
      </c>
      <c r="K27" s="32">
        <f>IFERROR((VLOOKUP($B27,'Tabela de alimentos'!$A$3:$K$1041,9,FALSE))*$C27/100,0)</f>
        <v>22.4</v>
      </c>
      <c r="L27" s="32">
        <f>IFERROR((VLOOKUP($B27,'Tabela de alimentos'!$A$3:$K$1041,10,FALSE))*$C27/100,0)</f>
        <v>15.113</v>
      </c>
      <c r="M27" s="32">
        <f>IFERROR((VLOOKUP($B27,'Tabela de alimentos'!$A$3:$K$1041,11,FALSE))*$C27/100,0)</f>
        <v>0</v>
      </c>
      <c r="N27" s="11"/>
    </row>
    <row r="28" spans="1:14" ht="14.25" x14ac:dyDescent="0.2">
      <c r="A28" s="19"/>
      <c r="B28" s="116"/>
      <c r="C28" s="11"/>
      <c r="D28" s="30">
        <f>IFERROR((VLOOKUP($B28,'Tabela de alimentos'!$A$3:$K$1041,2,FALSE))*$C28/100,0)</f>
        <v>0</v>
      </c>
      <c r="E28" s="33">
        <f>IFERROR((VLOOKUP($B28,'Tabela de alimentos'!$A$3:$K$1041,3,FALSE))*$C28/100,0)</f>
        <v>0</v>
      </c>
      <c r="F28" s="30">
        <f>IFERROR((VLOOKUP($B28,'Tabela de alimentos'!$A$3:$K$1041,4,FALSE))*$C28/100,0)</f>
        <v>0</v>
      </c>
      <c r="G28" s="30">
        <f>IFERROR((VLOOKUP($B28,'Tabela de alimentos'!$A$3:$K$1041,5,FALSE))*$C28/100,0)</f>
        <v>0</v>
      </c>
      <c r="H28" s="30">
        <f>IFERROR((VLOOKUP($B28,'Tabela de alimentos'!$A$3:$K$1041,6,FALSE))*$C28/100,0)</f>
        <v>0</v>
      </c>
      <c r="I28" s="33">
        <f>IFERROR((VLOOKUP($B28,'Tabela de alimentos'!$A$3:$K$1041,7,FALSE))*$C28/100,0)</f>
        <v>0</v>
      </c>
      <c r="J28" s="32">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c r="N28" s="11"/>
    </row>
    <row r="29" spans="1:14" ht="14.25" x14ac:dyDescent="0.2">
      <c r="A29" s="19"/>
      <c r="B29" s="116"/>
      <c r="C29" s="11"/>
      <c r="D29" s="30">
        <f>IFERROR((VLOOKUP($B29,'Tabela de alimentos'!$A$3:$K$1041,2,FALSE))*$C29/100,0)</f>
        <v>0</v>
      </c>
      <c r="E29" s="33">
        <f>IFERROR((VLOOKUP($B29,'Tabela de alimentos'!$A$3:$K$1041,3,FALSE))*$C29/100,0)</f>
        <v>0</v>
      </c>
      <c r="F29" s="30">
        <f>IFERROR((VLOOKUP($B29,'Tabela de alimentos'!$A$3:$K$1041,4,FALSE))*$C29/100,0)</f>
        <v>0</v>
      </c>
      <c r="G29" s="30">
        <f>IFERROR((VLOOKUP($B29,'Tabela de alimentos'!$A$3:$K$1041,5,FALSE))*$C29/100,0)</f>
        <v>0</v>
      </c>
      <c r="H29" s="30">
        <f>IFERROR((VLOOKUP($B29,'Tabela de alimentos'!$A$3:$K$1041,6,FALSE))*$C29/100,0)</f>
        <v>0</v>
      </c>
      <c r="I29" s="33">
        <f>IFERROR((VLOOKUP($B29,'Tabela de alimentos'!$A$3:$K$1041,7,FALSE))*$C29/100,0)</f>
        <v>0</v>
      </c>
      <c r="J29" s="32">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c r="N29" s="11"/>
    </row>
    <row r="30" spans="1:14" ht="14.25" hidden="1" x14ac:dyDescent="0.2">
      <c r="A30" s="19"/>
      <c r="B30" s="116"/>
      <c r="C30" s="11"/>
      <c r="D30" s="30">
        <f>IFERROR((VLOOKUP($B30,'Tabela de alimentos'!$A$3:$K$1041,2,FALSE))*$C30/100,0)</f>
        <v>0</v>
      </c>
      <c r="E30" s="33">
        <f>IFERROR((VLOOKUP($B30,'Tabela de alimentos'!$A$3:$K$1041,3,FALSE))*$C30/100,0)</f>
        <v>0</v>
      </c>
      <c r="F30" s="30">
        <f>IFERROR((VLOOKUP($B30,'Tabela de alimentos'!$A$3:$K$1041,4,FALSE))*$C30/100,0)</f>
        <v>0</v>
      </c>
      <c r="G30" s="30">
        <f>IFERROR((VLOOKUP($B30,'Tabela de alimentos'!$A$3:$K$1041,5,FALSE))*$C30/100,0)</f>
        <v>0</v>
      </c>
      <c r="H30" s="30">
        <f>IFERROR((VLOOKUP($B30,'Tabela de alimentos'!$A$3:$K$1041,6,FALSE))*$C30/100,0)</f>
        <v>0</v>
      </c>
      <c r="I30" s="33">
        <f>IFERROR((VLOOKUP($B30,'Tabela de alimentos'!$A$3:$K$1041,7,FALSE))*$C30/100,0)</f>
        <v>0</v>
      </c>
      <c r="J30" s="32">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c r="N30" s="11"/>
    </row>
    <row r="31" spans="1:14" ht="14.25" hidden="1" x14ac:dyDescent="0.2">
      <c r="A31" s="19"/>
      <c r="B31" s="116"/>
      <c r="C31" s="11"/>
      <c r="D31" s="30">
        <f>IFERROR((VLOOKUP($B31,'Tabela de alimentos'!$A$3:$K$1041,2,FALSE))*$C31/100,0)</f>
        <v>0</v>
      </c>
      <c r="E31" s="33">
        <f>IFERROR((VLOOKUP($B31,'Tabela de alimentos'!$A$3:$K$1041,3,FALSE))*$C31/100,0)</f>
        <v>0</v>
      </c>
      <c r="F31" s="30">
        <f>IFERROR((VLOOKUP($B31,'Tabela de alimentos'!$A$3:$K$1041,4,FALSE))*$C31/100,0)</f>
        <v>0</v>
      </c>
      <c r="G31" s="30">
        <f>IFERROR((VLOOKUP($B31,'Tabela de alimentos'!$A$3:$K$1041,5,FALSE))*$C31/100,0)</f>
        <v>0</v>
      </c>
      <c r="H31" s="30">
        <f>IFERROR((VLOOKUP($B31,'Tabela de alimentos'!$A$3:$K$1041,6,FALSE))*$C31/100,0)</f>
        <v>0</v>
      </c>
      <c r="I31" s="33">
        <f>IFERROR((VLOOKUP($B31,'Tabela de alimentos'!$A$3:$K$1041,7,FALSE))*$C31/100,0)</f>
        <v>0</v>
      </c>
      <c r="J31" s="32">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c r="N31" s="11"/>
    </row>
    <row r="32" spans="1:14" ht="14.25" hidden="1" x14ac:dyDescent="0.2">
      <c r="A32" s="19"/>
      <c r="B32" s="116"/>
      <c r="C32" s="11"/>
      <c r="D32" s="30">
        <f>IFERROR((VLOOKUP($B32,'Tabela de alimentos'!$A$3:$K$1041,2,FALSE))*$C32/100,0)</f>
        <v>0</v>
      </c>
      <c r="E32" s="33">
        <f>IFERROR((VLOOKUP($B32,'Tabela de alimentos'!$A$3:$K$1041,3,FALSE))*$C32/100,0)</f>
        <v>0</v>
      </c>
      <c r="F32" s="30">
        <f>IFERROR((VLOOKUP($B32,'Tabela de alimentos'!$A$3:$K$1041,4,FALSE))*$C32/100,0)</f>
        <v>0</v>
      </c>
      <c r="G32" s="30">
        <f>IFERROR((VLOOKUP($B32,'Tabela de alimentos'!$A$3:$K$1041,5,FALSE))*$C32/100,0)</f>
        <v>0</v>
      </c>
      <c r="H32" s="30">
        <f>IFERROR((VLOOKUP($B32,'Tabela de alimentos'!$A$3:$K$1041,6,FALSE))*$C32/100,0)</f>
        <v>0</v>
      </c>
      <c r="I32" s="33">
        <f>IFERROR((VLOOKUP($B32,'Tabela de alimentos'!$A$3:$K$1041,7,FALSE))*$C32/100,0)</f>
        <v>0</v>
      </c>
      <c r="J32" s="32">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c r="N32" s="11"/>
    </row>
    <row r="33" spans="1:14" ht="14.25" hidden="1" x14ac:dyDescent="0.2">
      <c r="A33" s="19"/>
      <c r="B33" s="116"/>
      <c r="C33" s="11"/>
      <c r="D33" s="30">
        <f>IFERROR((VLOOKUP($B33,'Tabela de alimentos'!$A$3:$K$1041,2,FALSE))*$C33/100,0)</f>
        <v>0</v>
      </c>
      <c r="E33" s="33">
        <f>IFERROR((VLOOKUP($B33,'Tabela de alimentos'!$A$3:$K$1041,3,FALSE))*$C33/100,0)</f>
        <v>0</v>
      </c>
      <c r="F33" s="30">
        <f>IFERROR((VLOOKUP($B33,'Tabela de alimentos'!$A$3:$K$1041,4,FALSE))*$C33/100,0)</f>
        <v>0</v>
      </c>
      <c r="G33" s="30">
        <f>IFERROR((VLOOKUP($B33,'Tabela de alimentos'!$A$3:$K$1041,5,FALSE))*$C33/100,0)</f>
        <v>0</v>
      </c>
      <c r="H33" s="30">
        <f>IFERROR((VLOOKUP($B33,'Tabela de alimentos'!$A$3:$K$1041,6,FALSE))*$C33/100,0)</f>
        <v>0</v>
      </c>
      <c r="I33" s="33">
        <f>IFERROR((VLOOKUP($B33,'Tabela de alimentos'!$A$3:$K$1041,7,FALSE))*$C33/100,0)</f>
        <v>0</v>
      </c>
      <c r="J33" s="32">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c r="N33" s="11"/>
    </row>
    <row r="34" spans="1:14" ht="14.25" hidden="1" x14ac:dyDescent="0.2">
      <c r="A34" s="19"/>
      <c r="B34" s="116"/>
      <c r="C34" s="11"/>
      <c r="D34" s="30">
        <f>IFERROR((VLOOKUP($B34,'Tabela de alimentos'!$A$3:$K$1041,2,FALSE))*$C34/100,0)</f>
        <v>0</v>
      </c>
      <c r="E34" s="33">
        <f>IFERROR((VLOOKUP($B34,'Tabela de alimentos'!$A$3:$K$1041,3,FALSE))*$C34/100,0)</f>
        <v>0</v>
      </c>
      <c r="F34" s="30">
        <f>IFERROR((VLOOKUP($B34,'Tabela de alimentos'!$A$3:$K$1041,4,FALSE))*$C34/100,0)</f>
        <v>0</v>
      </c>
      <c r="G34" s="30">
        <f>IFERROR((VLOOKUP($B34,'Tabela de alimentos'!$A$3:$K$1041,5,FALSE))*$C34/100,0)</f>
        <v>0</v>
      </c>
      <c r="H34" s="30">
        <f>IFERROR((VLOOKUP($B34,'Tabela de alimentos'!$A$3:$K$1041,6,FALSE))*$C34/100,0)</f>
        <v>0</v>
      </c>
      <c r="I34" s="33">
        <f>IFERROR((VLOOKUP($B34,'Tabela de alimentos'!$A$3:$K$1041,7,FALSE))*$C34/100,0)</f>
        <v>0</v>
      </c>
      <c r="J34" s="32">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c r="N34" s="11"/>
    </row>
    <row r="35" spans="1:14" ht="14.25" hidden="1" x14ac:dyDescent="0.2">
      <c r="A35" s="19"/>
      <c r="B35" s="116"/>
      <c r="C35" s="11"/>
      <c r="D35" s="30">
        <f>IFERROR((VLOOKUP($B35,'Tabela de alimentos'!$A$3:$K$1041,2,FALSE))*$C35/100,0)</f>
        <v>0</v>
      </c>
      <c r="E35" s="33">
        <f>IFERROR((VLOOKUP($B35,'Tabela de alimentos'!$A$3:$K$1041,3,FALSE))*$C35/100,0)</f>
        <v>0</v>
      </c>
      <c r="F35" s="30">
        <f>IFERROR((VLOOKUP($B35,'Tabela de alimentos'!$A$3:$K$1041,4,FALSE))*$C35/100,0)</f>
        <v>0</v>
      </c>
      <c r="G35" s="30">
        <f>IFERROR((VLOOKUP($B35,'Tabela de alimentos'!$A$3:$K$1041,5,FALSE))*$C35/100,0)</f>
        <v>0</v>
      </c>
      <c r="H35" s="30">
        <f>IFERROR((VLOOKUP($B35,'Tabela de alimentos'!$A$3:$K$1041,6,FALSE))*$C35/100,0)</f>
        <v>0</v>
      </c>
      <c r="I35" s="33">
        <f>IFERROR((VLOOKUP($B35,'Tabela de alimentos'!$A$3:$K$1041,7,FALSE))*$C35/100,0)</f>
        <v>0</v>
      </c>
      <c r="J35" s="32">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c r="N35" s="11"/>
    </row>
    <row r="36" spans="1:14" ht="14.25" hidden="1" x14ac:dyDescent="0.2">
      <c r="A36" s="19"/>
      <c r="B36" s="116"/>
      <c r="C36" s="11"/>
      <c r="D36" s="30">
        <f>IFERROR((VLOOKUP($B36,'Tabela de alimentos'!$A$3:$K$1041,2,FALSE))*$C36/100,0)</f>
        <v>0</v>
      </c>
      <c r="E36" s="33">
        <f>IFERROR((VLOOKUP($B36,'Tabela de alimentos'!$A$3:$K$1041,3,FALSE))*$C36/100,0)</f>
        <v>0</v>
      </c>
      <c r="F36" s="30">
        <f>IFERROR((VLOOKUP($B36,'Tabela de alimentos'!$A$3:$K$1041,4,FALSE))*$C36/100,0)</f>
        <v>0</v>
      </c>
      <c r="G36" s="30">
        <f>IFERROR((VLOOKUP($B36,'Tabela de alimentos'!$A$3:$K$1041,5,FALSE))*$C36/100,0)</f>
        <v>0</v>
      </c>
      <c r="H36" s="30">
        <f>IFERROR((VLOOKUP($B36,'Tabela de alimentos'!$A$3:$K$1041,6,FALSE))*$C36/100,0)</f>
        <v>0</v>
      </c>
      <c r="I36" s="33">
        <f>IFERROR((VLOOKUP($B36,'Tabela de alimentos'!$A$3:$K$1041,7,FALSE))*$C36/100,0)</f>
        <v>0</v>
      </c>
      <c r="J36" s="32">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c r="N36" s="11"/>
    </row>
    <row r="37" spans="1:14" ht="14.25" hidden="1" x14ac:dyDescent="0.2">
      <c r="A37" s="19"/>
      <c r="B37" s="116"/>
      <c r="C37" s="11"/>
      <c r="D37" s="30">
        <f>IFERROR((VLOOKUP($B37,'Tabela de alimentos'!$A$3:$K$1041,2,FALSE))*$C37/100,0)</f>
        <v>0</v>
      </c>
      <c r="E37" s="33">
        <f>IFERROR((VLOOKUP($B37,'Tabela de alimentos'!$A$3:$K$1041,3,FALSE))*$C37/100,0)</f>
        <v>0</v>
      </c>
      <c r="F37" s="30">
        <f>IFERROR((VLOOKUP($B37,'Tabela de alimentos'!$A$3:$K$1041,4,FALSE))*$C37/100,0)</f>
        <v>0</v>
      </c>
      <c r="G37" s="30">
        <f>IFERROR((VLOOKUP($B37,'Tabela de alimentos'!$A$3:$K$1041,5,FALSE))*$C37/100,0)</f>
        <v>0</v>
      </c>
      <c r="H37" s="30">
        <f>IFERROR((VLOOKUP($B37,'Tabela de alimentos'!$A$3:$K$1041,6,FALSE))*$C37/100,0)</f>
        <v>0</v>
      </c>
      <c r="I37" s="33">
        <f>IFERROR((VLOOKUP($B37,'Tabela de alimentos'!$A$3:$K$1041,7,FALSE))*$C37/100,0)</f>
        <v>0</v>
      </c>
      <c r="J37" s="32">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c r="N37" s="11"/>
    </row>
    <row r="38" spans="1:14" ht="14.25" hidden="1" x14ac:dyDescent="0.2">
      <c r="A38" s="19"/>
      <c r="B38" s="116"/>
      <c r="C38" s="11"/>
      <c r="D38" s="30">
        <f>IFERROR((VLOOKUP($B38,'Tabela de alimentos'!$A$3:$K$1041,2,FALSE))*$C38/100,0)</f>
        <v>0</v>
      </c>
      <c r="E38" s="33">
        <f>IFERROR((VLOOKUP($B38,'Tabela de alimentos'!$A$3:$K$1041,3,FALSE))*$C38/100,0)</f>
        <v>0</v>
      </c>
      <c r="F38" s="30">
        <f>IFERROR((VLOOKUP($B38,'Tabela de alimentos'!$A$3:$K$1041,4,FALSE))*$C38/100,0)</f>
        <v>0</v>
      </c>
      <c r="G38" s="30">
        <f>IFERROR((VLOOKUP($B38,'Tabela de alimentos'!$A$3:$K$1041,5,FALSE))*$C38/100,0)</f>
        <v>0</v>
      </c>
      <c r="H38" s="30">
        <f>IFERROR((VLOOKUP($B38,'Tabela de alimentos'!$A$3:$K$1041,6,FALSE))*$C38/100,0)</f>
        <v>0</v>
      </c>
      <c r="I38" s="33">
        <f>IFERROR((VLOOKUP($B38,'Tabela de alimentos'!$A$3:$K$1041,7,FALSE))*$C38/100,0)</f>
        <v>0</v>
      </c>
      <c r="J38" s="32">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c r="N38" s="11"/>
    </row>
    <row r="39" spans="1:14" ht="14.25" hidden="1" x14ac:dyDescent="0.2">
      <c r="A39" s="19"/>
      <c r="B39" s="116"/>
      <c r="C39" s="11"/>
      <c r="D39" s="30">
        <f>IFERROR((VLOOKUP($B39,'Tabela de alimentos'!$A$3:$K$1041,2,FALSE))*$C39/100,0)</f>
        <v>0</v>
      </c>
      <c r="E39" s="33">
        <f>IFERROR((VLOOKUP($B39,'Tabela de alimentos'!$A$3:$K$1041,3,FALSE))*$C39/100,0)</f>
        <v>0</v>
      </c>
      <c r="F39" s="30">
        <f>IFERROR((VLOOKUP($B39,'Tabela de alimentos'!$A$3:$K$1041,4,FALSE))*$C39/100,0)</f>
        <v>0</v>
      </c>
      <c r="G39" s="30">
        <f>IFERROR((VLOOKUP($B39,'Tabela de alimentos'!$A$3:$K$1041,5,FALSE))*$C39/100,0)</f>
        <v>0</v>
      </c>
      <c r="H39" s="30">
        <f>IFERROR((VLOOKUP($B39,'Tabela de alimentos'!$A$3:$K$1041,6,FALSE))*$C39/100,0)</f>
        <v>0</v>
      </c>
      <c r="I39" s="33">
        <f>IFERROR((VLOOKUP($B39,'Tabela de alimentos'!$A$3:$K$1041,7,FALSE))*$C39/100,0)</f>
        <v>0</v>
      </c>
      <c r="J39" s="32">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c r="N39" s="11"/>
    </row>
    <row r="40" spans="1:14" ht="14.25" hidden="1" x14ac:dyDescent="0.2">
      <c r="A40" s="19"/>
      <c r="B40" s="116"/>
      <c r="C40" s="11"/>
      <c r="D40" s="30">
        <f>IFERROR((VLOOKUP($B40,'Tabela de alimentos'!$A$3:$K$1041,2,FALSE))*$C40/100,0)</f>
        <v>0</v>
      </c>
      <c r="E40" s="33">
        <f>IFERROR((VLOOKUP($B40,'Tabela de alimentos'!$A$3:$K$1041,3,FALSE))*$C40/100,0)</f>
        <v>0</v>
      </c>
      <c r="F40" s="30">
        <f>IFERROR((VLOOKUP($B40,'Tabela de alimentos'!$A$3:$K$1041,4,FALSE))*$C40/100,0)</f>
        <v>0</v>
      </c>
      <c r="G40" s="30">
        <f>IFERROR((VLOOKUP($B40,'Tabela de alimentos'!$A$3:$K$1041,5,FALSE))*$C40/100,0)</f>
        <v>0</v>
      </c>
      <c r="H40" s="30">
        <f>IFERROR((VLOOKUP($B40,'Tabela de alimentos'!$A$3:$K$1041,6,FALSE))*$C40/100,0)</f>
        <v>0</v>
      </c>
      <c r="I40" s="33">
        <f>IFERROR((VLOOKUP($B40,'Tabela de alimentos'!$A$3:$K$1041,7,FALSE))*$C40/100,0)</f>
        <v>0</v>
      </c>
      <c r="J40" s="32">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c r="N40" s="11"/>
    </row>
    <row r="41" spans="1:14" ht="14.25" hidden="1" x14ac:dyDescent="0.2">
      <c r="A41" s="19"/>
      <c r="B41" s="116"/>
      <c r="C41" s="11"/>
      <c r="D41" s="30">
        <f>IFERROR((VLOOKUP($B41,'Tabela de alimentos'!$A$3:$K$1041,2,FALSE))*$C41/100,0)</f>
        <v>0</v>
      </c>
      <c r="E41" s="33">
        <f>IFERROR((VLOOKUP($B41,'Tabela de alimentos'!$A$3:$K$1041,3,FALSE))*$C41/100,0)</f>
        <v>0</v>
      </c>
      <c r="F41" s="30">
        <f>IFERROR((VLOOKUP($B41,'Tabela de alimentos'!$A$3:$K$1041,4,FALSE))*$C41/100,0)</f>
        <v>0</v>
      </c>
      <c r="G41" s="30">
        <f>IFERROR((VLOOKUP($B41,'Tabela de alimentos'!$A$3:$K$1041,5,FALSE))*$C41/100,0)</f>
        <v>0</v>
      </c>
      <c r="H41" s="30">
        <f>IFERROR((VLOOKUP($B41,'Tabela de alimentos'!$A$3:$K$1041,6,FALSE))*$C41/100,0)</f>
        <v>0</v>
      </c>
      <c r="I41" s="33">
        <f>IFERROR((VLOOKUP($B41,'Tabela de alimentos'!$A$3:$K$1041,7,FALSE))*$C41/100,0)</f>
        <v>0</v>
      </c>
      <c r="J41" s="32">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c r="N41" s="11"/>
    </row>
    <row r="42" spans="1:14" ht="14.25" hidden="1" x14ac:dyDescent="0.2">
      <c r="A42" s="19"/>
      <c r="B42" s="116"/>
      <c r="C42" s="11"/>
      <c r="D42" s="30">
        <f>IFERROR((VLOOKUP($B42,'Tabela de alimentos'!$A$3:$K$1041,2,FALSE))*$C42/100,0)</f>
        <v>0</v>
      </c>
      <c r="E42" s="33">
        <f>IFERROR((VLOOKUP($B42,'Tabela de alimentos'!$A$3:$K$1041,3,FALSE))*$C42/100,0)</f>
        <v>0</v>
      </c>
      <c r="F42" s="30">
        <f>IFERROR((VLOOKUP($B42,'Tabela de alimentos'!$A$3:$K$1041,4,FALSE))*$C42/100,0)</f>
        <v>0</v>
      </c>
      <c r="G42" s="30">
        <f>IFERROR((VLOOKUP($B42,'Tabela de alimentos'!$A$3:$K$1041,5,FALSE))*$C42/100,0)</f>
        <v>0</v>
      </c>
      <c r="H42" s="30">
        <f>IFERROR((VLOOKUP($B42,'Tabela de alimentos'!$A$3:$K$1041,6,FALSE))*$C42/100,0)</f>
        <v>0</v>
      </c>
      <c r="I42" s="33">
        <f>IFERROR((VLOOKUP($B42,'Tabela de alimentos'!$A$3:$K$1041,7,FALSE))*$C42/100,0)</f>
        <v>0</v>
      </c>
      <c r="J42" s="32">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c r="N42" s="11"/>
    </row>
    <row r="43" spans="1:14" ht="14.25" hidden="1" x14ac:dyDescent="0.2">
      <c r="A43" s="19"/>
      <c r="B43" s="116"/>
      <c r="C43" s="11"/>
      <c r="D43" s="30">
        <f>IFERROR((VLOOKUP($B43,'Tabela de alimentos'!$A$3:$K$1041,2,FALSE))*$C43/100,0)</f>
        <v>0</v>
      </c>
      <c r="E43" s="33">
        <f>IFERROR((VLOOKUP($B43,'Tabela de alimentos'!$A$3:$K$1041,3,FALSE))*$C43/100,0)</f>
        <v>0</v>
      </c>
      <c r="F43" s="30">
        <f>IFERROR((VLOOKUP($B43,'Tabela de alimentos'!$A$3:$K$1041,4,FALSE))*$C43/100,0)</f>
        <v>0</v>
      </c>
      <c r="G43" s="30">
        <f>IFERROR((VLOOKUP($B43,'Tabela de alimentos'!$A$3:$K$1041,5,FALSE))*$C43/100,0)</f>
        <v>0</v>
      </c>
      <c r="H43" s="30">
        <f>IFERROR((VLOOKUP($B43,'Tabela de alimentos'!$A$3:$K$1041,6,FALSE))*$C43/100,0)</f>
        <v>0</v>
      </c>
      <c r="I43" s="33">
        <f>IFERROR((VLOOKUP($B43,'Tabela de alimentos'!$A$3:$K$1041,7,FALSE))*$C43/100,0)</f>
        <v>0</v>
      </c>
      <c r="J43" s="32">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c r="N43" s="11"/>
    </row>
    <row r="44" spans="1:14" ht="14.25" hidden="1" x14ac:dyDescent="0.2">
      <c r="A44" s="19"/>
      <c r="B44" s="116"/>
      <c r="C44" s="11"/>
      <c r="D44" s="30">
        <f>IFERROR((VLOOKUP($B44,'Tabela de alimentos'!$A$3:$K$1041,2,FALSE))*$C44/100,0)</f>
        <v>0</v>
      </c>
      <c r="E44" s="33">
        <f>IFERROR((VLOOKUP($B44,'Tabela de alimentos'!$A$3:$K$1041,3,FALSE))*$C44/100,0)</f>
        <v>0</v>
      </c>
      <c r="F44" s="30">
        <f>IFERROR((VLOOKUP($B44,'Tabela de alimentos'!$A$3:$K$1041,4,FALSE))*$C44/100,0)</f>
        <v>0</v>
      </c>
      <c r="G44" s="30">
        <f>IFERROR((VLOOKUP($B44,'Tabela de alimentos'!$A$3:$K$1041,5,FALSE))*$C44/100,0)</f>
        <v>0</v>
      </c>
      <c r="H44" s="30">
        <f>IFERROR((VLOOKUP($B44,'Tabela de alimentos'!$A$3:$K$1041,6,FALSE))*$C44/100,0)</f>
        <v>0</v>
      </c>
      <c r="I44" s="33">
        <f>IFERROR((VLOOKUP($B44,'Tabela de alimentos'!$A$3:$K$1041,7,FALSE))*$C44/100,0)</f>
        <v>0</v>
      </c>
      <c r="J44" s="32">
        <f>IFERROR((VLOOKUP($B44,'Tabela de alimentos'!$A$3:$K$1041,8,FALSE))*$C44/100,0)</f>
        <v>0</v>
      </c>
      <c r="K44" s="32">
        <f>IFERROR((VLOOKUP($B44,'Tabela de alimentos'!$A$3:$K$1041,9,FALSE))*$C44/100,0)</f>
        <v>0</v>
      </c>
      <c r="L44" s="32">
        <f>IFERROR((VLOOKUP($B44,'Tabela de alimentos'!$A$3:$K$1041,10,FALSE))*$C44/100,0)</f>
        <v>0</v>
      </c>
      <c r="M44" s="32">
        <f>IFERROR((VLOOKUP($B44,'Tabela de alimentos'!$A$3:$K$1041,11,FALSE))*$C44/100,0)</f>
        <v>0</v>
      </c>
      <c r="N44" s="11"/>
    </row>
    <row r="45" spans="1:14" ht="14.25" hidden="1" x14ac:dyDescent="0.2">
      <c r="A45" s="19"/>
      <c r="B45" s="193"/>
      <c r="C45" s="11"/>
      <c r="D45" s="30">
        <f>IFERROR((VLOOKUP($B45,'Tabela de alimentos'!$A$3:$K$1041,2,FALSE))*$C45/100,0)</f>
        <v>0</v>
      </c>
      <c r="E45" s="33">
        <f>IFERROR((VLOOKUP($B45,'Tabela de alimentos'!$A$3:$K$1041,3,FALSE))*$C45/100,0)</f>
        <v>0</v>
      </c>
      <c r="F45" s="30">
        <f>IFERROR((VLOOKUP($B45,'Tabela de alimentos'!$A$3:$K$1041,4,FALSE))*$C45/100,0)</f>
        <v>0</v>
      </c>
      <c r="G45" s="30">
        <f>IFERROR((VLOOKUP($B45,'Tabela de alimentos'!$A$3:$K$1041,5,FALSE))*$C45/100,0)</f>
        <v>0</v>
      </c>
      <c r="H45" s="30">
        <f>IFERROR((VLOOKUP($B45,'Tabela de alimentos'!$A$3:$K$1041,6,FALSE))*$C45/100,0)</f>
        <v>0</v>
      </c>
      <c r="I45" s="33">
        <f>IFERROR((VLOOKUP($B45,'Tabela de alimentos'!$A$3:$K$1041,7,FALSE))*$C45/100,0)</f>
        <v>0</v>
      </c>
      <c r="J45" s="32">
        <f>IFERROR((VLOOKUP($B45,'Tabela de alimentos'!$A$3:$K$1041,8,FALSE))*$C45/100,0)</f>
        <v>0</v>
      </c>
      <c r="K45" s="32">
        <f>IFERROR((VLOOKUP($B45,'Tabela de alimentos'!$A$3:$K$1041,9,FALSE))*$C45/100,0)</f>
        <v>0</v>
      </c>
      <c r="L45" s="32">
        <f>IFERROR((VLOOKUP($B45,'Tabela de alimentos'!$A$3:$K$1041,10,FALSE))*$C45/100,0)</f>
        <v>0</v>
      </c>
      <c r="M45" s="32">
        <f>IFERROR((VLOOKUP($B45,'Tabela de alimentos'!$A$3:$K$1041,11,FALSE))*$C45/100,0)</f>
        <v>0</v>
      </c>
      <c r="N45" s="11"/>
    </row>
    <row r="46" spans="1:14" s="13" customFormat="1" ht="19.899999999999999" customHeight="1" thickBot="1" x14ac:dyDescent="0.25">
      <c r="A46" s="62"/>
      <c r="B46" s="63"/>
      <c r="C46" s="28" t="s">
        <v>398</v>
      </c>
      <c r="D46" s="34">
        <f t="shared" ref="D46:M46" si="0">SUM(D5:D45)</f>
        <v>1750.1253390028985</v>
      </c>
      <c r="E46" s="35">
        <f t="shared" si="0"/>
        <v>7169.9377023113284</v>
      </c>
      <c r="F46" s="34">
        <f t="shared" si="0"/>
        <v>80.72497714357084</v>
      </c>
      <c r="G46" s="34">
        <f t="shared" si="0"/>
        <v>44.130216666666655</v>
      </c>
      <c r="H46" s="34">
        <f t="shared" si="0"/>
        <v>253.24846912318839</v>
      </c>
      <c r="I46" s="35">
        <f t="shared" si="0"/>
        <v>439.89728333333341</v>
      </c>
      <c r="J46" s="36">
        <f t="shared" si="0"/>
        <v>13.617348000000003</v>
      </c>
      <c r="K46" s="36">
        <f t="shared" si="0"/>
        <v>480.51317</v>
      </c>
      <c r="L46" s="36">
        <f t="shared" si="0"/>
        <v>352.73466666666667</v>
      </c>
      <c r="M46" s="36">
        <f t="shared" si="0"/>
        <v>1074.4465166666664</v>
      </c>
      <c r="N46" s="64"/>
    </row>
    <row r="47" spans="1:14" s="2" customFormat="1" ht="24.95" customHeight="1" x14ac:dyDescent="0.25">
      <c r="A47" s="603" t="s">
        <v>638</v>
      </c>
      <c r="B47" s="603"/>
      <c r="C47" s="603"/>
      <c r="D47" s="603"/>
      <c r="E47" s="603"/>
      <c r="F47" s="603"/>
      <c r="G47" s="603"/>
      <c r="H47" s="603"/>
      <c r="I47" s="603"/>
      <c r="J47" s="603"/>
      <c r="K47" s="603"/>
      <c r="L47" s="603"/>
      <c r="M47" s="603"/>
    </row>
    <row r="48" spans="1:14" s="2" customFormat="1" x14ac:dyDescent="0.2">
      <c r="C48" s="9"/>
      <c r="D48" s="9"/>
      <c r="E48" s="9"/>
      <c r="F48" s="9"/>
      <c r="G48" s="9"/>
      <c r="H48" s="9"/>
      <c r="I48" s="9"/>
      <c r="J48" s="9"/>
      <c r="K48" s="9"/>
      <c r="L48" s="9"/>
      <c r="M48" s="9"/>
    </row>
    <row r="49" spans="2:13" x14ac:dyDescent="0.2">
      <c r="B49" s="2"/>
      <c r="D49" s="4"/>
      <c r="E49" s="4"/>
      <c r="F49" s="4"/>
      <c r="G49" s="4"/>
      <c r="H49" s="4"/>
      <c r="I49" s="4"/>
      <c r="J49" s="4"/>
      <c r="K49" s="4"/>
      <c r="L49" s="4"/>
      <c r="M49" s="5"/>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row r="52" spans="2:13" x14ac:dyDescent="0.2">
      <c r="B52" s="3"/>
      <c r="D52" s="6"/>
      <c r="E52" s="7"/>
      <c r="F52" s="6"/>
      <c r="G52" s="6"/>
      <c r="H52" s="6"/>
      <c r="I52" s="6"/>
      <c r="J52" s="6"/>
      <c r="K52" s="6"/>
      <c r="L52" s="6"/>
      <c r="M52" s="8"/>
    </row>
  </sheetData>
  <mergeCells count="5">
    <mergeCell ref="A1:M1"/>
    <mergeCell ref="A2:M2"/>
    <mergeCell ref="A3:B3"/>
    <mergeCell ref="D3:E3"/>
    <mergeCell ref="A47:M47"/>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F9636DE7-8EA3-4A5B-ACCF-EA2FAF0C3526}">
          <x14:formula1>
            <xm:f>'Tabela de alimentos'!$A$3:$A$691</xm:f>
          </x14:formula1>
          <xm:sqref>B5:B45</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971A3-B519-41E8-8BD2-A8DC2C555C3E}">
  <sheetPr>
    <tabColor rgb="FF00B050"/>
    <pageSetUpPr fitToPage="1"/>
  </sheetPr>
  <dimension ref="A1:M52"/>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customHeight="1" x14ac:dyDescent="0.2">
      <c r="A3" s="609" t="s">
        <v>646</v>
      </c>
      <c r="B3" s="609"/>
      <c r="C3" s="97"/>
      <c r="D3" s="604" t="s">
        <v>31</v>
      </c>
      <c r="E3" s="604"/>
      <c r="F3" s="86" t="s">
        <v>7</v>
      </c>
      <c r="G3" s="86" t="s">
        <v>32</v>
      </c>
      <c r="H3" s="86" t="s">
        <v>640</v>
      </c>
      <c r="I3" s="87" t="s">
        <v>8</v>
      </c>
      <c r="J3" s="89" t="s">
        <v>9</v>
      </c>
      <c r="K3" s="88" t="s">
        <v>10</v>
      </c>
      <c r="L3" s="89" t="s">
        <v>396</v>
      </c>
      <c r="M3" s="90" t="s">
        <v>623</v>
      </c>
    </row>
    <row r="4" spans="1:13" ht="57"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37"/>
      <c r="B5" s="132" t="s">
        <v>715</v>
      </c>
      <c r="C5" s="12">
        <v>100</v>
      </c>
      <c r="D5" s="30">
        <f>IFERROR((VLOOKUP($B5,'Tabela de alimentos'!$A$3:$K$1041,2,FALSE))*$C5/100,0)</f>
        <v>373.06</v>
      </c>
      <c r="E5" s="33">
        <f>IFERROR((VLOOKUP($B5,'Tabela de alimentos'!$A$3:$K$1041,3,FALSE))*$C5/100,0)</f>
        <v>1560.3750317328463</v>
      </c>
      <c r="F5" s="30">
        <f>IFERROR((VLOOKUP($B5,'Tabela de alimentos'!$A$3:$K$1041,4,FALSE))*$C5/100,0)</f>
        <v>10.97815652173913</v>
      </c>
      <c r="G5" s="30">
        <f>IFERROR((VLOOKUP($B5,'Tabela de alimentos'!$A$3:$K$1041,5,FALSE))*$C5/100,0)</f>
        <v>13.583653333333332</v>
      </c>
      <c r="H5" s="30">
        <f>IFERROR((VLOOKUP($B5,'Tabela de alimentos'!$A$3:$K$1041,6,FALSE))*$C5/100,0)</f>
        <v>51.881676811594204</v>
      </c>
      <c r="I5" s="205">
        <f>IFERROR((VLOOKUP($B5,'Tabela de alimentos'!$A$3:$K$1041,7,FALSE))*$C5/100,0)</f>
        <v>200.2951333333333</v>
      </c>
      <c r="J5" s="32">
        <f>IFERROR((VLOOKUP($B5,'Tabela de alimentos'!$A$3:$K$1041,8,FALSE))*$C5/100,0)</f>
        <v>1.514</v>
      </c>
      <c r="K5" s="32">
        <f>IFERROR((VLOOKUP($B5,'Tabela de alimentos'!$A$3:$K$1041,9,FALSE))*$C5/100,0)</f>
        <v>242.12643333333332</v>
      </c>
      <c r="L5" s="32">
        <f>IFERROR((VLOOKUP($B5,'Tabela de alimentos'!$A$3:$K$1041,10,FALSE))*$C5/100,0)</f>
        <v>0</v>
      </c>
      <c r="M5" s="32">
        <f>IFERROR((VLOOKUP($B5,'Tabela de alimentos'!$A$3:$K$1041,11,FALSE))*$C5/100,0)</f>
        <v>161.36114666666668</v>
      </c>
    </row>
    <row r="6" spans="1:13" ht="14.25" x14ac:dyDescent="0.2">
      <c r="A6" s="37"/>
      <c r="B6" s="116" t="s">
        <v>739</v>
      </c>
      <c r="C6" s="12">
        <v>100</v>
      </c>
      <c r="D6" s="30">
        <f>IFERROR((VLOOKUP($B6,'Tabela de alimentos'!$A$3:$K$1041,2,FALSE))*$C6/100,0)</f>
        <v>111.82</v>
      </c>
      <c r="E6" s="33">
        <f>IFERROR((VLOOKUP($B6,'Tabela de alimentos'!$A$3:$K$1041,3,FALSE))*$C6/100,0)</f>
        <v>467.86296516159973</v>
      </c>
      <c r="F6" s="30">
        <f>IFERROR((VLOOKUP($B6,'Tabela de alimentos'!$A$3:$K$1041,4,FALSE))*$C6/100,0)</f>
        <v>0.99450000000000005</v>
      </c>
      <c r="G6" s="30">
        <f>IFERROR((VLOOKUP($B6,'Tabela de alimentos'!$A$3:$K$1041,5,FALSE))*$C6/100,0)</f>
        <v>0.308</v>
      </c>
      <c r="H6" s="30">
        <f>IFERROR((VLOOKUP($B6,'Tabela de alimentos'!$A$3:$K$1041,6,FALSE))*$C6/100,0)</f>
        <v>28.662499999999987</v>
      </c>
      <c r="I6" s="33">
        <f>IFERROR((VLOOKUP($B6,'Tabela de alimentos'!$A$3:$K$1041,7,FALSE))*$C6/100,0)</f>
        <v>2.4373333333333336</v>
      </c>
      <c r="J6" s="32">
        <f>IFERROR((VLOOKUP($B6,'Tabela de alimentos'!$A$3:$K$1041,8,FALSE))*$C6/100,0)</f>
        <v>0.30966666666666659</v>
      </c>
      <c r="K6" s="32">
        <f>IFERROR((VLOOKUP($B6,'Tabela de alimentos'!$A$3:$K$1041,9,FALSE))*$C6/100,0)</f>
        <v>42</v>
      </c>
      <c r="L6" s="32">
        <f>IFERROR((VLOOKUP($B6,'Tabela de alimentos'!$A$3:$K$1041,10,FALSE))*$C6/100,0)</f>
        <v>239.43866666666668</v>
      </c>
      <c r="M6" s="32">
        <f>IFERROR((VLOOKUP($B6,'Tabela de alimentos'!$A$3:$K$1041,11,FALSE))*$C6/100,0)</f>
        <v>8.3233333333333324</v>
      </c>
    </row>
    <row r="7" spans="1:13" ht="14.25" x14ac:dyDescent="0.2">
      <c r="A7" s="37"/>
      <c r="B7" s="116" t="s">
        <v>725</v>
      </c>
      <c r="C7" s="12">
        <v>100</v>
      </c>
      <c r="D7" s="30">
        <f>IFERROR((VLOOKUP($B7,'Tabela de alimentos'!$A$3:$K$1041,2,FALSE))*$C7/100,0)</f>
        <v>182.01888565138051</v>
      </c>
      <c r="E7" s="33">
        <f>IFERROR((VLOOKUP($B7,'Tabela de alimentos'!$A$3:$K$1041,3,FALSE))*$C7/100,0)</f>
        <v>761.5674655653761</v>
      </c>
      <c r="F7" s="30">
        <f>IFERROR((VLOOKUP($B7,'Tabela de alimentos'!$A$3:$K$1041,4,FALSE))*$C7/100,0)</f>
        <v>16.122282551592122</v>
      </c>
      <c r="G7" s="30">
        <f>IFERROR((VLOOKUP($B7,'Tabela de alimentos'!$A$3:$K$1041,5,FALSE))*$C7/100,0)</f>
        <v>11.432163333333333</v>
      </c>
      <c r="H7" s="30">
        <f>IFERROR((VLOOKUP($B7,'Tabela de alimentos'!$A$3:$K$1041,6,FALSE))*$C7/100,0)</f>
        <v>3.4265974484078776</v>
      </c>
      <c r="I7" s="33">
        <f>IFERROR((VLOOKUP($B7,'Tabela de alimentos'!$A$3:$K$1041,7,FALSE))*$C7/100,0)</f>
        <v>34.770379999999996</v>
      </c>
      <c r="J7" s="32">
        <f>IFERROR((VLOOKUP($B7,'Tabela de alimentos'!$A$3:$K$1041,8,FALSE))*$C7/100,0)</f>
        <v>0.51267000000000007</v>
      </c>
      <c r="K7" s="32">
        <f>IFERROR((VLOOKUP($B7,'Tabela de alimentos'!$A$3:$K$1041,9,FALSE))*$C7/100,0)</f>
        <v>86.9</v>
      </c>
      <c r="L7" s="32">
        <f>IFERROR((VLOOKUP($B7,'Tabela de alimentos'!$A$3:$K$1041,10,FALSE))*$C7/100,0)</f>
        <v>6.2547433333333338</v>
      </c>
      <c r="M7" s="32">
        <f>IFERROR((VLOOKUP($B7,'Tabela de alimentos'!$A$3:$K$1041,11,FALSE))*$C7/100,0)</f>
        <v>135.05534000000003</v>
      </c>
    </row>
    <row r="8" spans="1:13" ht="14.25" x14ac:dyDescent="0.2">
      <c r="A8" s="37"/>
      <c r="B8" s="116" t="s">
        <v>726</v>
      </c>
      <c r="C8" s="12">
        <v>100</v>
      </c>
      <c r="D8" s="30">
        <f>IFERROR((VLOOKUP($B8,'Tabela de alimentos'!$A$3:$K$1041,2,FALSE))*$C8/100,0)</f>
        <v>35.403624347826081</v>
      </c>
      <c r="E8" s="33">
        <f>IFERROR((VLOOKUP($B8,'Tabela de alimentos'!$A$3:$K$1041,3,FALSE))*$C8/100,0)</f>
        <v>148.12876427130431</v>
      </c>
      <c r="F8" s="30">
        <f>IFERROR((VLOOKUP($B8,'Tabela de alimentos'!$A$3:$K$1041,4,FALSE))*$C8/100,0)</f>
        <v>0.97445652173913022</v>
      </c>
      <c r="G8" s="30">
        <f>IFERROR((VLOOKUP($B8,'Tabela de alimentos'!$A$3:$K$1041,5,FALSE))*$C8/100,0)</f>
        <v>0</v>
      </c>
      <c r="H8" s="30">
        <f>IFERROR((VLOOKUP($B8,'Tabela de alimentos'!$A$3:$K$1041,6,FALSE))*$C8/100,0)</f>
        <v>8.0785434782608672</v>
      </c>
      <c r="I8" s="33">
        <f>IFERROR((VLOOKUP($B8,'Tabela de alimentos'!$A$3:$K$1041,7,FALSE))*$C8/100,0)</f>
        <v>1.9524999999999999</v>
      </c>
      <c r="J8" s="32">
        <f>IFERROR((VLOOKUP($B8,'Tabela de alimentos'!$A$3:$K$1041,8,FALSE))*$C8/100,0)</f>
        <v>0.19800000000000001</v>
      </c>
      <c r="K8" s="32">
        <f>IFERROR((VLOOKUP($B8,'Tabela de alimentos'!$A$3:$K$1041,9,FALSE))*$C8/100,0)</f>
        <v>0</v>
      </c>
      <c r="L8" s="32">
        <f>IFERROR((VLOOKUP($B8,'Tabela de alimentos'!$A$3:$K$1041,10,FALSE))*$C8/100,0)</f>
        <v>17.095833333333331</v>
      </c>
      <c r="M8" s="32">
        <f>IFERROR((VLOOKUP($B8,'Tabela de alimentos'!$A$3:$K$1041,11,FALSE))*$C8/100,0)</f>
        <v>0</v>
      </c>
    </row>
    <row r="9" spans="1:13" ht="14.25" x14ac:dyDescent="0.2">
      <c r="A9" s="37"/>
      <c r="B9" s="116" t="s">
        <v>674</v>
      </c>
      <c r="C9" s="12">
        <v>100</v>
      </c>
      <c r="D9" s="30">
        <f>IFERROR((VLOOKUP($B9,'Tabela de alimentos'!$A$3:$K$1041,2,FALSE))*$C9/100,0)</f>
        <v>308.897067884058</v>
      </c>
      <c r="E9" s="33">
        <f>IFERROR((VLOOKUP($B9,'Tabela de alimentos'!$A$3:$K$1041,3,FALSE))*$C9/100,0)</f>
        <v>1292.4253320268986</v>
      </c>
      <c r="F9" s="30">
        <f>IFERROR((VLOOKUP($B9,'Tabela de alimentos'!$A$3:$K$1041,4,FALSE))*$C9/100,0)</f>
        <v>5.7618862318840574</v>
      </c>
      <c r="G9" s="30">
        <f>IFERROR((VLOOKUP($B9,'Tabela de alimentos'!$A$3:$K$1041,5,FALSE))*$C9/100,0)</f>
        <v>2.7690999999999999</v>
      </c>
      <c r="H9" s="30">
        <f>IFERROR((VLOOKUP($B9,'Tabela de alimentos'!$A$3:$K$1041,6,FALSE))*$C9/100,0)</f>
        <v>63.127163768115935</v>
      </c>
      <c r="I9" s="33">
        <f>IFERROR((VLOOKUP($B9,'Tabela de alimentos'!$A$3:$K$1041,7,FALSE))*$C9/100,0)</f>
        <v>3.5992666666666664</v>
      </c>
      <c r="J9" s="32">
        <f>IFERROR((VLOOKUP($B9,'Tabela de alimentos'!$A$3:$K$1041,8,FALSE))*$C9/100,0)</f>
        <v>0.54619799999999996</v>
      </c>
      <c r="K9" s="32">
        <f>IFERROR((VLOOKUP($B9,'Tabela de alimentos'!$A$3:$K$1041,9,FALSE))*$C9/100,0)</f>
        <v>0</v>
      </c>
      <c r="L9" s="32">
        <f>IFERROR((VLOOKUP($B9,'Tabela de alimentos'!$A$3:$K$1041,10,FALSE))*$C9/100,0)</f>
        <v>0</v>
      </c>
      <c r="M9" s="32">
        <f>IFERROR((VLOOKUP($B9,'Tabela de alimentos'!$A$3:$K$1041,11,FALSE))*$C9/100,0)</f>
        <v>80.728133333333332</v>
      </c>
    </row>
    <row r="10" spans="1:13" ht="14.25" x14ac:dyDescent="0.2">
      <c r="A10" s="37"/>
      <c r="B10" s="116" t="s">
        <v>676</v>
      </c>
      <c r="C10" s="12">
        <v>100</v>
      </c>
      <c r="D10" s="30">
        <f>IFERROR((VLOOKUP($B10,'Tabela de alimentos'!$A$3:$K$1041,2,FALSE))*$C10/100,0)</f>
        <v>110.33464939130434</v>
      </c>
      <c r="E10" s="33">
        <f>IFERROR((VLOOKUP($B10,'Tabela de alimentos'!$A$3:$K$1041,3,FALSE))*$C10/100,0)</f>
        <v>461.64017305321738</v>
      </c>
      <c r="F10" s="30">
        <f>IFERROR((VLOOKUP($B10,'Tabela de alimentos'!$A$3:$K$1041,4,FALSE))*$C10/100,0)</f>
        <v>5.291054347826087</v>
      </c>
      <c r="G10" s="30">
        <f>IFERROR((VLOOKUP($B10,'Tabela de alimentos'!$A$3:$K$1041,5,FALSE))*$C10/100,0)</f>
        <v>4.1120999999999999</v>
      </c>
      <c r="H10" s="30">
        <f>IFERROR((VLOOKUP($B10,'Tabela de alimentos'!$A$3:$K$1041,6,FALSE))*$C10/100,0)</f>
        <v>13.664528985507244</v>
      </c>
      <c r="I10" s="33">
        <f>IFERROR((VLOOKUP($B10,'Tabela de alimentos'!$A$3:$K$1041,7,FALSE))*$C10/100,0)</f>
        <v>49.747799999999998</v>
      </c>
      <c r="J10" s="32">
        <f>IFERROR((VLOOKUP($B10,'Tabela de alimentos'!$A$3:$K$1041,8,FALSE))*$C10/100,0)</f>
        <v>2.0020000000000002</v>
      </c>
      <c r="K10" s="32">
        <f>IFERROR((VLOOKUP($B10,'Tabela de alimentos'!$A$3:$K$1041,9,FALSE))*$C10/100,0)</f>
        <v>0</v>
      </c>
      <c r="L10" s="32">
        <f>IFERROR((VLOOKUP($B10,'Tabela de alimentos'!$A$3:$K$1041,10,FALSE))*$C10/100,0)</f>
        <v>0</v>
      </c>
      <c r="M10" s="32">
        <f>IFERROR((VLOOKUP($B10,'Tabela de alimentos'!$A$3:$K$1041,11,FALSE))*$C10/100,0)</f>
        <v>84.592800000000011</v>
      </c>
    </row>
    <row r="11" spans="1:13" ht="14.25" x14ac:dyDescent="0.2">
      <c r="A11" s="37"/>
      <c r="B11" s="116" t="s">
        <v>759</v>
      </c>
      <c r="C11" s="12">
        <v>100</v>
      </c>
      <c r="D11" s="30">
        <f>IFERROR((VLOOKUP($B11,'Tabela de alimentos'!$A$3:$K$1041,2,FALSE))*$C11/100,0)</f>
        <v>34.33</v>
      </c>
      <c r="E11" s="33">
        <f>IFERROR((VLOOKUP($B11,'Tabela de alimentos'!$A$3:$K$1041,3,FALSE))*$C11/100,0)</f>
        <v>144.23998399999999</v>
      </c>
      <c r="F11" s="30">
        <f>IFERROR((VLOOKUP($B11,'Tabela de alimentos'!$A$3:$K$1041,4,FALSE))*$C11/100,0)</f>
        <v>0.29100000000000004</v>
      </c>
      <c r="G11" s="30">
        <f>IFERROR((VLOOKUP($B11,'Tabela de alimentos'!$A$3:$K$1041,5,FALSE))*$C11/100,0)</f>
        <v>3.0627500000000003</v>
      </c>
      <c r="H11" s="30">
        <f>IFERROR((VLOOKUP($B11,'Tabela de alimentos'!$A$3:$K$1041,6,FALSE))*$C11/100,0)</f>
        <v>1.2044299999999999</v>
      </c>
      <c r="I11" s="33">
        <f>IFERROR((VLOOKUP($B11,'Tabela de alimentos'!$A$3:$K$1041,7,FALSE))*$C11/100,0)</f>
        <v>6.9260000000000002</v>
      </c>
      <c r="J11" s="32">
        <f>IFERROR((VLOOKUP($B11,'Tabela de alimentos'!$A$3:$K$1041,8,FALSE))*$C11/100,0)</f>
        <v>0.16150000000000003</v>
      </c>
      <c r="K11" s="32">
        <f>IFERROR((VLOOKUP($B11,'Tabela de alimentos'!$A$3:$K$1041,9,FALSE))*$C11/100,0)</f>
        <v>185.34517</v>
      </c>
      <c r="L11" s="32">
        <f>IFERROR((VLOOKUP($B11,'Tabela de alimentos'!$A$3:$K$1041,10,FALSE))*$C11/100,0)</f>
        <v>1.3291666666666668</v>
      </c>
      <c r="M11" s="32">
        <f>IFERROR((VLOOKUP($B11,'Tabela de alimentos'!$A$3:$K$1041,11,FALSE))*$C11/100,0)</f>
        <v>2.79</v>
      </c>
    </row>
    <row r="12" spans="1:13" ht="14.25" x14ac:dyDescent="0.2">
      <c r="A12" s="37"/>
      <c r="B12" s="116" t="s">
        <v>727</v>
      </c>
      <c r="C12" s="12">
        <v>100</v>
      </c>
      <c r="D12" s="30">
        <f>IFERROR((VLOOKUP($B12,'Tabela de alimentos'!$A$3:$K$1041,2,FALSE))*$C12/100,0)</f>
        <v>449.91</v>
      </c>
      <c r="E12" s="33">
        <f>IFERROR((VLOOKUP($B12,'Tabela de alimentos'!$A$3:$K$1041,3,FALSE))*$C12/100,0)</f>
        <v>1278.336045924576</v>
      </c>
      <c r="F12" s="30">
        <f>IFERROR((VLOOKUP($B12,'Tabela de alimentos'!$A$3:$K$1041,4,FALSE))*$C12/100,0)</f>
        <v>26.245976181115552</v>
      </c>
      <c r="G12" s="30">
        <f>IFERROR((VLOOKUP($B12,'Tabela de alimentos'!$A$3:$K$1041,5,FALSE))*$C12/100,0)</f>
        <v>12.281203333333332</v>
      </c>
      <c r="H12" s="30">
        <f>IFERROR((VLOOKUP($B12,'Tabela de alimentos'!$A$3:$K$1041,6,FALSE))*$C12/100,0)</f>
        <v>20.554883818884456</v>
      </c>
      <c r="I12" s="33">
        <f>IFERROR((VLOOKUP($B12,'Tabela de alimentos'!$A$3:$K$1041,7,FALSE))*$C12/100,0)</f>
        <v>60.891716666666667</v>
      </c>
      <c r="J12" s="32">
        <f>IFERROR((VLOOKUP($B12,'Tabela de alimentos'!$A$3:$K$1041,8,FALSE))*$C12/100,0)</f>
        <v>1.1733166666666668</v>
      </c>
      <c r="K12" s="32">
        <f>IFERROR((VLOOKUP($B12,'Tabela de alimentos'!$A$3:$K$1041,9,FALSE))*$C12/100,0)</f>
        <v>223.46666666666667</v>
      </c>
      <c r="L12" s="32">
        <f>IFERROR((VLOOKUP($B12,'Tabela de alimentos'!$A$3:$K$1041,10,FALSE))*$C12/100,0)</f>
        <v>1.9668333333333337</v>
      </c>
      <c r="M12" s="32">
        <f>IFERROR((VLOOKUP($B12,'Tabela de alimentos'!$A$3:$K$1041,11,FALSE))*$C12/100,0)</f>
        <v>168.20688333333337</v>
      </c>
    </row>
    <row r="13" spans="1:13" ht="14.25" x14ac:dyDescent="0.2">
      <c r="A13" s="37"/>
      <c r="B13" s="116" t="s">
        <v>742</v>
      </c>
      <c r="C13" s="12">
        <v>100</v>
      </c>
      <c r="D13" s="30">
        <f>IFERROR((VLOOKUP($B13,'Tabela de alimentos'!$A$3:$K$1041,2,FALSE))*$C13/100,0)</f>
        <v>82.46</v>
      </c>
      <c r="E13" s="33">
        <f>IFERROR((VLOOKUP($B13,'Tabela de alimentos'!$A$3:$K$1041,3,FALSE))*$C13/100,0)</f>
        <v>345.4233933215998</v>
      </c>
      <c r="F13" s="30">
        <f>IFERROR((VLOOKUP($B13,'Tabela de alimentos'!$A$3:$K$1041,4,FALSE))*$C13/100,0)</f>
        <v>1.2153333333333336</v>
      </c>
      <c r="G13" s="30">
        <f>IFERROR((VLOOKUP($B13,'Tabela de alimentos'!$A$3:$K$1041,5,FALSE))*$C13/100,0)</f>
        <v>0</v>
      </c>
      <c r="H13" s="30">
        <f>IFERROR((VLOOKUP($B13,'Tabela de alimentos'!$A$3:$K$1041,6,FALSE))*$C13/100,0)</f>
        <v>21.04366666666666</v>
      </c>
      <c r="I13" s="33">
        <f>IFERROR((VLOOKUP($B13,'Tabela de alimentos'!$A$3:$K$1041,7,FALSE))*$C13/100,0)</f>
        <v>15.945333333333332</v>
      </c>
      <c r="J13" s="32">
        <f>IFERROR((VLOOKUP($B13,'Tabela de alimentos'!$A$3:$K$1041,8,FALSE))*$C13/100,0)</f>
        <v>0.35099999999999992</v>
      </c>
      <c r="K13" s="32">
        <f>IFERROR((VLOOKUP($B13,'Tabela de alimentos'!$A$3:$K$1041,9,FALSE))*$C13/100,0)</f>
        <v>346</v>
      </c>
      <c r="L13" s="32">
        <f>IFERROR((VLOOKUP($B13,'Tabela de alimentos'!$A$3:$K$1041,10,FALSE))*$C13/100,0)</f>
        <v>1246.4786666666666</v>
      </c>
      <c r="M13" s="32">
        <f>IFERROR((VLOOKUP($B13,'Tabela de alimentos'!$A$3:$K$1041,11,FALSE))*$C13/100,0)</f>
        <v>2.56</v>
      </c>
    </row>
    <row r="14" spans="1:13" ht="14.25" hidden="1" x14ac:dyDescent="0.2">
      <c r="A14" s="37"/>
      <c r="B14" s="116"/>
      <c r="C14" s="12"/>
      <c r="D14" s="30">
        <f>IFERROR((VLOOKUP($B14,'Tabela de alimentos'!$A$3:$K$1041,2,FALSE))*$C14/100,0)</f>
        <v>0</v>
      </c>
      <c r="E14" s="33">
        <f>IFERROR((VLOOKUP($B14,'Tabela de alimentos'!$A$3:$K$1041,3,FALSE))*$C14/100,0)</f>
        <v>0</v>
      </c>
      <c r="F14" s="30">
        <f>IFERROR((VLOOKUP($B14,'Tabela de alimentos'!$A$3:$K$1041,4,FALSE))*$C14/100,0)</f>
        <v>0</v>
      </c>
      <c r="G14" s="30">
        <f>IFERROR((VLOOKUP($B14,'Tabela de alimentos'!$A$3:$K$1041,5,FALSE))*$C14/100,0)</f>
        <v>0</v>
      </c>
      <c r="H14" s="30">
        <f>IFERROR((VLOOKUP($B14,'Tabela de alimentos'!$A$3:$K$1041,6,FALSE))*$C14/100,0)</f>
        <v>0</v>
      </c>
      <c r="I14" s="33">
        <f>IFERROR((VLOOKUP($B14,'Tabela de alimentos'!$A$3:$K$1041,7,FALSE))*$C14/100,0)</f>
        <v>0</v>
      </c>
      <c r="J14" s="32">
        <f>IFERROR((VLOOKUP($B14,'Tabela de alimentos'!$A$3:$K$1041,8,FALSE))*$C14/100,0)</f>
        <v>0</v>
      </c>
      <c r="K14" s="32">
        <f>IFERROR((VLOOKUP($B14,'Tabela de alimentos'!$A$3:$K$1041,9,FALSE))*$C14/100,0)</f>
        <v>0</v>
      </c>
      <c r="L14" s="32">
        <f>IFERROR((VLOOKUP($B14,'Tabela de alimentos'!$A$3:$K$1041,10,FALSE))*$C14/100,0)</f>
        <v>0</v>
      </c>
      <c r="M14" s="32">
        <f>IFERROR((VLOOKUP($B14,'Tabela de alimentos'!$A$3:$K$1041,11,FALSE))*$C14/100,0)</f>
        <v>0</v>
      </c>
    </row>
    <row r="15" spans="1:13" ht="14.25" hidden="1" x14ac:dyDescent="0.2">
      <c r="A15" s="37"/>
      <c r="B15" s="116"/>
      <c r="C15" s="12"/>
      <c r="D15" s="30">
        <f>IFERROR((VLOOKUP($B15,'Tabela de alimentos'!$A$3:$K$1041,2,FALSE))*$C15/100,0)</f>
        <v>0</v>
      </c>
      <c r="E15" s="33">
        <f>IFERROR((VLOOKUP($B15,'Tabela de alimentos'!$A$3:$K$1041,3,FALSE))*$C15/100,0)</f>
        <v>0</v>
      </c>
      <c r="F15" s="30">
        <f>IFERROR((VLOOKUP($B15,'Tabela de alimentos'!$A$3:$K$1041,4,FALSE))*$C15/100,0)</f>
        <v>0</v>
      </c>
      <c r="G15" s="30">
        <f>IFERROR((VLOOKUP($B15,'Tabela de alimentos'!$A$3:$K$1041,5,FALSE))*$C15/100,0)</f>
        <v>0</v>
      </c>
      <c r="H15" s="30">
        <f>IFERROR((VLOOKUP($B15,'Tabela de alimentos'!$A$3:$K$1041,6,FALSE))*$C15/100,0)</f>
        <v>0</v>
      </c>
      <c r="I15" s="33">
        <f>IFERROR((VLOOKUP($B15,'Tabela de alimentos'!$A$3:$K$1041,7,FALSE))*$C15/100,0)</f>
        <v>0</v>
      </c>
      <c r="J15" s="32">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row>
    <row r="16" spans="1:13" ht="14.25" hidden="1" x14ac:dyDescent="0.2">
      <c r="A16" s="37"/>
      <c r="B16" s="116"/>
      <c r="C16" s="12"/>
      <c r="D16" s="30">
        <f>IFERROR((VLOOKUP($B16,'Tabela de alimentos'!$A$3:$K$1041,2,FALSE))*$C16/100,0)</f>
        <v>0</v>
      </c>
      <c r="E16" s="33">
        <f>IFERROR((VLOOKUP($B16,'Tabela de alimentos'!$A$3:$K$1041,3,FALSE))*$C16/100,0)</f>
        <v>0</v>
      </c>
      <c r="F16" s="30">
        <f>IFERROR((VLOOKUP($B16,'Tabela de alimentos'!$A$3:$K$1041,4,FALSE))*$C16/100,0)</f>
        <v>0</v>
      </c>
      <c r="G16" s="30">
        <f>IFERROR((VLOOKUP($B16,'Tabela de alimentos'!$A$3:$K$1041,5,FALSE))*$C16/100,0)</f>
        <v>0</v>
      </c>
      <c r="H16" s="30">
        <f>IFERROR((VLOOKUP($B16,'Tabela de alimentos'!$A$3:$K$1041,6,FALSE))*$C16/100,0)</f>
        <v>0</v>
      </c>
      <c r="I16" s="33">
        <f>IFERROR((VLOOKUP($B16,'Tabela de alimentos'!$A$3:$K$1041,7,FALSE))*$C16/100,0)</f>
        <v>0</v>
      </c>
      <c r="J16" s="32">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row>
    <row r="17" spans="1:13" ht="14.25" hidden="1" x14ac:dyDescent="0.2">
      <c r="A17" s="37"/>
      <c r="B17" s="116"/>
      <c r="C17" s="12"/>
      <c r="D17" s="30">
        <f>IFERROR((VLOOKUP($B17,'Tabela de alimentos'!$A$3:$K$1041,2,FALSE))*$C17/100,0)</f>
        <v>0</v>
      </c>
      <c r="E17" s="33">
        <f>IFERROR((VLOOKUP($B17,'Tabela de alimentos'!$A$3:$K$1041,3,FALSE))*$C17/100,0)</f>
        <v>0</v>
      </c>
      <c r="F17" s="30">
        <f>IFERROR((VLOOKUP($B17,'Tabela de alimentos'!$A$3:$K$1041,4,FALSE))*$C17/100,0)</f>
        <v>0</v>
      </c>
      <c r="G17" s="30">
        <f>IFERROR((VLOOKUP($B17,'Tabela de alimentos'!$A$3:$K$1041,5,FALSE))*$C17/100,0)</f>
        <v>0</v>
      </c>
      <c r="H17" s="30">
        <f>IFERROR((VLOOKUP($B17,'Tabela de alimentos'!$A$3:$K$1041,6,FALSE))*$C17/100,0)</f>
        <v>0</v>
      </c>
      <c r="I17" s="33">
        <f>IFERROR((VLOOKUP($B17,'Tabela de alimentos'!$A$3:$K$1041,7,FALSE))*$C17/100,0)</f>
        <v>0</v>
      </c>
      <c r="J17" s="32">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row>
    <row r="18" spans="1:13" ht="14.25" hidden="1" x14ac:dyDescent="0.2">
      <c r="A18" s="37"/>
      <c r="B18" s="116"/>
      <c r="C18" s="12"/>
      <c r="D18" s="30">
        <f>IFERROR((VLOOKUP($B18,'Tabela de alimentos'!$A$3:$K$1041,2,FALSE))*$C18/100,0)</f>
        <v>0</v>
      </c>
      <c r="E18" s="33">
        <f>IFERROR((VLOOKUP($B18,'Tabela de alimentos'!$A$3:$K$1041,3,FALSE))*$C18/100,0)</f>
        <v>0</v>
      </c>
      <c r="F18" s="30">
        <f>IFERROR((VLOOKUP($B18,'Tabela de alimentos'!$A$3:$K$1041,4,FALSE))*$C18/100,0)</f>
        <v>0</v>
      </c>
      <c r="G18" s="30">
        <f>IFERROR((VLOOKUP($B18,'Tabela de alimentos'!$A$3:$K$1041,5,FALSE))*$C18/100,0)</f>
        <v>0</v>
      </c>
      <c r="H18" s="30">
        <f>IFERROR((VLOOKUP($B18,'Tabela de alimentos'!$A$3:$K$1041,6,FALSE))*$C18/100,0)</f>
        <v>0</v>
      </c>
      <c r="I18" s="33">
        <f>IFERROR((VLOOKUP($B18,'Tabela de alimentos'!$A$3:$K$1041,7,FALSE))*$C18/100,0)</f>
        <v>0</v>
      </c>
      <c r="J18" s="32">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row>
    <row r="19" spans="1:13" ht="14.25" hidden="1" x14ac:dyDescent="0.2">
      <c r="A19" s="37"/>
      <c r="B19" s="116"/>
      <c r="C19" s="12"/>
      <c r="D19" s="30">
        <f>IFERROR((VLOOKUP($B19,'Tabela de alimentos'!$A$3:$K$1041,2,FALSE))*$C19/100,0)</f>
        <v>0</v>
      </c>
      <c r="E19" s="33">
        <f>IFERROR((VLOOKUP($B19,'Tabela de alimentos'!$A$3:$K$1041,3,FALSE))*$C19/100,0)</f>
        <v>0</v>
      </c>
      <c r="F19" s="30">
        <f>IFERROR((VLOOKUP($B19,'Tabela de alimentos'!$A$3:$K$1041,4,FALSE))*$C19/100,0)</f>
        <v>0</v>
      </c>
      <c r="G19" s="30">
        <f>IFERROR((VLOOKUP($B19,'Tabela de alimentos'!$A$3:$K$1041,5,FALSE))*$C19/100,0)</f>
        <v>0</v>
      </c>
      <c r="H19" s="30">
        <f>IFERROR((VLOOKUP($B19,'Tabela de alimentos'!$A$3:$K$1041,6,FALSE))*$C19/100,0)</f>
        <v>0</v>
      </c>
      <c r="I19" s="33">
        <f>IFERROR((VLOOKUP($B19,'Tabela de alimentos'!$A$3:$K$1041,7,FALSE))*$C19/100,0)</f>
        <v>0</v>
      </c>
      <c r="J19" s="32">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row>
    <row r="20" spans="1:13" ht="14.25" hidden="1" x14ac:dyDescent="0.2">
      <c r="A20" s="37"/>
      <c r="B20" s="116"/>
      <c r="C20" s="12"/>
      <c r="D20" s="30">
        <f>IFERROR((VLOOKUP($B20,'Tabela de alimentos'!$A$3:$K$1041,2,FALSE))*$C20/100,0)</f>
        <v>0</v>
      </c>
      <c r="E20" s="33">
        <f>IFERROR((VLOOKUP($B20,'Tabela de alimentos'!$A$3:$K$1041,3,FALSE))*$C20/100,0)</f>
        <v>0</v>
      </c>
      <c r="F20" s="30">
        <f>IFERROR((VLOOKUP($B20,'Tabela de alimentos'!$A$3:$K$1041,4,FALSE))*$C20/100,0)</f>
        <v>0</v>
      </c>
      <c r="G20" s="30">
        <f>IFERROR((VLOOKUP($B20,'Tabela de alimentos'!$A$3:$K$1041,5,FALSE))*$C20/100,0)</f>
        <v>0</v>
      </c>
      <c r="H20" s="30">
        <f>IFERROR((VLOOKUP($B20,'Tabela de alimentos'!$A$3:$K$1041,6,FALSE))*$C20/100,0)</f>
        <v>0</v>
      </c>
      <c r="I20" s="33">
        <f>IFERROR((VLOOKUP($B20,'Tabela de alimentos'!$A$3:$K$1041,7,FALSE))*$C20/100,0)</f>
        <v>0</v>
      </c>
      <c r="J20" s="32">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row>
    <row r="21" spans="1:13" ht="14.25" hidden="1" x14ac:dyDescent="0.2">
      <c r="A21" s="37"/>
      <c r="B21" s="116"/>
      <c r="C21" s="12"/>
      <c r="D21" s="30">
        <f>IFERROR((VLOOKUP($B21,'Tabela de alimentos'!$A$3:$K$1041,2,FALSE))*$C21/100,0)</f>
        <v>0</v>
      </c>
      <c r="E21" s="33">
        <f>IFERROR((VLOOKUP($B21,'Tabela de alimentos'!$A$3:$K$1041,3,FALSE))*$C21/100,0)</f>
        <v>0</v>
      </c>
      <c r="F21" s="30">
        <f>IFERROR((VLOOKUP($B21,'Tabela de alimentos'!$A$3:$K$1041,4,FALSE))*$C21/100,0)</f>
        <v>0</v>
      </c>
      <c r="G21" s="30">
        <f>IFERROR((VLOOKUP($B21,'Tabela de alimentos'!$A$3:$K$1041,5,FALSE))*$C21/100,0)</f>
        <v>0</v>
      </c>
      <c r="H21" s="30">
        <f>IFERROR((VLOOKUP($B21,'Tabela de alimentos'!$A$3:$K$1041,6,FALSE))*$C21/100,0)</f>
        <v>0</v>
      </c>
      <c r="I21" s="33">
        <f>IFERROR((VLOOKUP($B21,'Tabela de alimentos'!$A$3:$K$1041,7,FALSE))*$C21/100,0)</f>
        <v>0</v>
      </c>
      <c r="J21" s="32">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row>
    <row r="22" spans="1:13" ht="14.25" hidden="1" x14ac:dyDescent="0.2">
      <c r="A22" s="37"/>
      <c r="B22" s="116"/>
      <c r="C22" s="12"/>
      <c r="D22" s="30">
        <f>IFERROR((VLOOKUP($B22,'Tabela de alimentos'!$A$3:$K$1041,2,FALSE))*$C22/100,0)</f>
        <v>0</v>
      </c>
      <c r="E22" s="33">
        <f>IFERROR((VLOOKUP($B22,'Tabela de alimentos'!$A$3:$K$1041,3,FALSE))*$C22/100,0)</f>
        <v>0</v>
      </c>
      <c r="F22" s="30">
        <f>IFERROR((VLOOKUP($B22,'Tabela de alimentos'!$A$3:$K$1041,4,FALSE))*$C22/100,0)</f>
        <v>0</v>
      </c>
      <c r="G22" s="30">
        <f>IFERROR((VLOOKUP($B22,'Tabela de alimentos'!$A$3:$K$1041,5,FALSE))*$C22/100,0)</f>
        <v>0</v>
      </c>
      <c r="H22" s="30">
        <f>IFERROR((VLOOKUP($B22,'Tabela de alimentos'!$A$3:$K$1041,6,FALSE))*$C22/100,0)</f>
        <v>0</v>
      </c>
      <c r="I22" s="33">
        <f>IFERROR((VLOOKUP($B22,'Tabela de alimentos'!$A$3:$K$1041,7,FALSE))*$C22/100,0)</f>
        <v>0</v>
      </c>
      <c r="J22" s="32">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row>
    <row r="23" spans="1:13" ht="14.25" hidden="1" x14ac:dyDescent="0.2">
      <c r="A23" s="37"/>
      <c r="B23" s="116"/>
      <c r="C23" s="12"/>
      <c r="D23" s="30">
        <f>IFERROR((VLOOKUP($B23,'Tabela de alimentos'!$A$3:$K$1041,2,FALSE))*$C23/100,0)</f>
        <v>0</v>
      </c>
      <c r="E23" s="33">
        <f>IFERROR((VLOOKUP($B23,'Tabela de alimentos'!$A$3:$K$1041,3,FALSE))*$C23/100,0)</f>
        <v>0</v>
      </c>
      <c r="F23" s="30">
        <f>IFERROR((VLOOKUP($B23,'Tabela de alimentos'!$A$3:$K$1041,4,FALSE))*$C23/100,0)</f>
        <v>0</v>
      </c>
      <c r="G23" s="30">
        <f>IFERROR((VLOOKUP($B23,'Tabela de alimentos'!$A$3:$K$1041,5,FALSE))*$C23/100,0)</f>
        <v>0</v>
      </c>
      <c r="H23" s="30">
        <f>IFERROR((VLOOKUP($B23,'Tabela de alimentos'!$A$3:$K$1041,6,FALSE))*$C23/100,0)</f>
        <v>0</v>
      </c>
      <c r="I23" s="33">
        <f>IFERROR((VLOOKUP($B23,'Tabela de alimentos'!$A$3:$K$1041,7,FALSE))*$C23/100,0)</f>
        <v>0</v>
      </c>
      <c r="J23" s="32">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row>
    <row r="24" spans="1:13" ht="14.25" hidden="1" x14ac:dyDescent="0.2">
      <c r="A24" s="37"/>
      <c r="B24" s="116"/>
      <c r="C24" s="12"/>
      <c r="D24" s="30">
        <f>IFERROR((VLOOKUP($B24,'Tabela de alimentos'!$A$3:$K$1041,2,FALSE))*$C24/100,0)</f>
        <v>0</v>
      </c>
      <c r="E24" s="33">
        <f>IFERROR((VLOOKUP($B24,'Tabela de alimentos'!$A$3:$K$1041,3,FALSE))*$C24/100,0)</f>
        <v>0</v>
      </c>
      <c r="F24" s="30">
        <f>IFERROR((VLOOKUP($B24,'Tabela de alimentos'!$A$3:$K$1041,4,FALSE))*$C24/100,0)</f>
        <v>0</v>
      </c>
      <c r="G24" s="30">
        <f>IFERROR((VLOOKUP($B24,'Tabela de alimentos'!$A$3:$K$1041,5,FALSE))*$C24/100,0)</f>
        <v>0</v>
      </c>
      <c r="H24" s="30">
        <f>IFERROR((VLOOKUP($B24,'Tabela de alimentos'!$A$3:$K$1041,6,FALSE))*$C24/100,0)</f>
        <v>0</v>
      </c>
      <c r="I24" s="33">
        <f>IFERROR((VLOOKUP($B24,'Tabela de alimentos'!$A$3:$K$1041,7,FALSE))*$C24/100,0)</f>
        <v>0</v>
      </c>
      <c r="J24" s="32">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row>
    <row r="25" spans="1:13" ht="14.25" hidden="1" x14ac:dyDescent="0.2">
      <c r="A25" s="37"/>
      <c r="B25" s="116"/>
      <c r="C25" s="12"/>
      <c r="D25" s="30">
        <f>IFERROR((VLOOKUP($B25,'Tabela de alimentos'!$A$3:$K$1041,2,FALSE))*$C25/100,0)</f>
        <v>0</v>
      </c>
      <c r="E25" s="33">
        <f>IFERROR((VLOOKUP($B25,'Tabela de alimentos'!$A$3:$K$1041,3,FALSE))*$C25/100,0)</f>
        <v>0</v>
      </c>
      <c r="F25" s="30">
        <f>IFERROR((VLOOKUP($B25,'Tabela de alimentos'!$A$3:$K$1041,4,FALSE))*$C25/100,0)</f>
        <v>0</v>
      </c>
      <c r="G25" s="30">
        <f>IFERROR((VLOOKUP($B25,'Tabela de alimentos'!$A$3:$K$1041,5,FALSE))*$C25/100,0)</f>
        <v>0</v>
      </c>
      <c r="H25" s="30">
        <f>IFERROR((VLOOKUP($B25,'Tabela de alimentos'!$A$3:$K$1041,6,FALSE))*$C25/100,0)</f>
        <v>0</v>
      </c>
      <c r="I25" s="33">
        <f>IFERROR((VLOOKUP($B25,'Tabela de alimentos'!$A$3:$K$1041,7,FALSE))*$C25/100,0)</f>
        <v>0</v>
      </c>
      <c r="J25" s="32">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row>
    <row r="26" spans="1:13" ht="14.25" hidden="1" x14ac:dyDescent="0.2">
      <c r="A26" s="37"/>
      <c r="B26" s="116"/>
      <c r="C26" s="12"/>
      <c r="D26" s="30">
        <f>IFERROR((VLOOKUP($B26,'Tabela de alimentos'!$A$3:$K$1041,2,FALSE))*$C26/100,0)</f>
        <v>0</v>
      </c>
      <c r="E26" s="33">
        <f>IFERROR((VLOOKUP($B26,'Tabela de alimentos'!$A$3:$K$1041,3,FALSE))*$C26/100,0)</f>
        <v>0</v>
      </c>
      <c r="F26" s="30">
        <f>IFERROR((VLOOKUP($B26,'Tabela de alimentos'!$A$3:$K$1041,4,FALSE))*$C26/100,0)</f>
        <v>0</v>
      </c>
      <c r="G26" s="30">
        <f>IFERROR((VLOOKUP($B26,'Tabela de alimentos'!$A$3:$K$1041,5,FALSE))*$C26/100,0)</f>
        <v>0</v>
      </c>
      <c r="H26" s="30">
        <f>IFERROR((VLOOKUP($B26,'Tabela de alimentos'!$A$3:$K$1041,6,FALSE))*$C26/100,0)</f>
        <v>0</v>
      </c>
      <c r="I26" s="33">
        <f>IFERROR((VLOOKUP($B26,'Tabela de alimentos'!$A$3:$K$1041,7,FALSE))*$C26/100,0)</f>
        <v>0</v>
      </c>
      <c r="J26" s="32">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row>
    <row r="27" spans="1:13" ht="14.25" hidden="1" x14ac:dyDescent="0.2">
      <c r="A27" s="37"/>
      <c r="B27" s="116"/>
      <c r="C27" s="12"/>
      <c r="D27" s="30">
        <f>IFERROR((VLOOKUP($B27,'Tabela de alimentos'!$A$3:$K$1041,2,FALSE))*$C27/100,0)</f>
        <v>0</v>
      </c>
      <c r="E27" s="33">
        <f>IFERROR((VLOOKUP($B27,'Tabela de alimentos'!$A$3:$K$1041,3,FALSE))*$C27/100,0)</f>
        <v>0</v>
      </c>
      <c r="F27" s="30">
        <f>IFERROR((VLOOKUP($B27,'Tabela de alimentos'!$A$3:$K$1041,4,FALSE))*$C27/100,0)</f>
        <v>0</v>
      </c>
      <c r="G27" s="30">
        <f>IFERROR((VLOOKUP($B27,'Tabela de alimentos'!$A$3:$K$1041,5,FALSE))*$C27/100,0)</f>
        <v>0</v>
      </c>
      <c r="H27" s="30">
        <f>IFERROR((VLOOKUP($B27,'Tabela de alimentos'!$A$3:$K$1041,6,FALSE))*$C27/100,0)</f>
        <v>0</v>
      </c>
      <c r="I27" s="33">
        <f>IFERROR((VLOOKUP($B27,'Tabela de alimentos'!$A$3:$K$1041,7,FALSE))*$C27/100,0)</f>
        <v>0</v>
      </c>
      <c r="J27" s="32">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row>
    <row r="28" spans="1:13" ht="14.25" hidden="1" x14ac:dyDescent="0.2">
      <c r="A28" s="37"/>
      <c r="B28" s="116"/>
      <c r="C28" s="12"/>
      <c r="D28" s="30">
        <f>IFERROR((VLOOKUP($B28,'Tabela de alimentos'!$A$3:$K$1041,2,FALSE))*$C28/100,0)</f>
        <v>0</v>
      </c>
      <c r="E28" s="33">
        <f>IFERROR((VLOOKUP($B28,'Tabela de alimentos'!$A$3:$K$1041,3,FALSE))*$C28/100,0)</f>
        <v>0</v>
      </c>
      <c r="F28" s="30">
        <f>IFERROR((VLOOKUP($B28,'Tabela de alimentos'!$A$3:$K$1041,4,FALSE))*$C28/100,0)</f>
        <v>0</v>
      </c>
      <c r="G28" s="30">
        <f>IFERROR((VLOOKUP($B28,'Tabela de alimentos'!$A$3:$K$1041,5,FALSE))*$C28/100,0)</f>
        <v>0</v>
      </c>
      <c r="H28" s="30">
        <f>IFERROR((VLOOKUP($B28,'Tabela de alimentos'!$A$3:$K$1041,6,FALSE))*$C28/100,0)</f>
        <v>0</v>
      </c>
      <c r="I28" s="33">
        <f>IFERROR((VLOOKUP($B28,'Tabela de alimentos'!$A$3:$K$1041,7,FALSE))*$C28/100,0)</f>
        <v>0</v>
      </c>
      <c r="J28" s="32">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row>
    <row r="29" spans="1:13" ht="14.25" hidden="1" x14ac:dyDescent="0.2">
      <c r="A29" s="37"/>
      <c r="B29" s="116"/>
      <c r="C29" s="12"/>
      <c r="D29" s="30">
        <f>IFERROR((VLOOKUP($B29,'Tabela de alimentos'!$A$3:$K$1041,2,FALSE))*$C29/100,0)</f>
        <v>0</v>
      </c>
      <c r="E29" s="33">
        <f>IFERROR((VLOOKUP($B29,'Tabela de alimentos'!$A$3:$K$1041,3,FALSE))*$C29/100,0)</f>
        <v>0</v>
      </c>
      <c r="F29" s="30">
        <f>IFERROR((VLOOKUP($B29,'Tabela de alimentos'!$A$3:$K$1041,4,FALSE))*$C29/100,0)</f>
        <v>0</v>
      </c>
      <c r="G29" s="30">
        <f>IFERROR((VLOOKUP($B29,'Tabela de alimentos'!$A$3:$K$1041,5,FALSE))*$C29/100,0)</f>
        <v>0</v>
      </c>
      <c r="H29" s="30">
        <f>IFERROR((VLOOKUP($B29,'Tabela de alimentos'!$A$3:$K$1041,6,FALSE))*$C29/100,0)</f>
        <v>0</v>
      </c>
      <c r="I29" s="33">
        <f>IFERROR((VLOOKUP($B29,'Tabela de alimentos'!$A$3:$K$1041,7,FALSE))*$C29/100,0)</f>
        <v>0</v>
      </c>
      <c r="J29" s="32">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row>
    <row r="30" spans="1:13" ht="14.25" hidden="1" x14ac:dyDescent="0.2">
      <c r="A30" s="37"/>
      <c r="B30" s="116"/>
      <c r="C30" s="12"/>
      <c r="D30" s="30">
        <f>IFERROR((VLOOKUP($B30,'Tabela de alimentos'!$A$3:$K$1041,2,FALSE))*$C30/100,0)</f>
        <v>0</v>
      </c>
      <c r="E30" s="33">
        <f>IFERROR((VLOOKUP($B30,'Tabela de alimentos'!$A$3:$K$1041,3,FALSE))*$C30/100,0)</f>
        <v>0</v>
      </c>
      <c r="F30" s="30">
        <f>IFERROR((VLOOKUP($B30,'Tabela de alimentos'!$A$3:$K$1041,4,FALSE))*$C30/100,0)</f>
        <v>0</v>
      </c>
      <c r="G30" s="30">
        <f>IFERROR((VLOOKUP($B30,'Tabela de alimentos'!$A$3:$K$1041,5,FALSE))*$C30/100,0)</f>
        <v>0</v>
      </c>
      <c r="H30" s="30">
        <f>IFERROR((VLOOKUP($B30,'Tabela de alimentos'!$A$3:$K$1041,6,FALSE))*$C30/100,0)</f>
        <v>0</v>
      </c>
      <c r="I30" s="33">
        <f>IFERROR((VLOOKUP($B30,'Tabela de alimentos'!$A$3:$K$1041,7,FALSE))*$C30/100,0)</f>
        <v>0</v>
      </c>
      <c r="J30" s="32">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row>
    <row r="31" spans="1:13" ht="14.25" hidden="1" x14ac:dyDescent="0.2">
      <c r="A31" s="37"/>
      <c r="B31" s="116"/>
      <c r="C31" s="12"/>
      <c r="D31" s="30">
        <f>IFERROR((VLOOKUP($B31,'Tabela de alimentos'!$A$3:$K$1041,2,FALSE))*$C31/100,0)</f>
        <v>0</v>
      </c>
      <c r="E31" s="33">
        <f>IFERROR((VLOOKUP($B31,'Tabela de alimentos'!$A$3:$K$1041,3,FALSE))*$C31/100,0)</f>
        <v>0</v>
      </c>
      <c r="F31" s="30">
        <f>IFERROR((VLOOKUP($B31,'Tabela de alimentos'!$A$3:$K$1041,4,FALSE))*$C31/100,0)</f>
        <v>0</v>
      </c>
      <c r="G31" s="30">
        <f>IFERROR((VLOOKUP($B31,'Tabela de alimentos'!$A$3:$K$1041,5,FALSE))*$C31/100,0)</f>
        <v>0</v>
      </c>
      <c r="H31" s="30">
        <f>IFERROR((VLOOKUP($B31,'Tabela de alimentos'!$A$3:$K$1041,6,FALSE))*$C31/100,0)</f>
        <v>0</v>
      </c>
      <c r="I31" s="33">
        <f>IFERROR((VLOOKUP($B31,'Tabela de alimentos'!$A$3:$K$1041,7,FALSE))*$C31/100,0)</f>
        <v>0</v>
      </c>
      <c r="J31" s="32">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row>
    <row r="32" spans="1:13" ht="14.25" hidden="1" x14ac:dyDescent="0.2">
      <c r="A32" s="37"/>
      <c r="B32" s="116"/>
      <c r="C32" s="12"/>
      <c r="D32" s="30">
        <f>IFERROR((VLOOKUP($B32,'Tabela de alimentos'!$A$3:$K$1041,2,FALSE))*$C32/100,0)</f>
        <v>0</v>
      </c>
      <c r="E32" s="33">
        <f>IFERROR((VLOOKUP($B32,'Tabela de alimentos'!$A$3:$K$1041,3,FALSE))*$C32/100,0)</f>
        <v>0</v>
      </c>
      <c r="F32" s="30">
        <f>IFERROR((VLOOKUP($B32,'Tabela de alimentos'!$A$3:$K$1041,4,FALSE))*$C32/100,0)</f>
        <v>0</v>
      </c>
      <c r="G32" s="30">
        <f>IFERROR((VLOOKUP($B32,'Tabela de alimentos'!$A$3:$K$1041,5,FALSE))*$C32/100,0)</f>
        <v>0</v>
      </c>
      <c r="H32" s="30">
        <f>IFERROR((VLOOKUP($B32,'Tabela de alimentos'!$A$3:$K$1041,6,FALSE))*$C32/100,0)</f>
        <v>0</v>
      </c>
      <c r="I32" s="33">
        <f>IFERROR((VLOOKUP($B32,'Tabela de alimentos'!$A$3:$K$1041,7,FALSE))*$C32/100,0)</f>
        <v>0</v>
      </c>
      <c r="J32" s="32">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row>
    <row r="33" spans="1:13" ht="14.25" hidden="1" x14ac:dyDescent="0.2">
      <c r="A33" s="37"/>
      <c r="B33" s="116"/>
      <c r="C33" s="12"/>
      <c r="D33" s="30">
        <f>IFERROR((VLOOKUP($B33,'Tabela de alimentos'!$A$3:$K$1041,2,FALSE))*$C33/100,0)</f>
        <v>0</v>
      </c>
      <c r="E33" s="33">
        <f>IFERROR((VLOOKUP($B33,'Tabela de alimentos'!$A$3:$K$1041,3,FALSE))*$C33/100,0)</f>
        <v>0</v>
      </c>
      <c r="F33" s="30">
        <f>IFERROR((VLOOKUP($B33,'Tabela de alimentos'!$A$3:$K$1041,4,FALSE))*$C33/100,0)</f>
        <v>0</v>
      </c>
      <c r="G33" s="30">
        <f>IFERROR((VLOOKUP($B33,'Tabela de alimentos'!$A$3:$K$1041,5,FALSE))*$C33/100,0)</f>
        <v>0</v>
      </c>
      <c r="H33" s="30">
        <f>IFERROR((VLOOKUP($B33,'Tabela de alimentos'!$A$3:$K$1041,6,FALSE))*$C33/100,0)</f>
        <v>0</v>
      </c>
      <c r="I33" s="33">
        <f>IFERROR((VLOOKUP($B33,'Tabela de alimentos'!$A$3:$K$1041,7,FALSE))*$C33/100,0)</f>
        <v>0</v>
      </c>
      <c r="J33" s="32">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row>
    <row r="34" spans="1:13" ht="14.25" hidden="1" x14ac:dyDescent="0.2">
      <c r="A34" s="37"/>
      <c r="B34" s="116"/>
      <c r="C34" s="12"/>
      <c r="D34" s="30">
        <f>IFERROR((VLOOKUP($B34,'Tabela de alimentos'!$A$3:$K$1041,2,FALSE))*$C34/100,0)</f>
        <v>0</v>
      </c>
      <c r="E34" s="33">
        <f>IFERROR((VLOOKUP($B34,'Tabela de alimentos'!$A$3:$K$1041,3,FALSE))*$C34/100,0)</f>
        <v>0</v>
      </c>
      <c r="F34" s="30">
        <f>IFERROR((VLOOKUP($B34,'Tabela de alimentos'!$A$3:$K$1041,4,FALSE))*$C34/100,0)</f>
        <v>0</v>
      </c>
      <c r="G34" s="30">
        <f>IFERROR((VLOOKUP($B34,'Tabela de alimentos'!$A$3:$K$1041,5,FALSE))*$C34/100,0)</f>
        <v>0</v>
      </c>
      <c r="H34" s="30">
        <f>IFERROR((VLOOKUP($B34,'Tabela de alimentos'!$A$3:$K$1041,6,FALSE))*$C34/100,0)</f>
        <v>0</v>
      </c>
      <c r="I34" s="33">
        <f>IFERROR((VLOOKUP($B34,'Tabela de alimentos'!$A$3:$K$1041,7,FALSE))*$C34/100,0)</f>
        <v>0</v>
      </c>
      <c r="J34" s="32">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row>
    <row r="35" spans="1:13" ht="14.25" hidden="1" x14ac:dyDescent="0.2">
      <c r="A35" s="37"/>
      <c r="B35" s="116"/>
      <c r="C35" s="12"/>
      <c r="D35" s="30">
        <f>IFERROR((VLOOKUP($B35,'Tabela de alimentos'!$A$3:$K$1041,2,FALSE))*$C35/100,0)</f>
        <v>0</v>
      </c>
      <c r="E35" s="33">
        <f>IFERROR((VLOOKUP($B35,'Tabela de alimentos'!$A$3:$K$1041,3,FALSE))*$C35/100,0)</f>
        <v>0</v>
      </c>
      <c r="F35" s="30">
        <f>IFERROR((VLOOKUP($B35,'Tabela de alimentos'!$A$3:$K$1041,4,FALSE))*$C35/100,0)</f>
        <v>0</v>
      </c>
      <c r="G35" s="30">
        <f>IFERROR((VLOOKUP($B35,'Tabela de alimentos'!$A$3:$K$1041,5,FALSE))*$C35/100,0)</f>
        <v>0</v>
      </c>
      <c r="H35" s="30">
        <f>IFERROR((VLOOKUP($B35,'Tabela de alimentos'!$A$3:$K$1041,6,FALSE))*$C35/100,0)</f>
        <v>0</v>
      </c>
      <c r="I35" s="33">
        <f>IFERROR((VLOOKUP($B35,'Tabela de alimentos'!$A$3:$K$1041,7,FALSE))*$C35/100,0)</f>
        <v>0</v>
      </c>
      <c r="J35" s="32">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row>
    <row r="36" spans="1:13" ht="14.25" hidden="1" x14ac:dyDescent="0.2">
      <c r="A36" s="37"/>
      <c r="B36" s="116"/>
      <c r="C36" s="12"/>
      <c r="D36" s="30">
        <f>IFERROR((VLOOKUP($B36,'Tabela de alimentos'!$A$3:$K$1041,2,FALSE))*$C36/100,0)</f>
        <v>0</v>
      </c>
      <c r="E36" s="33">
        <f>IFERROR((VLOOKUP($B36,'Tabela de alimentos'!$A$3:$K$1041,3,FALSE))*$C36/100,0)</f>
        <v>0</v>
      </c>
      <c r="F36" s="30">
        <f>IFERROR((VLOOKUP($B36,'Tabela de alimentos'!$A$3:$K$1041,4,FALSE))*$C36/100,0)</f>
        <v>0</v>
      </c>
      <c r="G36" s="30">
        <f>IFERROR((VLOOKUP($B36,'Tabela de alimentos'!$A$3:$K$1041,5,FALSE))*$C36/100,0)</f>
        <v>0</v>
      </c>
      <c r="H36" s="30">
        <f>IFERROR((VLOOKUP($B36,'Tabela de alimentos'!$A$3:$K$1041,6,FALSE))*$C36/100,0)</f>
        <v>0</v>
      </c>
      <c r="I36" s="33">
        <f>IFERROR((VLOOKUP($B36,'Tabela de alimentos'!$A$3:$K$1041,7,FALSE))*$C36/100,0)</f>
        <v>0</v>
      </c>
      <c r="J36" s="32">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row>
    <row r="37" spans="1:13" ht="14.25" hidden="1" x14ac:dyDescent="0.2">
      <c r="A37" s="37"/>
      <c r="B37" s="116"/>
      <c r="C37" s="12"/>
      <c r="D37" s="30">
        <f>IFERROR((VLOOKUP($B37,'Tabela de alimentos'!$A$3:$K$1041,2,FALSE))*$C37/100,0)</f>
        <v>0</v>
      </c>
      <c r="E37" s="33">
        <f>IFERROR((VLOOKUP($B37,'Tabela de alimentos'!$A$3:$K$1041,3,FALSE))*$C37/100,0)</f>
        <v>0</v>
      </c>
      <c r="F37" s="30">
        <f>IFERROR((VLOOKUP($B37,'Tabela de alimentos'!$A$3:$K$1041,4,FALSE))*$C37/100,0)</f>
        <v>0</v>
      </c>
      <c r="G37" s="30">
        <f>IFERROR((VLOOKUP($B37,'Tabela de alimentos'!$A$3:$K$1041,5,FALSE))*$C37/100,0)</f>
        <v>0</v>
      </c>
      <c r="H37" s="30">
        <f>IFERROR((VLOOKUP($B37,'Tabela de alimentos'!$A$3:$K$1041,6,FALSE))*$C37/100,0)</f>
        <v>0</v>
      </c>
      <c r="I37" s="33">
        <f>IFERROR((VLOOKUP($B37,'Tabela de alimentos'!$A$3:$K$1041,7,FALSE))*$C37/100,0)</f>
        <v>0</v>
      </c>
      <c r="J37" s="32">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row>
    <row r="38" spans="1:13" ht="14.25" hidden="1" x14ac:dyDescent="0.2">
      <c r="A38" s="37"/>
      <c r="B38" s="116"/>
      <c r="C38" s="12"/>
      <c r="D38" s="30">
        <f>IFERROR((VLOOKUP($B38,'Tabela de alimentos'!$A$3:$K$1041,2,FALSE))*$C38/100,0)</f>
        <v>0</v>
      </c>
      <c r="E38" s="33">
        <f>IFERROR((VLOOKUP($B38,'Tabela de alimentos'!$A$3:$K$1041,3,FALSE))*$C38/100,0)</f>
        <v>0</v>
      </c>
      <c r="F38" s="30">
        <f>IFERROR((VLOOKUP($B38,'Tabela de alimentos'!$A$3:$K$1041,4,FALSE))*$C38/100,0)</f>
        <v>0</v>
      </c>
      <c r="G38" s="30">
        <f>IFERROR((VLOOKUP($B38,'Tabela de alimentos'!$A$3:$K$1041,5,FALSE))*$C38/100,0)</f>
        <v>0</v>
      </c>
      <c r="H38" s="30">
        <f>IFERROR((VLOOKUP($B38,'Tabela de alimentos'!$A$3:$K$1041,6,FALSE))*$C38/100,0)</f>
        <v>0</v>
      </c>
      <c r="I38" s="33">
        <f>IFERROR((VLOOKUP($B38,'Tabela de alimentos'!$A$3:$K$1041,7,FALSE))*$C38/100,0)</f>
        <v>0</v>
      </c>
      <c r="J38" s="32">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row>
    <row r="39" spans="1:13" ht="14.25" hidden="1" x14ac:dyDescent="0.2">
      <c r="A39" s="37"/>
      <c r="B39" s="116"/>
      <c r="C39" s="12"/>
      <c r="D39" s="30">
        <f>IFERROR((VLOOKUP($B39,'Tabela de alimentos'!$A$3:$K$1041,2,FALSE))*$C39/100,0)</f>
        <v>0</v>
      </c>
      <c r="E39" s="33">
        <f>IFERROR((VLOOKUP($B39,'Tabela de alimentos'!$A$3:$K$1041,3,FALSE))*$C39/100,0)</f>
        <v>0</v>
      </c>
      <c r="F39" s="30">
        <f>IFERROR((VLOOKUP($B39,'Tabela de alimentos'!$A$3:$K$1041,4,FALSE))*$C39/100,0)</f>
        <v>0</v>
      </c>
      <c r="G39" s="30">
        <f>IFERROR((VLOOKUP($B39,'Tabela de alimentos'!$A$3:$K$1041,5,FALSE))*$C39/100,0)</f>
        <v>0</v>
      </c>
      <c r="H39" s="30">
        <f>IFERROR((VLOOKUP($B39,'Tabela de alimentos'!$A$3:$K$1041,6,FALSE))*$C39/100,0)</f>
        <v>0</v>
      </c>
      <c r="I39" s="33">
        <f>IFERROR((VLOOKUP($B39,'Tabela de alimentos'!$A$3:$K$1041,7,FALSE))*$C39/100,0)</f>
        <v>0</v>
      </c>
      <c r="J39" s="32">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row>
    <row r="40" spans="1:13" ht="14.25" hidden="1" x14ac:dyDescent="0.2">
      <c r="A40" s="37"/>
      <c r="B40" s="116"/>
      <c r="C40" s="12"/>
      <c r="D40" s="30">
        <f>IFERROR((VLOOKUP($B40,'Tabela de alimentos'!$A$3:$K$1041,2,FALSE))*$C40/100,0)</f>
        <v>0</v>
      </c>
      <c r="E40" s="33">
        <f>IFERROR((VLOOKUP($B40,'Tabela de alimentos'!$A$3:$K$1041,3,FALSE))*$C40/100,0)</f>
        <v>0</v>
      </c>
      <c r="F40" s="30">
        <f>IFERROR((VLOOKUP($B40,'Tabela de alimentos'!$A$3:$K$1041,4,FALSE))*$C40/100,0)</f>
        <v>0</v>
      </c>
      <c r="G40" s="30">
        <f>IFERROR((VLOOKUP($B40,'Tabela de alimentos'!$A$3:$K$1041,5,FALSE))*$C40/100,0)</f>
        <v>0</v>
      </c>
      <c r="H40" s="30">
        <f>IFERROR((VLOOKUP($B40,'Tabela de alimentos'!$A$3:$K$1041,6,FALSE))*$C40/100,0)</f>
        <v>0</v>
      </c>
      <c r="I40" s="33">
        <f>IFERROR((VLOOKUP($B40,'Tabela de alimentos'!$A$3:$K$1041,7,FALSE))*$C40/100,0)</f>
        <v>0</v>
      </c>
      <c r="J40" s="32">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row>
    <row r="41" spans="1:13" ht="14.25" hidden="1" x14ac:dyDescent="0.2">
      <c r="A41" s="37"/>
      <c r="B41" s="116"/>
      <c r="C41" s="12"/>
      <c r="D41" s="30">
        <f>IFERROR((VLOOKUP($B41,'Tabela de alimentos'!$A$3:$K$1041,2,FALSE))*$C41/100,0)</f>
        <v>0</v>
      </c>
      <c r="E41" s="33">
        <f>IFERROR((VLOOKUP($B41,'Tabela de alimentos'!$A$3:$K$1041,3,FALSE))*$C41/100,0)</f>
        <v>0</v>
      </c>
      <c r="F41" s="30">
        <f>IFERROR((VLOOKUP($B41,'Tabela de alimentos'!$A$3:$K$1041,4,FALSE))*$C41/100,0)</f>
        <v>0</v>
      </c>
      <c r="G41" s="30">
        <f>IFERROR((VLOOKUP($B41,'Tabela de alimentos'!$A$3:$K$1041,5,FALSE))*$C41/100,0)</f>
        <v>0</v>
      </c>
      <c r="H41" s="30">
        <f>IFERROR((VLOOKUP($B41,'Tabela de alimentos'!$A$3:$K$1041,6,FALSE))*$C41/100,0)</f>
        <v>0</v>
      </c>
      <c r="I41" s="33">
        <f>IFERROR((VLOOKUP($B41,'Tabela de alimentos'!$A$3:$K$1041,7,FALSE))*$C41/100,0)</f>
        <v>0</v>
      </c>
      <c r="J41" s="32">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row>
    <row r="42" spans="1:13" ht="14.25" hidden="1" x14ac:dyDescent="0.2">
      <c r="A42" s="37"/>
      <c r="B42" s="116"/>
      <c r="C42" s="12"/>
      <c r="D42" s="30">
        <f>IFERROR((VLOOKUP($B42,'Tabela de alimentos'!$A$3:$K$1041,2,FALSE))*$C42/100,0)</f>
        <v>0</v>
      </c>
      <c r="E42" s="33">
        <f>IFERROR((VLOOKUP($B42,'Tabela de alimentos'!$A$3:$K$1041,3,FALSE))*$C42/100,0)</f>
        <v>0</v>
      </c>
      <c r="F42" s="30">
        <f>IFERROR((VLOOKUP($B42,'Tabela de alimentos'!$A$3:$K$1041,4,FALSE))*$C42/100,0)</f>
        <v>0</v>
      </c>
      <c r="G42" s="30">
        <f>IFERROR((VLOOKUP($B42,'Tabela de alimentos'!$A$3:$K$1041,5,FALSE))*$C42/100,0)</f>
        <v>0</v>
      </c>
      <c r="H42" s="30">
        <f>IFERROR((VLOOKUP($B42,'Tabela de alimentos'!$A$3:$K$1041,6,FALSE))*$C42/100,0)</f>
        <v>0</v>
      </c>
      <c r="I42" s="33">
        <f>IFERROR((VLOOKUP($B42,'Tabela de alimentos'!$A$3:$K$1041,7,FALSE))*$C42/100,0)</f>
        <v>0</v>
      </c>
      <c r="J42" s="32">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row>
    <row r="43" spans="1:13" ht="14.25" hidden="1" x14ac:dyDescent="0.2">
      <c r="A43" s="37"/>
      <c r="B43" s="116"/>
      <c r="C43" s="12"/>
      <c r="D43" s="30">
        <f>IFERROR((VLOOKUP($B43,'Tabela de alimentos'!$A$3:$K$1041,2,FALSE))*$C43/100,0)</f>
        <v>0</v>
      </c>
      <c r="E43" s="33">
        <f>IFERROR((VLOOKUP($B43,'Tabela de alimentos'!$A$3:$K$1041,3,FALSE))*$C43/100,0)</f>
        <v>0</v>
      </c>
      <c r="F43" s="30">
        <f>IFERROR((VLOOKUP($B43,'Tabela de alimentos'!$A$3:$K$1041,4,FALSE))*$C43/100,0)</f>
        <v>0</v>
      </c>
      <c r="G43" s="30">
        <f>IFERROR((VLOOKUP($B43,'Tabela de alimentos'!$A$3:$K$1041,5,FALSE))*$C43/100,0)</f>
        <v>0</v>
      </c>
      <c r="H43" s="30">
        <f>IFERROR((VLOOKUP($B43,'Tabela de alimentos'!$A$3:$K$1041,6,FALSE))*$C43/100,0)</f>
        <v>0</v>
      </c>
      <c r="I43" s="33">
        <f>IFERROR((VLOOKUP($B43,'Tabela de alimentos'!$A$3:$K$1041,7,FALSE))*$C43/100,0)</f>
        <v>0</v>
      </c>
      <c r="J43" s="32">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row>
    <row r="44" spans="1:13" ht="14.25" hidden="1" x14ac:dyDescent="0.2">
      <c r="A44" s="37"/>
      <c r="B44" s="116"/>
      <c r="C44" s="12"/>
      <c r="D44" s="30">
        <f>IFERROR((VLOOKUP($B44,'Tabela de alimentos'!$A$3:$K$1041,2,FALSE))*$C44/100,0)</f>
        <v>0</v>
      </c>
      <c r="E44" s="33">
        <f>IFERROR((VLOOKUP($B44,'Tabela de alimentos'!$A$3:$K$1041,3,FALSE))*$C44/100,0)</f>
        <v>0</v>
      </c>
      <c r="F44" s="30">
        <f>IFERROR((VLOOKUP($B44,'Tabela de alimentos'!$A$3:$K$1041,4,FALSE))*$C44/100,0)</f>
        <v>0</v>
      </c>
      <c r="G44" s="30">
        <f>IFERROR((VLOOKUP($B44,'Tabela de alimentos'!$A$3:$K$1041,5,FALSE))*$C44/100,0)</f>
        <v>0</v>
      </c>
      <c r="H44" s="30">
        <f>IFERROR((VLOOKUP($B44,'Tabela de alimentos'!$A$3:$K$1041,6,FALSE))*$C44/100,0)</f>
        <v>0</v>
      </c>
      <c r="I44" s="33">
        <f>IFERROR((VLOOKUP($B44,'Tabela de alimentos'!$A$3:$K$1041,7,FALSE))*$C44/100,0)</f>
        <v>0</v>
      </c>
      <c r="J44" s="32">
        <f>IFERROR((VLOOKUP($B44,'Tabela de alimentos'!$A$3:$K$1041,8,FALSE))*$C44/100,0)</f>
        <v>0</v>
      </c>
      <c r="K44" s="32">
        <f>IFERROR((VLOOKUP($B44,'Tabela de alimentos'!$A$3:$K$1041,9,FALSE))*$C44/100,0)</f>
        <v>0</v>
      </c>
      <c r="L44" s="32">
        <f>IFERROR((VLOOKUP($B44,'Tabela de alimentos'!$A$3:$K$1041,10,FALSE))*$C44/100,0)</f>
        <v>0</v>
      </c>
      <c r="M44" s="32">
        <f>IFERROR((VLOOKUP($B44,'Tabela de alimentos'!$A$3:$K$1041,11,FALSE))*$C44/100,0)</f>
        <v>0</v>
      </c>
    </row>
    <row r="45" spans="1:13" ht="14.25" hidden="1" x14ac:dyDescent="0.2">
      <c r="A45" s="37"/>
      <c r="B45" s="193"/>
      <c r="C45" s="12"/>
      <c r="D45" s="30">
        <f>IFERROR((VLOOKUP($B45,'Tabela de alimentos'!$A$3:$K$1041,2,FALSE))*$C45/100,0)</f>
        <v>0</v>
      </c>
      <c r="E45" s="33">
        <f>IFERROR((VLOOKUP($B45,'Tabela de alimentos'!$A$3:$K$1041,3,FALSE))*$C45/100,0)</f>
        <v>0</v>
      </c>
      <c r="F45" s="30">
        <f>IFERROR((VLOOKUP($B45,'Tabela de alimentos'!$A$3:$K$1041,4,FALSE))*$C45/100,0)</f>
        <v>0</v>
      </c>
      <c r="G45" s="30">
        <f>IFERROR((VLOOKUP($B45,'Tabela de alimentos'!$A$3:$K$1041,5,FALSE))*$C45/100,0)</f>
        <v>0</v>
      </c>
      <c r="H45" s="30">
        <f>IFERROR((VLOOKUP($B45,'Tabela de alimentos'!$A$3:$K$1041,6,FALSE))*$C45/100,0)</f>
        <v>0</v>
      </c>
      <c r="I45" s="39">
        <f>IFERROR((VLOOKUP($B45,'Tabela de alimentos'!$A$3:$K$1041,7,FALSE))*$C45/100,0)</f>
        <v>0</v>
      </c>
      <c r="J45" s="32">
        <f>IFERROR((VLOOKUP($B45,'Tabela de alimentos'!$A$3:$K$1041,8,FALSE))*$C45/100,0)</f>
        <v>0</v>
      </c>
      <c r="K45" s="32">
        <f>IFERROR((VLOOKUP($B45,'Tabela de alimentos'!$A$3:$K$1041,9,FALSE))*$C45/100,0)</f>
        <v>0</v>
      </c>
      <c r="L45" s="32">
        <f>IFERROR((VLOOKUP($B45,'Tabela de alimentos'!$A$3:$K$1041,10,FALSE))*$C45/100,0)</f>
        <v>0</v>
      </c>
      <c r="M45" s="32">
        <f>IFERROR((VLOOKUP($B45,'Tabela de alimentos'!$A$3:$K$1041,11,FALSE))*$C45/100,0)</f>
        <v>0</v>
      </c>
    </row>
    <row r="46" spans="1:13" s="2" customFormat="1" ht="19.899999999999999" customHeight="1" thickBot="1" x14ac:dyDescent="0.25">
      <c r="A46" s="38"/>
      <c r="B46" s="27"/>
      <c r="C46" s="28" t="s">
        <v>398</v>
      </c>
      <c r="D46" s="34">
        <f t="shared" ref="D46:M46" si="0">SUM(D5:D45)</f>
        <v>1688.2342272745689</v>
      </c>
      <c r="E46" s="35">
        <f t="shared" si="0"/>
        <v>6459.9991550574177</v>
      </c>
      <c r="F46" s="34">
        <f t="shared" si="0"/>
        <v>67.874645689229411</v>
      </c>
      <c r="G46" s="34">
        <f t="shared" si="0"/>
        <v>47.548969999999997</v>
      </c>
      <c r="H46" s="34">
        <f t="shared" si="0"/>
        <v>211.64399097743726</v>
      </c>
      <c r="I46" s="34">
        <f t="shared" si="0"/>
        <v>376.56546333333324</v>
      </c>
      <c r="J46" s="36">
        <f t="shared" si="0"/>
        <v>6.7683513333333334</v>
      </c>
      <c r="K46" s="36">
        <f t="shared" si="0"/>
        <v>1125.83827</v>
      </c>
      <c r="L46" s="36">
        <f t="shared" si="0"/>
        <v>1512.5639099999999</v>
      </c>
      <c r="M46" s="36">
        <f t="shared" si="0"/>
        <v>643.61763666666673</v>
      </c>
    </row>
    <row r="47" spans="1:13" s="2" customFormat="1" ht="24.95" customHeight="1" x14ac:dyDescent="0.25">
      <c r="A47" s="603" t="s">
        <v>638</v>
      </c>
      <c r="B47" s="603"/>
      <c r="C47" s="603"/>
      <c r="D47" s="603"/>
      <c r="E47" s="603"/>
      <c r="F47" s="603"/>
      <c r="G47" s="603"/>
      <c r="H47" s="603"/>
      <c r="I47" s="603"/>
      <c r="J47" s="603"/>
      <c r="K47" s="603"/>
      <c r="L47" s="603"/>
      <c r="M47" s="603"/>
    </row>
    <row r="48" spans="1:13" s="2" customFormat="1" x14ac:dyDescent="0.2">
      <c r="C48" s="9"/>
      <c r="D48" s="9"/>
      <c r="E48" s="9"/>
      <c r="F48" s="9"/>
      <c r="G48" s="9"/>
      <c r="H48" s="9"/>
      <c r="I48" s="9"/>
      <c r="J48" s="9"/>
      <c r="K48" s="9"/>
      <c r="L48" s="9"/>
      <c r="M48" s="9"/>
    </row>
    <row r="49" spans="2:13" x14ac:dyDescent="0.2">
      <c r="B49" s="2"/>
      <c r="D49" s="4"/>
      <c r="E49" s="4"/>
      <c r="F49" s="4"/>
      <c r="G49" s="4"/>
      <c r="H49" s="4"/>
      <c r="I49" s="4"/>
      <c r="J49" s="4"/>
      <c r="K49" s="4"/>
      <c r="L49" s="4"/>
      <c r="M49" s="5"/>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row r="52" spans="2:13" x14ac:dyDescent="0.2">
      <c r="B52" s="3"/>
      <c r="D52" s="6"/>
      <c r="E52" s="7"/>
      <c r="F52" s="6"/>
      <c r="G52" s="6"/>
      <c r="H52" s="6"/>
      <c r="I52" s="6"/>
      <c r="J52" s="6"/>
      <c r="K52" s="6"/>
      <c r="L52" s="6"/>
      <c r="M52" s="8"/>
    </row>
  </sheetData>
  <mergeCells count="5">
    <mergeCell ref="A1:M1"/>
    <mergeCell ref="A2:M2"/>
    <mergeCell ref="A3:B3"/>
    <mergeCell ref="D3:E3"/>
    <mergeCell ref="A47:M47"/>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A17A440B-AAE8-47FE-969C-AC1128E712E7}">
          <x14:formula1>
            <xm:f>'Tabela de alimentos'!$A$3:$A$691</xm:f>
          </x14:formula1>
          <xm:sqref>B5:B45</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0826-620D-4BCE-A20B-2500CBB4C4C0}">
  <sheetPr>
    <tabColor rgb="FF00B050"/>
    <pageSetUpPr fitToPage="1"/>
  </sheetPr>
  <dimension ref="A1:M52"/>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customHeight="1" x14ac:dyDescent="0.2">
      <c r="A3" s="609" t="s">
        <v>646</v>
      </c>
      <c r="B3" s="609"/>
      <c r="C3" s="97"/>
      <c r="D3" s="604" t="s">
        <v>31</v>
      </c>
      <c r="E3" s="604"/>
      <c r="F3" s="86" t="s">
        <v>7</v>
      </c>
      <c r="G3" s="86" t="s">
        <v>32</v>
      </c>
      <c r="H3" s="86" t="s">
        <v>640</v>
      </c>
      <c r="I3" s="87" t="s">
        <v>8</v>
      </c>
      <c r="J3" s="89" t="s">
        <v>9</v>
      </c>
      <c r="K3" s="88" t="s">
        <v>10</v>
      </c>
      <c r="L3" s="89" t="s">
        <v>396</v>
      </c>
      <c r="M3" s="90" t="s">
        <v>623</v>
      </c>
    </row>
    <row r="4" spans="1:13" ht="58.5"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710</v>
      </c>
      <c r="C5" s="11">
        <v>100</v>
      </c>
      <c r="D5" s="30">
        <f>IFERROR((VLOOKUP($B5,'Tabela de alimentos'!$A$3:$K$1041,2,FALSE))*$C5/100,0)</f>
        <v>259.69</v>
      </c>
      <c r="E5" s="33">
        <f>IFERROR((VLOOKUP($B5,'Tabela de alimentos'!$A$3:$K$1041,3,FALSE))*$C5/100,0)</f>
        <v>1079.9478440885334</v>
      </c>
      <c r="F5" s="31">
        <f>IFERROR((VLOOKUP($B5,'Tabela de alimentos'!$A$3:$K$1041,4,FALSE))*$C5/100,0)</f>
        <v>8.0508186666666663</v>
      </c>
      <c r="G5" s="30">
        <f>IFERROR((VLOOKUP($B5,'Tabela de alimentos'!$A$3:$K$1041,5,FALSE))*$C5/100,0)</f>
        <v>10.7964</v>
      </c>
      <c r="H5" s="30">
        <f>IFERROR((VLOOKUP($B5,'Tabela de alimentos'!$A$3:$K$1041,6,FALSE))*$C5/100,0)</f>
        <v>31.698981333333332</v>
      </c>
      <c r="I5" s="30">
        <f>IFERROR((VLOOKUP($B5,'Tabela de alimentos'!$A$3:$K$1041,7,FALSE))*$C5/100,0)</f>
        <v>129.59566666666666</v>
      </c>
      <c r="J5" s="33">
        <f>IFERROR((VLOOKUP($B5,'Tabela de alimentos'!$A$3:$K$1041,8,FALSE))*$C5/100,0)</f>
        <v>1.1803333333333332</v>
      </c>
      <c r="K5" s="32">
        <f>IFERROR((VLOOKUP($B5,'Tabela de alimentos'!$A$3:$K$1041,9,FALSE))*$C5/100,0)</f>
        <v>77.834666666666678</v>
      </c>
      <c r="L5" s="32">
        <f>IFERROR((VLOOKUP($B5,'Tabela de alimentos'!$A$3:$K$1041,10,FALSE))*$C5/100,0)</f>
        <v>0</v>
      </c>
      <c r="M5" s="32">
        <f>IFERROR((VLOOKUP($B5,'Tabela de alimentos'!$A$3:$K$1041,11,FALSE))*$C5/100,0)</f>
        <v>438.596</v>
      </c>
    </row>
    <row r="6" spans="1:13" ht="14.25" x14ac:dyDescent="0.2">
      <c r="A6" s="19"/>
      <c r="B6" s="116" t="s">
        <v>1008</v>
      </c>
      <c r="C6" s="11">
        <v>100</v>
      </c>
      <c r="D6" s="30">
        <f>IFERROR((VLOOKUP($B6,'Tabela de alimentos'!$A$3:$K$1041,2,FALSE))*$C6/100,0)</f>
        <v>209.14808999999997</v>
      </c>
      <c r="E6" s="33">
        <f>IFERROR((VLOOKUP($B6,'Tabela de alimentos'!$A$3:$K$1041,3,FALSE))*$C6/100,0)</f>
        <v>875.07560855999998</v>
      </c>
      <c r="F6" s="31">
        <f>IFERROR((VLOOKUP($B6,'Tabela de alimentos'!$A$3:$K$1041,4,FALSE))*$C6/100,0)</f>
        <v>8.2565000000000008</v>
      </c>
      <c r="G6" s="30">
        <f>IFERROR((VLOOKUP($B6,'Tabela de alimentos'!$A$3:$K$1041,5,FALSE))*$C6/100,0)</f>
        <v>8.3960000000000008</v>
      </c>
      <c r="H6" s="30">
        <f>IFERROR((VLOOKUP($B6,'Tabela de alimentos'!$A$3:$K$1041,6,FALSE))*$C6/100,0)</f>
        <v>25.430500000000002</v>
      </c>
      <c r="I6" s="30">
        <f>IFERROR((VLOOKUP($B6,'Tabela de alimentos'!$A$3:$K$1041,7,FALSE))*$C6/100,0)</f>
        <v>273.74250000000001</v>
      </c>
      <c r="J6" s="33">
        <f>IFERROR((VLOOKUP($B6,'Tabela de alimentos'!$A$3:$K$1041,8,FALSE))*$C6/100,0)</f>
        <v>0.96100000000000008</v>
      </c>
      <c r="K6" s="32">
        <f>IFERROR((VLOOKUP($B6,'Tabela de alimentos'!$A$3:$K$1041,9,FALSE))*$C6/100,0)</f>
        <v>227.69450000000001</v>
      </c>
      <c r="L6" s="32">
        <f>IFERROR((VLOOKUP($B6,'Tabela de alimentos'!$A$3:$K$1041,10,FALSE))*$C6/100,0)</f>
        <v>0</v>
      </c>
      <c r="M6" s="32">
        <f>IFERROR((VLOOKUP($B6,'Tabela de alimentos'!$A$3:$K$1041,11,FALSE))*$C6/100,0)</f>
        <v>106.65</v>
      </c>
    </row>
    <row r="7" spans="1:13" ht="14.25" x14ac:dyDescent="0.2">
      <c r="A7" s="19"/>
      <c r="B7" s="116" t="s">
        <v>370</v>
      </c>
      <c r="C7" s="11">
        <v>100</v>
      </c>
      <c r="D7" s="30">
        <f>IFERROR((VLOOKUP($B7,'Tabela de alimentos'!$A$3:$K$1041,2,FALSE))*$C7/100,0)</f>
        <v>55.51520000000005</v>
      </c>
      <c r="E7" s="33">
        <f>IFERROR((VLOOKUP($B7,'Tabela de alimentos'!$A$3:$K$1041,3,FALSE))*$C7/100,0)</f>
        <v>232.27559680000022</v>
      </c>
      <c r="F7" s="31">
        <f>IFERROR((VLOOKUP($B7,'Tabela de alimentos'!$A$3:$K$1041,4,FALSE))*$C7/100,0)</f>
        <v>0.28666666666666668</v>
      </c>
      <c r="G7" s="30">
        <f>IFERROR((VLOOKUP($B7,'Tabela de alimentos'!$A$3:$K$1041,5,FALSE))*$C7/100,0)</f>
        <v>0</v>
      </c>
      <c r="H7" s="30">
        <f>IFERROR((VLOOKUP($B7,'Tabela de alimentos'!$A$3:$K$1041,6,FALSE))*$C7/100,0)</f>
        <v>15.153333333333341</v>
      </c>
      <c r="I7" s="30">
        <f>IFERROR((VLOOKUP($B7,'Tabela de alimentos'!$A$3:$K$1041,7,FALSE))*$C7/100,0)</f>
        <v>1.9233333333333331</v>
      </c>
      <c r="J7" s="33">
        <f>IFERROR((VLOOKUP($B7,'Tabela de alimentos'!$A$3:$K$1041,8,FALSE))*$C7/100,0)</f>
        <v>9.3333333333333338E-2</v>
      </c>
      <c r="K7" s="32">
        <f>IFERROR((VLOOKUP($B7,'Tabela de alimentos'!$A$3:$K$1041,9,FALSE))*$C7/100,0)</f>
        <v>4</v>
      </c>
      <c r="L7" s="32">
        <f>IFERROR((VLOOKUP($B7,'Tabela de alimentos'!$A$3:$K$1041,10,FALSE))*$C7/100,0)</f>
        <v>2.4066666666666667</v>
      </c>
      <c r="M7" s="32">
        <f>IFERROR((VLOOKUP($B7,'Tabela de alimentos'!$A$3:$K$1041,11,FALSE))*$C7/100,0)</f>
        <v>0</v>
      </c>
    </row>
    <row r="8" spans="1:13" ht="14.25" x14ac:dyDescent="0.2">
      <c r="A8" s="19"/>
      <c r="B8" s="116" t="s">
        <v>694</v>
      </c>
      <c r="C8" s="11">
        <v>100</v>
      </c>
      <c r="D8" s="30">
        <f>IFERROR((VLOOKUP($B8,'Tabela de alimentos'!$A$3:$K$1041,2,FALSE))*$C8/100,0)</f>
        <v>135.28460055072463</v>
      </c>
      <c r="E8" s="33">
        <f>IFERROR((VLOOKUP($B8,'Tabela de alimentos'!$A$3:$K$1041,3,FALSE))*$C8/100,0)</f>
        <v>566.03076870423195</v>
      </c>
      <c r="F8" s="31">
        <f>IFERROR((VLOOKUP($B8,'Tabela de alimentos'!$A$3:$K$1041,4,FALSE))*$C8/100,0)</f>
        <v>12.152807971014489</v>
      </c>
      <c r="G8" s="30">
        <f>IFERROR((VLOOKUP($B8,'Tabela de alimentos'!$A$3:$K$1041,5,FALSE))*$C8/100,0)</f>
        <v>9.1631000000000018</v>
      </c>
      <c r="H8" s="30">
        <f>IFERROR((VLOOKUP($B8,'Tabela de alimentos'!$A$3:$K$1041,6,FALSE))*$C8/100,0)</f>
        <v>0.34085869565217386</v>
      </c>
      <c r="I8" s="30">
        <f>IFERROR((VLOOKUP($B8,'Tabela de alimentos'!$A$3:$K$1041,7,FALSE))*$C8/100,0)</f>
        <v>8.1792000000000016</v>
      </c>
      <c r="J8" s="33">
        <f>IFERROR((VLOOKUP($B8,'Tabela de alimentos'!$A$3:$K$1041,8,FALSE))*$C8/100,0)</f>
        <v>0.54148333333333332</v>
      </c>
      <c r="K8" s="32">
        <f>IFERROR((VLOOKUP($B8,'Tabela de alimentos'!$A$3:$K$1041,9,FALSE))*$C8/100,0)</f>
        <v>0</v>
      </c>
      <c r="L8" s="32">
        <f>IFERROR((VLOOKUP($B8,'Tabela de alimentos'!$A$3:$K$1041,10,FALSE))*$C8/100,0)</f>
        <v>0.11666666666666668</v>
      </c>
      <c r="M8" s="32">
        <f>IFERROR((VLOOKUP($B8,'Tabela de alimentos'!$A$3:$K$1041,11,FALSE))*$C8/100,0)</f>
        <v>141.12771666666669</v>
      </c>
    </row>
    <row r="9" spans="1:13" ht="14.25" x14ac:dyDescent="0.2">
      <c r="A9" s="19"/>
      <c r="B9" s="116" t="s">
        <v>746</v>
      </c>
      <c r="C9" s="11">
        <v>100</v>
      </c>
      <c r="D9" s="30">
        <f>IFERROR((VLOOKUP($B9,'Tabela de alimentos'!$A$3:$K$1041,2,FALSE))*$C9/100,0)</f>
        <v>32.471080304347815</v>
      </c>
      <c r="E9" s="33">
        <f>IFERROR((VLOOKUP($B9,'Tabela de alimentos'!$A$3:$K$1041,3,FALSE))*$C9/100,0)</f>
        <v>135.85899999339128</v>
      </c>
      <c r="F9" s="31">
        <f>IFERROR((VLOOKUP($B9,'Tabela de alimentos'!$A$3:$K$1041,4,FALSE))*$C9/100,0)</f>
        <v>0.35543478260869565</v>
      </c>
      <c r="G9" s="30">
        <f>IFERROR((VLOOKUP($B9,'Tabela de alimentos'!$A$3:$K$1041,5,FALSE))*$C9/100,0)</f>
        <v>3.0371999999999999</v>
      </c>
      <c r="H9" s="30">
        <f>IFERROR((VLOOKUP($B9,'Tabela de alimentos'!$A$3:$K$1041,6,FALSE))*$C9/100,0)</f>
        <v>1.3120652173913019</v>
      </c>
      <c r="I9" s="30">
        <f>IFERROR((VLOOKUP($B9,'Tabela de alimentos'!$A$3:$K$1041,7,FALSE))*$C9/100,0)</f>
        <v>3.9172666666666665</v>
      </c>
      <c r="J9" s="33">
        <f>IFERROR((VLOOKUP($B9,'Tabela de alimentos'!$A$3:$K$1041,8,FALSE))*$C9/100,0)</f>
        <v>6.883333333333333E-2</v>
      </c>
      <c r="K9" s="32">
        <f>IFERROR((VLOOKUP($B9,'Tabela de alimentos'!$A$3:$K$1041,9,FALSE))*$C9/100,0)</f>
        <v>10.25</v>
      </c>
      <c r="L9" s="32">
        <f>IFERROR((VLOOKUP($B9,'Tabela de alimentos'!$A$3:$K$1041,10,FALSE))*$C9/100,0)</f>
        <v>1.718333333333333</v>
      </c>
      <c r="M9" s="32">
        <f>IFERROR((VLOOKUP($B9,'Tabela de alimentos'!$A$3:$K$1041,11,FALSE))*$C9/100,0)</f>
        <v>79.939600000000013</v>
      </c>
    </row>
    <row r="10" spans="1:13" ht="14.25" x14ac:dyDescent="0.2">
      <c r="A10" s="19"/>
      <c r="B10" s="116" t="s">
        <v>674</v>
      </c>
      <c r="C10" s="11">
        <v>100</v>
      </c>
      <c r="D10" s="30">
        <f>IFERROR((VLOOKUP($B10,'Tabela de alimentos'!$A$3:$K$1041,2,FALSE))*$C10/100,0)</f>
        <v>308.897067884058</v>
      </c>
      <c r="E10" s="33">
        <f>IFERROR((VLOOKUP($B10,'Tabela de alimentos'!$A$3:$K$1041,3,FALSE))*$C10/100,0)</f>
        <v>1292.4253320268986</v>
      </c>
      <c r="F10" s="31">
        <f>IFERROR((VLOOKUP($B10,'Tabela de alimentos'!$A$3:$K$1041,4,FALSE))*$C10/100,0)</f>
        <v>5.7618862318840574</v>
      </c>
      <c r="G10" s="30">
        <f>IFERROR((VLOOKUP($B10,'Tabela de alimentos'!$A$3:$K$1041,5,FALSE))*$C10/100,0)</f>
        <v>2.7690999999999999</v>
      </c>
      <c r="H10" s="30">
        <f>IFERROR((VLOOKUP($B10,'Tabela de alimentos'!$A$3:$K$1041,6,FALSE))*$C10/100,0)</f>
        <v>63.127163768115935</v>
      </c>
      <c r="I10" s="30">
        <f>IFERROR((VLOOKUP($B10,'Tabela de alimentos'!$A$3:$K$1041,7,FALSE))*$C10/100,0)</f>
        <v>3.5992666666666664</v>
      </c>
      <c r="J10" s="33">
        <f>IFERROR((VLOOKUP($B10,'Tabela de alimentos'!$A$3:$K$1041,8,FALSE))*$C10/100,0)</f>
        <v>0.54619799999999996</v>
      </c>
      <c r="K10" s="32">
        <f>IFERROR((VLOOKUP($B10,'Tabela de alimentos'!$A$3:$K$1041,9,FALSE))*$C10/100,0)</f>
        <v>0</v>
      </c>
      <c r="L10" s="32">
        <f>IFERROR((VLOOKUP($B10,'Tabela de alimentos'!$A$3:$K$1041,10,FALSE))*$C10/100,0)</f>
        <v>0</v>
      </c>
      <c r="M10" s="32">
        <f>IFERROR((VLOOKUP($B10,'Tabela de alimentos'!$A$3:$K$1041,11,FALSE))*$C10/100,0)</f>
        <v>80.728133333333332</v>
      </c>
    </row>
    <row r="11" spans="1:13" ht="14.25" x14ac:dyDescent="0.2">
      <c r="A11" s="19"/>
      <c r="B11" s="116" t="s">
        <v>676</v>
      </c>
      <c r="C11" s="11">
        <v>100</v>
      </c>
      <c r="D11" s="30">
        <f>IFERROR((VLOOKUP($B11,'Tabela de alimentos'!$A$3:$K$1041,2,FALSE))*$C11/100,0)</f>
        <v>110.33464939130434</v>
      </c>
      <c r="E11" s="33">
        <f>IFERROR((VLOOKUP($B11,'Tabela de alimentos'!$A$3:$K$1041,3,FALSE))*$C11/100,0)</f>
        <v>461.64017305321738</v>
      </c>
      <c r="F11" s="31">
        <f>IFERROR((VLOOKUP($B11,'Tabela de alimentos'!$A$3:$K$1041,4,FALSE))*$C11/100,0)</f>
        <v>5.291054347826087</v>
      </c>
      <c r="G11" s="30">
        <f>IFERROR((VLOOKUP($B11,'Tabela de alimentos'!$A$3:$K$1041,5,FALSE))*$C11/100,0)</f>
        <v>4.1120999999999999</v>
      </c>
      <c r="H11" s="30">
        <f>IFERROR((VLOOKUP($B11,'Tabela de alimentos'!$A$3:$K$1041,6,FALSE))*$C11/100,0)</f>
        <v>13.664528985507244</v>
      </c>
      <c r="I11" s="30">
        <f>IFERROR((VLOOKUP($B11,'Tabela de alimentos'!$A$3:$K$1041,7,FALSE))*$C11/100,0)</f>
        <v>49.747799999999998</v>
      </c>
      <c r="J11" s="33">
        <f>IFERROR((VLOOKUP($B11,'Tabela de alimentos'!$A$3:$K$1041,8,FALSE))*$C11/100,0)</f>
        <v>2.0020000000000002</v>
      </c>
      <c r="K11" s="32">
        <f>IFERROR((VLOOKUP($B11,'Tabela de alimentos'!$A$3:$K$1041,9,FALSE))*$C11/100,0)</f>
        <v>0</v>
      </c>
      <c r="L11" s="32">
        <f>IFERROR((VLOOKUP($B11,'Tabela de alimentos'!$A$3:$K$1041,10,FALSE))*$C11/100,0)</f>
        <v>0</v>
      </c>
      <c r="M11" s="32">
        <f>IFERROR((VLOOKUP($B11,'Tabela de alimentos'!$A$3:$K$1041,11,FALSE))*$C11/100,0)</f>
        <v>84.592800000000011</v>
      </c>
    </row>
    <row r="12" spans="1:13" ht="14.25" x14ac:dyDescent="0.2">
      <c r="A12" s="19"/>
      <c r="B12" s="116" t="s">
        <v>1019</v>
      </c>
      <c r="C12" s="11">
        <v>100</v>
      </c>
      <c r="D12" s="30">
        <f>IFERROR((VLOOKUP($B12,'Tabela de alimentos'!$A$3:$K$1041,2,FALSE))*$C12/100,0)</f>
        <v>83.893955391304331</v>
      </c>
      <c r="E12" s="33">
        <f>IFERROR((VLOOKUP($B12,'Tabela de alimentos'!$A$3:$K$1041,3,FALSE))*$C12/100,0)</f>
        <v>351.01320535721737</v>
      </c>
      <c r="F12" s="31">
        <f>IFERROR((VLOOKUP($B12,'Tabela de alimentos'!$A$3:$K$1041,4,FALSE))*$C12/100,0)</f>
        <v>0.42307855072463768</v>
      </c>
      <c r="G12" s="30">
        <f>IFERROR((VLOOKUP($B12,'Tabela de alimentos'!$A$3:$K$1041,5,FALSE))*$C12/100,0)</f>
        <v>3.0566200000000006</v>
      </c>
      <c r="H12" s="30">
        <f>IFERROR((VLOOKUP($B12,'Tabela de alimentos'!$A$3:$K$1041,6,FALSE))*$C12/100,0)</f>
        <v>13.870261449275361</v>
      </c>
      <c r="I12" s="30">
        <f>IFERROR((VLOOKUP($B12,'Tabela de alimentos'!$A$3:$K$1041,7,FALSE))*$C12/100,0)</f>
        <v>13.023486666666667</v>
      </c>
      <c r="J12" s="33">
        <f>IFERROR((VLOOKUP($B12,'Tabela de alimentos'!$A$3:$K$1041,8,FALSE))*$C12/100,0)</f>
        <v>0.21878000000000003</v>
      </c>
      <c r="K12" s="32">
        <f>IFERROR((VLOOKUP($B12,'Tabela de alimentos'!$A$3:$K$1041,9,FALSE))*$C12/100,0)</f>
        <v>20.22</v>
      </c>
      <c r="L12" s="32">
        <f>IFERROR((VLOOKUP($B12,'Tabela de alimentos'!$A$3:$K$1041,10,FALSE))*$C12/100,0)</f>
        <v>1.02142</v>
      </c>
      <c r="M12" s="32">
        <f>IFERROR((VLOOKUP($B12,'Tabela de alimentos'!$A$3:$K$1041,11,FALSE))*$C12/100,0)</f>
        <v>80.156240000000011</v>
      </c>
    </row>
    <row r="13" spans="1:13" ht="14.25" x14ac:dyDescent="0.2">
      <c r="A13" s="19"/>
      <c r="B13" s="116" t="s">
        <v>739</v>
      </c>
      <c r="C13" s="11">
        <v>100</v>
      </c>
      <c r="D13" s="30">
        <f>IFERROR((VLOOKUP($B13,'Tabela de alimentos'!$A$3:$K$1041,2,FALSE))*$C13/100,0)</f>
        <v>111.82</v>
      </c>
      <c r="E13" s="33">
        <f>IFERROR((VLOOKUP($B13,'Tabela de alimentos'!$A$3:$K$1041,3,FALSE))*$C13/100,0)</f>
        <v>467.86296516159973</v>
      </c>
      <c r="F13" s="31">
        <f>IFERROR((VLOOKUP($B13,'Tabela de alimentos'!$A$3:$K$1041,4,FALSE))*$C13/100,0)</f>
        <v>0.99450000000000005</v>
      </c>
      <c r="G13" s="30">
        <f>IFERROR((VLOOKUP($B13,'Tabela de alimentos'!$A$3:$K$1041,5,FALSE))*$C13/100,0)</f>
        <v>0.308</v>
      </c>
      <c r="H13" s="30">
        <f>IFERROR((VLOOKUP($B13,'Tabela de alimentos'!$A$3:$K$1041,6,FALSE))*$C13/100,0)</f>
        <v>28.662499999999987</v>
      </c>
      <c r="I13" s="30">
        <f>IFERROR((VLOOKUP($B13,'Tabela de alimentos'!$A$3:$K$1041,7,FALSE))*$C13/100,0)</f>
        <v>2.4373333333333336</v>
      </c>
      <c r="J13" s="33">
        <f>IFERROR((VLOOKUP($B13,'Tabela de alimentos'!$A$3:$K$1041,8,FALSE))*$C13/100,0)</f>
        <v>0.30966666666666659</v>
      </c>
      <c r="K13" s="32">
        <f>IFERROR((VLOOKUP($B13,'Tabela de alimentos'!$A$3:$K$1041,9,FALSE))*$C13/100,0)</f>
        <v>42</v>
      </c>
      <c r="L13" s="32">
        <f>IFERROR((VLOOKUP($B13,'Tabela de alimentos'!$A$3:$K$1041,10,FALSE))*$C13/100,0)</f>
        <v>239.43866666666668</v>
      </c>
      <c r="M13" s="32">
        <f>IFERROR((VLOOKUP($B13,'Tabela de alimentos'!$A$3:$K$1041,11,FALSE))*$C13/100,0)</f>
        <v>8.3233333333333324</v>
      </c>
    </row>
    <row r="14" spans="1:13" ht="14.25" x14ac:dyDescent="0.2">
      <c r="A14" s="19"/>
      <c r="B14" s="116" t="s">
        <v>1010</v>
      </c>
      <c r="C14" s="11">
        <v>100</v>
      </c>
      <c r="D14" s="30">
        <f>IFERROR((VLOOKUP($B14,'Tabela de alimentos'!$A$3:$K$1041,2,FALSE))*$C14/100,0)</f>
        <v>258.80041424429112</v>
      </c>
      <c r="E14" s="33">
        <f>IFERROR((VLOOKUP($B14,'Tabela de alimentos'!$A$3:$K$1041,3,FALSE))*$C14/100,0)</f>
        <v>1082.8209331981141</v>
      </c>
      <c r="F14" s="31">
        <f>IFERROR((VLOOKUP($B14,'Tabela de alimentos'!$A$3:$K$1041,4,FALSE))*$C14/100,0)</f>
        <v>4.0389876098114508</v>
      </c>
      <c r="G14" s="30">
        <f>IFERROR((VLOOKUP($B14,'Tabela de alimentos'!$A$3:$K$1041,5,FALSE))*$C14/100,0)</f>
        <v>13.905816666666666</v>
      </c>
      <c r="H14" s="30">
        <f>IFERROR((VLOOKUP($B14,'Tabela de alimentos'!$A$3:$K$1041,6,FALSE))*$C14/100,0)</f>
        <v>29.332712390188547</v>
      </c>
      <c r="I14" s="30">
        <f>IFERROR((VLOOKUP($B14,'Tabela de alimentos'!$A$3:$K$1041,7,FALSE))*$C14/100,0)</f>
        <v>9.2901166666666679</v>
      </c>
      <c r="J14" s="33">
        <f>IFERROR((VLOOKUP($B14,'Tabela de alimentos'!$A$3:$K$1041,8,FALSE))*$C14/100,0)</f>
        <v>0.52310000000000001</v>
      </c>
      <c r="K14" s="32">
        <f>IFERROR((VLOOKUP($B14,'Tabela de alimentos'!$A$3:$K$1041,9,FALSE))*$C14/100,0)</f>
        <v>114.59333333333333</v>
      </c>
      <c r="L14" s="32">
        <f>IFERROR((VLOOKUP($B14,'Tabela de alimentos'!$A$3:$K$1041,10,FALSE))*$C14/100,0)</f>
        <v>0</v>
      </c>
      <c r="M14" s="32">
        <f>IFERROR((VLOOKUP($B14,'Tabela de alimentos'!$A$3:$K$1041,11,FALSE))*$C14/100,0)</f>
        <v>410.6408666666668</v>
      </c>
    </row>
    <row r="15" spans="1:13" ht="14.25" x14ac:dyDescent="0.2">
      <c r="A15" s="19"/>
      <c r="B15" s="116" t="s">
        <v>741</v>
      </c>
      <c r="C15" s="11">
        <v>100</v>
      </c>
      <c r="D15" s="30">
        <f>IFERROR((VLOOKUP($B15,'Tabela de alimentos'!$A$3:$K$1041,2,FALSE))*$C15/100,0)</f>
        <v>135.29</v>
      </c>
      <c r="E15" s="33">
        <f>IFERROR((VLOOKUP($B15,'Tabela de alimentos'!$A$3:$K$1041,3,FALSE))*$C15/100,0)</f>
        <v>566.07985476160002</v>
      </c>
      <c r="F15" s="31">
        <f>IFERROR((VLOOKUP($B15,'Tabela de alimentos'!$A$3:$K$1041,4,FALSE))*$C15/100,0)</f>
        <v>0.79449999999999998</v>
      </c>
      <c r="G15" s="30">
        <f>IFERROR((VLOOKUP($B15,'Tabela de alimentos'!$A$3:$K$1041,5,FALSE))*$C15/100,0)</f>
        <v>0.46799999999999997</v>
      </c>
      <c r="H15" s="30">
        <f>IFERROR((VLOOKUP($B15,'Tabela de alimentos'!$A$3:$K$1041,6,FALSE))*$C15/100,0)</f>
        <v>34.997833333333332</v>
      </c>
      <c r="I15" s="30">
        <f>IFERROR((VLOOKUP($B15,'Tabela de alimentos'!$A$3:$K$1041,7,FALSE))*$C15/100,0)</f>
        <v>15.000666666666664</v>
      </c>
      <c r="J15" s="33">
        <f>IFERROR((VLOOKUP($B15,'Tabela de alimentos'!$A$3:$K$1041,8,FALSE))*$C15/100,0)</f>
        <v>0.19500000000000001</v>
      </c>
      <c r="K15" s="32">
        <f>IFERROR((VLOOKUP($B15,'Tabela de alimentos'!$A$3:$K$1041,9,FALSE))*$C15/100,0)</f>
        <v>0</v>
      </c>
      <c r="L15" s="32">
        <f>IFERROR((VLOOKUP($B15,'Tabela de alimentos'!$A$3:$K$1041,10,FALSE))*$C15/100,0)</f>
        <v>49.804666666666662</v>
      </c>
      <c r="M15" s="32">
        <f>IFERROR((VLOOKUP($B15,'Tabela de alimentos'!$A$3:$K$1041,11,FALSE))*$C15/100,0)</f>
        <v>13.466666666666667</v>
      </c>
    </row>
    <row r="16" spans="1:13" ht="14.25" x14ac:dyDescent="0.2">
      <c r="A16" s="19"/>
      <c r="B16" s="116"/>
      <c r="C16" s="11"/>
      <c r="D16" s="30">
        <f>IFERROR((VLOOKUP($B16,'Tabela de alimentos'!$A$3:$K$1041,2,FALSE))*$C16/100,0)</f>
        <v>0</v>
      </c>
      <c r="E16" s="33">
        <f>IFERROR((VLOOKUP($B16,'Tabela de alimentos'!$A$3:$K$1041,3,FALSE))*$C16/100,0)</f>
        <v>0</v>
      </c>
      <c r="F16" s="31">
        <f>IFERROR((VLOOKUP($B16,'Tabela de alimentos'!$A$3:$K$1041,4,FALSE))*$C16/100,0)</f>
        <v>0</v>
      </c>
      <c r="G16" s="30">
        <f>IFERROR((VLOOKUP($B16,'Tabela de alimentos'!$A$3:$K$1041,5,FALSE))*$C16/100,0)</f>
        <v>0</v>
      </c>
      <c r="H16" s="30">
        <f>IFERROR((VLOOKUP($B16,'Tabela de alimentos'!$A$3:$K$1041,6,FALSE))*$C16/100,0)</f>
        <v>0</v>
      </c>
      <c r="I16" s="30">
        <f>IFERROR((VLOOKUP($B16,'Tabela de alimentos'!$A$3:$K$1041,7,FALSE))*$C16/100,0)</f>
        <v>0</v>
      </c>
      <c r="J16" s="33">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row>
    <row r="17" spans="1:13" ht="14.25" x14ac:dyDescent="0.2">
      <c r="A17" s="19"/>
      <c r="B17" s="116"/>
      <c r="C17" s="11"/>
      <c r="D17" s="30">
        <f>IFERROR((VLOOKUP($B17,'Tabela de alimentos'!$A$3:$K$1041,2,FALSE))*$C17/100,0)</f>
        <v>0</v>
      </c>
      <c r="E17" s="33">
        <f>IFERROR((VLOOKUP($B17,'Tabela de alimentos'!$A$3:$K$1041,3,FALSE))*$C17/100,0)</f>
        <v>0</v>
      </c>
      <c r="F17" s="31">
        <f>IFERROR((VLOOKUP($B17,'Tabela de alimentos'!$A$3:$K$1041,4,FALSE))*$C17/100,0)</f>
        <v>0</v>
      </c>
      <c r="G17" s="30">
        <f>IFERROR((VLOOKUP($B17,'Tabela de alimentos'!$A$3:$K$1041,5,FALSE))*$C17/100,0)</f>
        <v>0</v>
      </c>
      <c r="H17" s="30">
        <f>IFERROR((VLOOKUP($B17,'Tabela de alimentos'!$A$3:$K$1041,6,FALSE))*$C17/100,0)</f>
        <v>0</v>
      </c>
      <c r="I17" s="30">
        <f>IFERROR((VLOOKUP($B17,'Tabela de alimentos'!$A$3:$K$1041,7,FALSE))*$C17/100,0)</f>
        <v>0</v>
      </c>
      <c r="J17" s="33">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row>
    <row r="18" spans="1:13" ht="14.25" x14ac:dyDescent="0.2">
      <c r="A18" s="19"/>
      <c r="B18" s="116"/>
      <c r="C18" s="11"/>
      <c r="D18" s="30">
        <f>IFERROR((VLOOKUP($B18,'Tabela de alimentos'!$A$3:$K$1041,2,FALSE))*$C18/100,0)</f>
        <v>0</v>
      </c>
      <c r="E18" s="33">
        <f>IFERROR((VLOOKUP($B18,'Tabela de alimentos'!$A$3:$K$1041,3,FALSE))*$C18/100,0)</f>
        <v>0</v>
      </c>
      <c r="F18" s="31">
        <f>IFERROR((VLOOKUP($B18,'Tabela de alimentos'!$A$3:$K$1041,4,FALSE))*$C18/100,0)</f>
        <v>0</v>
      </c>
      <c r="G18" s="30">
        <f>IFERROR((VLOOKUP($B18,'Tabela de alimentos'!$A$3:$K$1041,5,FALSE))*$C18/100,0)</f>
        <v>0</v>
      </c>
      <c r="H18" s="30">
        <f>IFERROR((VLOOKUP($B18,'Tabela de alimentos'!$A$3:$K$1041,6,FALSE))*$C18/100,0)</f>
        <v>0</v>
      </c>
      <c r="I18" s="30">
        <f>IFERROR((VLOOKUP($B18,'Tabela de alimentos'!$A$3:$K$1041,7,FALSE))*$C18/100,0)</f>
        <v>0</v>
      </c>
      <c r="J18" s="33">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row>
    <row r="19" spans="1:13" ht="14.25" x14ac:dyDescent="0.2">
      <c r="A19" s="19"/>
      <c r="B19" s="116"/>
      <c r="C19" s="11"/>
      <c r="D19" s="30">
        <f>IFERROR((VLOOKUP($B19,'Tabela de alimentos'!$A$3:$K$1041,2,FALSE))*$C19/100,0)</f>
        <v>0</v>
      </c>
      <c r="E19" s="33">
        <f>IFERROR((VLOOKUP($B19,'Tabela de alimentos'!$A$3:$K$1041,3,FALSE))*$C19/100,0)</f>
        <v>0</v>
      </c>
      <c r="F19" s="31">
        <f>IFERROR((VLOOKUP($B19,'Tabela de alimentos'!$A$3:$K$1041,4,FALSE))*$C19/100,0)</f>
        <v>0</v>
      </c>
      <c r="G19" s="30">
        <f>IFERROR((VLOOKUP($B19,'Tabela de alimentos'!$A$3:$K$1041,5,FALSE))*$C19/100,0)</f>
        <v>0</v>
      </c>
      <c r="H19" s="30">
        <f>IFERROR((VLOOKUP($B19,'Tabela de alimentos'!$A$3:$K$1041,6,FALSE))*$C19/100,0)</f>
        <v>0</v>
      </c>
      <c r="I19" s="30">
        <f>IFERROR((VLOOKUP($B19,'Tabela de alimentos'!$A$3:$K$1041,7,FALSE))*$C19/100,0)</f>
        <v>0</v>
      </c>
      <c r="J19" s="33">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row>
    <row r="20" spans="1:13" ht="14.25" x14ac:dyDescent="0.2">
      <c r="A20" s="19"/>
      <c r="B20" s="116"/>
      <c r="C20" s="11"/>
      <c r="D20" s="30">
        <f>IFERROR((VLOOKUP($B20,'Tabela de alimentos'!$A$3:$K$1041,2,FALSE))*$C20/100,0)</f>
        <v>0</v>
      </c>
      <c r="E20" s="33">
        <f>IFERROR((VLOOKUP($B20,'Tabela de alimentos'!$A$3:$K$1041,3,FALSE))*$C20/100,0)</f>
        <v>0</v>
      </c>
      <c r="F20" s="31">
        <f>IFERROR((VLOOKUP($B20,'Tabela de alimentos'!$A$3:$K$1041,4,FALSE))*$C20/100,0)</f>
        <v>0</v>
      </c>
      <c r="G20" s="30">
        <f>IFERROR((VLOOKUP($B20,'Tabela de alimentos'!$A$3:$K$1041,5,FALSE))*$C20/100,0)</f>
        <v>0</v>
      </c>
      <c r="H20" s="30">
        <f>IFERROR((VLOOKUP($B20,'Tabela de alimentos'!$A$3:$K$1041,6,FALSE))*$C20/100,0)</f>
        <v>0</v>
      </c>
      <c r="I20" s="30">
        <f>IFERROR((VLOOKUP($B20,'Tabela de alimentos'!$A$3:$K$1041,7,FALSE))*$C20/100,0)</f>
        <v>0</v>
      </c>
      <c r="J20" s="33">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row>
    <row r="21" spans="1:13" ht="14.25" hidden="1" x14ac:dyDescent="0.2">
      <c r="A21" s="19"/>
      <c r="B21" s="116"/>
      <c r="C21" s="11"/>
      <c r="D21" s="30">
        <f>IFERROR((VLOOKUP($B21,'Tabela de alimentos'!$A$3:$K$1041,2,FALSE))*$C21/100,0)</f>
        <v>0</v>
      </c>
      <c r="E21" s="33">
        <f>IFERROR((VLOOKUP($B21,'Tabela de alimentos'!$A$3:$K$1041,3,FALSE))*$C21/100,0)</f>
        <v>0</v>
      </c>
      <c r="F21" s="31">
        <f>IFERROR((VLOOKUP($B21,'Tabela de alimentos'!$A$3:$K$1041,4,FALSE))*$C21/100,0)</f>
        <v>0</v>
      </c>
      <c r="G21" s="30">
        <f>IFERROR((VLOOKUP($B21,'Tabela de alimentos'!$A$3:$K$1041,5,FALSE))*$C21/100,0)</f>
        <v>0</v>
      </c>
      <c r="H21" s="30">
        <f>IFERROR((VLOOKUP($B21,'Tabela de alimentos'!$A$3:$K$1041,6,FALSE))*$C21/100,0)</f>
        <v>0</v>
      </c>
      <c r="I21" s="30">
        <f>IFERROR((VLOOKUP($B21,'Tabela de alimentos'!$A$3:$K$1041,7,FALSE))*$C21/100,0)</f>
        <v>0</v>
      </c>
      <c r="J21" s="33">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row>
    <row r="22" spans="1:13" ht="14.25" hidden="1" x14ac:dyDescent="0.2">
      <c r="A22" s="19"/>
      <c r="B22" s="116"/>
      <c r="C22" s="11"/>
      <c r="D22" s="30">
        <f>IFERROR((VLOOKUP($B22,'Tabela de alimentos'!$A$3:$K$1041,2,FALSE))*$C22/100,0)</f>
        <v>0</v>
      </c>
      <c r="E22" s="33">
        <f>IFERROR((VLOOKUP($B22,'Tabela de alimentos'!$A$3:$K$1041,3,FALSE))*$C22/100,0)</f>
        <v>0</v>
      </c>
      <c r="F22" s="31">
        <f>IFERROR((VLOOKUP($B22,'Tabela de alimentos'!$A$3:$K$1041,4,FALSE))*$C22/100,0)</f>
        <v>0</v>
      </c>
      <c r="G22" s="30">
        <f>IFERROR((VLOOKUP($B22,'Tabela de alimentos'!$A$3:$K$1041,5,FALSE))*$C22/100,0)</f>
        <v>0</v>
      </c>
      <c r="H22" s="30">
        <f>IFERROR((VLOOKUP($B22,'Tabela de alimentos'!$A$3:$K$1041,6,FALSE))*$C22/100,0)</f>
        <v>0</v>
      </c>
      <c r="I22" s="30">
        <f>IFERROR((VLOOKUP($B22,'Tabela de alimentos'!$A$3:$K$1041,7,FALSE))*$C22/100,0)</f>
        <v>0</v>
      </c>
      <c r="J22" s="33">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row>
    <row r="23" spans="1:13" ht="14.25" hidden="1" x14ac:dyDescent="0.2">
      <c r="A23" s="19"/>
      <c r="B23" s="116"/>
      <c r="C23" s="11"/>
      <c r="D23" s="30">
        <f>IFERROR((VLOOKUP($B23,'Tabela de alimentos'!$A$3:$K$1041,2,FALSE))*$C23/100,0)</f>
        <v>0</v>
      </c>
      <c r="E23" s="33">
        <f>IFERROR((VLOOKUP($B23,'Tabela de alimentos'!$A$3:$K$1041,3,FALSE))*$C23/100,0)</f>
        <v>0</v>
      </c>
      <c r="F23" s="31">
        <f>IFERROR((VLOOKUP($B23,'Tabela de alimentos'!$A$3:$K$1041,4,FALSE))*$C23/100,0)</f>
        <v>0</v>
      </c>
      <c r="G23" s="30">
        <f>IFERROR((VLOOKUP($B23,'Tabela de alimentos'!$A$3:$K$1041,5,FALSE))*$C23/100,0)</f>
        <v>0</v>
      </c>
      <c r="H23" s="30">
        <f>IFERROR((VLOOKUP($B23,'Tabela de alimentos'!$A$3:$K$1041,6,FALSE))*$C23/100,0)</f>
        <v>0</v>
      </c>
      <c r="I23" s="30">
        <f>IFERROR((VLOOKUP($B23,'Tabela de alimentos'!$A$3:$K$1041,7,FALSE))*$C23/100,0)</f>
        <v>0</v>
      </c>
      <c r="J23" s="33">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row>
    <row r="24" spans="1:13" ht="14.25" hidden="1" x14ac:dyDescent="0.2">
      <c r="A24" s="19"/>
      <c r="B24" s="116"/>
      <c r="C24" s="11"/>
      <c r="D24" s="30">
        <f>IFERROR((VLOOKUP($B24,'Tabela de alimentos'!$A$3:$K$1041,2,FALSE))*$C24/100,0)</f>
        <v>0</v>
      </c>
      <c r="E24" s="33">
        <f>IFERROR((VLOOKUP($B24,'Tabela de alimentos'!$A$3:$K$1041,3,FALSE))*$C24/100,0)</f>
        <v>0</v>
      </c>
      <c r="F24" s="31">
        <f>IFERROR((VLOOKUP($B24,'Tabela de alimentos'!$A$3:$K$1041,4,FALSE))*$C24/100,0)</f>
        <v>0</v>
      </c>
      <c r="G24" s="30">
        <f>IFERROR((VLOOKUP($B24,'Tabela de alimentos'!$A$3:$K$1041,5,FALSE))*$C24/100,0)</f>
        <v>0</v>
      </c>
      <c r="H24" s="30">
        <f>IFERROR((VLOOKUP($B24,'Tabela de alimentos'!$A$3:$K$1041,6,FALSE))*$C24/100,0)</f>
        <v>0</v>
      </c>
      <c r="I24" s="30">
        <f>IFERROR((VLOOKUP($B24,'Tabela de alimentos'!$A$3:$K$1041,7,FALSE))*$C24/100,0)</f>
        <v>0</v>
      </c>
      <c r="J24" s="33">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row>
    <row r="25" spans="1:13" ht="14.25" hidden="1" x14ac:dyDescent="0.2">
      <c r="A25" s="19"/>
      <c r="B25" s="116"/>
      <c r="C25" s="11"/>
      <c r="D25" s="30">
        <f>IFERROR((VLOOKUP($B25,'Tabela de alimentos'!$A$3:$K$1041,2,FALSE))*$C25/100,0)</f>
        <v>0</v>
      </c>
      <c r="E25" s="33">
        <f>IFERROR((VLOOKUP($B25,'Tabela de alimentos'!$A$3:$K$1041,3,FALSE))*$C25/100,0)</f>
        <v>0</v>
      </c>
      <c r="F25" s="31">
        <f>IFERROR((VLOOKUP($B25,'Tabela de alimentos'!$A$3:$K$1041,4,FALSE))*$C25/100,0)</f>
        <v>0</v>
      </c>
      <c r="G25" s="30">
        <f>IFERROR((VLOOKUP($B25,'Tabela de alimentos'!$A$3:$K$1041,5,FALSE))*$C25/100,0)</f>
        <v>0</v>
      </c>
      <c r="H25" s="30">
        <f>IFERROR((VLOOKUP($B25,'Tabela de alimentos'!$A$3:$K$1041,6,FALSE))*$C25/100,0)</f>
        <v>0</v>
      </c>
      <c r="I25" s="30">
        <f>IFERROR((VLOOKUP($B25,'Tabela de alimentos'!$A$3:$K$1041,7,FALSE))*$C25/100,0)</f>
        <v>0</v>
      </c>
      <c r="J25" s="33">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row>
    <row r="26" spans="1:13" ht="14.25" hidden="1" x14ac:dyDescent="0.2">
      <c r="A26" s="19"/>
      <c r="B26" s="116"/>
      <c r="C26" s="11"/>
      <c r="D26" s="30">
        <f>IFERROR((VLOOKUP($B26,'Tabela de alimentos'!$A$3:$K$1041,2,FALSE))*$C26/100,0)</f>
        <v>0</v>
      </c>
      <c r="E26" s="33">
        <f>IFERROR((VLOOKUP($B26,'Tabela de alimentos'!$A$3:$K$1041,3,FALSE))*$C26/100,0)</f>
        <v>0</v>
      </c>
      <c r="F26" s="31">
        <f>IFERROR((VLOOKUP($B26,'Tabela de alimentos'!$A$3:$K$1041,4,FALSE))*$C26/100,0)</f>
        <v>0</v>
      </c>
      <c r="G26" s="30">
        <f>IFERROR((VLOOKUP($B26,'Tabela de alimentos'!$A$3:$K$1041,5,FALSE))*$C26/100,0)</f>
        <v>0</v>
      </c>
      <c r="H26" s="30">
        <f>IFERROR((VLOOKUP($B26,'Tabela de alimentos'!$A$3:$K$1041,6,FALSE))*$C26/100,0)</f>
        <v>0</v>
      </c>
      <c r="I26" s="30">
        <f>IFERROR((VLOOKUP($B26,'Tabela de alimentos'!$A$3:$K$1041,7,FALSE))*$C26/100,0)</f>
        <v>0</v>
      </c>
      <c r="J26" s="33">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row>
    <row r="27" spans="1:13" ht="14.25" hidden="1" x14ac:dyDescent="0.2">
      <c r="A27" s="19"/>
      <c r="B27" s="116"/>
      <c r="C27" s="11"/>
      <c r="D27" s="30">
        <f>IFERROR((VLOOKUP($B27,'Tabela de alimentos'!$A$3:$K$1041,2,FALSE))*$C27/100,0)</f>
        <v>0</v>
      </c>
      <c r="E27" s="33">
        <f>IFERROR((VLOOKUP($B27,'Tabela de alimentos'!$A$3:$K$1041,3,FALSE))*$C27/100,0)</f>
        <v>0</v>
      </c>
      <c r="F27" s="31">
        <f>IFERROR((VLOOKUP($B27,'Tabela de alimentos'!$A$3:$K$1041,4,FALSE))*$C27/100,0)</f>
        <v>0</v>
      </c>
      <c r="G27" s="30">
        <f>IFERROR((VLOOKUP($B27,'Tabela de alimentos'!$A$3:$K$1041,5,FALSE))*$C27/100,0)</f>
        <v>0</v>
      </c>
      <c r="H27" s="30">
        <f>IFERROR((VLOOKUP($B27,'Tabela de alimentos'!$A$3:$K$1041,6,FALSE))*$C27/100,0)</f>
        <v>0</v>
      </c>
      <c r="I27" s="30">
        <f>IFERROR((VLOOKUP($B27,'Tabela de alimentos'!$A$3:$K$1041,7,FALSE))*$C27/100,0)</f>
        <v>0</v>
      </c>
      <c r="J27" s="33">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row>
    <row r="28" spans="1:13" ht="14.25" hidden="1" x14ac:dyDescent="0.2">
      <c r="A28" s="19"/>
      <c r="B28" s="116"/>
      <c r="C28" s="11"/>
      <c r="D28" s="30">
        <f>IFERROR((VLOOKUP($B28,'Tabela de alimentos'!$A$3:$K$1041,2,FALSE))*$C28/100,0)</f>
        <v>0</v>
      </c>
      <c r="E28" s="33">
        <f>IFERROR((VLOOKUP($B28,'Tabela de alimentos'!$A$3:$K$1041,3,FALSE))*$C28/100,0)</f>
        <v>0</v>
      </c>
      <c r="F28" s="31">
        <f>IFERROR((VLOOKUP($B28,'Tabela de alimentos'!$A$3:$K$1041,4,FALSE))*$C28/100,0)</f>
        <v>0</v>
      </c>
      <c r="G28" s="30">
        <f>IFERROR((VLOOKUP($B28,'Tabela de alimentos'!$A$3:$K$1041,5,FALSE))*$C28/100,0)</f>
        <v>0</v>
      </c>
      <c r="H28" s="30">
        <f>IFERROR((VLOOKUP($B28,'Tabela de alimentos'!$A$3:$K$1041,6,FALSE))*$C28/100,0)</f>
        <v>0</v>
      </c>
      <c r="I28" s="30">
        <f>IFERROR((VLOOKUP($B28,'Tabela de alimentos'!$A$3:$K$1041,7,FALSE))*$C28/100,0)</f>
        <v>0</v>
      </c>
      <c r="J28" s="33">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row>
    <row r="29" spans="1:13" ht="14.25" hidden="1" x14ac:dyDescent="0.2">
      <c r="A29" s="19"/>
      <c r="B29" s="116"/>
      <c r="C29" s="11"/>
      <c r="D29" s="30">
        <f>IFERROR((VLOOKUP($B29,'Tabela de alimentos'!$A$3:$K$1041,2,FALSE))*$C29/100,0)</f>
        <v>0</v>
      </c>
      <c r="E29" s="33">
        <f>IFERROR((VLOOKUP($B29,'Tabela de alimentos'!$A$3:$K$1041,3,FALSE))*$C29/100,0)</f>
        <v>0</v>
      </c>
      <c r="F29" s="31">
        <f>IFERROR((VLOOKUP($B29,'Tabela de alimentos'!$A$3:$K$1041,4,FALSE))*$C29/100,0)</f>
        <v>0</v>
      </c>
      <c r="G29" s="30">
        <f>IFERROR((VLOOKUP($B29,'Tabela de alimentos'!$A$3:$K$1041,5,FALSE))*$C29/100,0)</f>
        <v>0</v>
      </c>
      <c r="H29" s="30">
        <f>IFERROR((VLOOKUP($B29,'Tabela de alimentos'!$A$3:$K$1041,6,FALSE))*$C29/100,0)</f>
        <v>0</v>
      </c>
      <c r="I29" s="30">
        <f>IFERROR((VLOOKUP($B29,'Tabela de alimentos'!$A$3:$K$1041,7,FALSE))*$C29/100,0)</f>
        <v>0</v>
      </c>
      <c r="J29" s="33">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row>
    <row r="30" spans="1:13" ht="14.25" hidden="1" x14ac:dyDescent="0.2">
      <c r="A30" s="19"/>
      <c r="B30" s="116"/>
      <c r="C30" s="11"/>
      <c r="D30" s="30">
        <f>IFERROR((VLOOKUP($B30,'Tabela de alimentos'!$A$3:$K$1041,2,FALSE))*$C30/100,0)</f>
        <v>0</v>
      </c>
      <c r="E30" s="33">
        <f>IFERROR((VLOOKUP($B30,'Tabela de alimentos'!$A$3:$K$1041,3,FALSE))*$C30/100,0)</f>
        <v>0</v>
      </c>
      <c r="F30" s="31">
        <f>IFERROR((VLOOKUP($B30,'Tabela de alimentos'!$A$3:$K$1041,4,FALSE))*$C30/100,0)</f>
        <v>0</v>
      </c>
      <c r="G30" s="30">
        <f>IFERROR((VLOOKUP($B30,'Tabela de alimentos'!$A$3:$K$1041,5,FALSE))*$C30/100,0)</f>
        <v>0</v>
      </c>
      <c r="H30" s="30">
        <f>IFERROR((VLOOKUP($B30,'Tabela de alimentos'!$A$3:$K$1041,6,FALSE))*$C30/100,0)</f>
        <v>0</v>
      </c>
      <c r="I30" s="30">
        <f>IFERROR((VLOOKUP($B30,'Tabela de alimentos'!$A$3:$K$1041,7,FALSE))*$C30/100,0)</f>
        <v>0</v>
      </c>
      <c r="J30" s="33">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row>
    <row r="31" spans="1:13" ht="14.25" hidden="1" x14ac:dyDescent="0.2">
      <c r="A31" s="19"/>
      <c r="B31" s="116"/>
      <c r="C31" s="11"/>
      <c r="D31" s="30">
        <f>IFERROR((VLOOKUP($B31,'Tabela de alimentos'!$A$3:$K$1041,2,FALSE))*$C31/100,0)</f>
        <v>0</v>
      </c>
      <c r="E31" s="33">
        <f>IFERROR((VLOOKUP($B31,'Tabela de alimentos'!$A$3:$K$1041,3,FALSE))*$C31/100,0)</f>
        <v>0</v>
      </c>
      <c r="F31" s="31">
        <f>IFERROR((VLOOKUP($B31,'Tabela de alimentos'!$A$3:$K$1041,4,FALSE))*$C31/100,0)</f>
        <v>0</v>
      </c>
      <c r="G31" s="30">
        <f>IFERROR((VLOOKUP($B31,'Tabela de alimentos'!$A$3:$K$1041,5,FALSE))*$C31/100,0)</f>
        <v>0</v>
      </c>
      <c r="H31" s="30">
        <f>IFERROR((VLOOKUP($B31,'Tabela de alimentos'!$A$3:$K$1041,6,FALSE))*$C31/100,0)</f>
        <v>0</v>
      </c>
      <c r="I31" s="30">
        <f>IFERROR((VLOOKUP($B31,'Tabela de alimentos'!$A$3:$K$1041,7,FALSE))*$C31/100,0)</f>
        <v>0</v>
      </c>
      <c r="J31" s="33">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row>
    <row r="32" spans="1:13" ht="14.25" hidden="1" x14ac:dyDescent="0.2">
      <c r="A32" s="19"/>
      <c r="B32" s="116"/>
      <c r="C32" s="11"/>
      <c r="D32" s="30">
        <f>IFERROR((VLOOKUP($B32,'Tabela de alimentos'!$A$3:$K$1041,2,FALSE))*$C32/100,0)</f>
        <v>0</v>
      </c>
      <c r="E32" s="33">
        <f>IFERROR((VLOOKUP($B32,'Tabela de alimentos'!$A$3:$K$1041,3,FALSE))*$C32/100,0)</f>
        <v>0</v>
      </c>
      <c r="F32" s="31">
        <f>IFERROR((VLOOKUP($B32,'Tabela de alimentos'!$A$3:$K$1041,4,FALSE))*$C32/100,0)</f>
        <v>0</v>
      </c>
      <c r="G32" s="30">
        <f>IFERROR((VLOOKUP($B32,'Tabela de alimentos'!$A$3:$K$1041,5,FALSE))*$C32/100,0)</f>
        <v>0</v>
      </c>
      <c r="H32" s="30">
        <f>IFERROR((VLOOKUP($B32,'Tabela de alimentos'!$A$3:$K$1041,6,FALSE))*$C32/100,0)</f>
        <v>0</v>
      </c>
      <c r="I32" s="30">
        <f>IFERROR((VLOOKUP($B32,'Tabela de alimentos'!$A$3:$K$1041,7,FALSE))*$C32/100,0)</f>
        <v>0</v>
      </c>
      <c r="J32" s="33">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row>
    <row r="33" spans="1:13" ht="14.25" hidden="1" x14ac:dyDescent="0.2">
      <c r="A33" s="19"/>
      <c r="B33" s="116"/>
      <c r="C33" s="11"/>
      <c r="D33" s="30">
        <f>IFERROR((VLOOKUP($B33,'Tabela de alimentos'!$A$3:$K$1041,2,FALSE))*$C33/100,0)</f>
        <v>0</v>
      </c>
      <c r="E33" s="33">
        <f>IFERROR((VLOOKUP($B33,'Tabela de alimentos'!$A$3:$K$1041,3,FALSE))*$C33/100,0)</f>
        <v>0</v>
      </c>
      <c r="F33" s="31">
        <f>IFERROR((VLOOKUP($B33,'Tabela de alimentos'!$A$3:$K$1041,4,FALSE))*$C33/100,0)</f>
        <v>0</v>
      </c>
      <c r="G33" s="30">
        <f>IFERROR((VLOOKUP($B33,'Tabela de alimentos'!$A$3:$K$1041,5,FALSE))*$C33/100,0)</f>
        <v>0</v>
      </c>
      <c r="H33" s="30">
        <f>IFERROR((VLOOKUP($B33,'Tabela de alimentos'!$A$3:$K$1041,6,FALSE))*$C33/100,0)</f>
        <v>0</v>
      </c>
      <c r="I33" s="30">
        <f>IFERROR((VLOOKUP($B33,'Tabela de alimentos'!$A$3:$K$1041,7,FALSE))*$C33/100,0)</f>
        <v>0</v>
      </c>
      <c r="J33" s="33">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row>
    <row r="34" spans="1:13" ht="14.25" hidden="1" x14ac:dyDescent="0.2">
      <c r="A34" s="19"/>
      <c r="B34" s="116"/>
      <c r="C34" s="11"/>
      <c r="D34" s="30">
        <f>IFERROR((VLOOKUP($B34,'Tabela de alimentos'!$A$3:$K$1041,2,FALSE))*$C34/100,0)</f>
        <v>0</v>
      </c>
      <c r="E34" s="33">
        <f>IFERROR((VLOOKUP($B34,'Tabela de alimentos'!$A$3:$K$1041,3,FALSE))*$C34/100,0)</f>
        <v>0</v>
      </c>
      <c r="F34" s="31">
        <f>IFERROR((VLOOKUP($B34,'Tabela de alimentos'!$A$3:$K$1041,4,FALSE))*$C34/100,0)</f>
        <v>0</v>
      </c>
      <c r="G34" s="30">
        <f>IFERROR((VLOOKUP($B34,'Tabela de alimentos'!$A$3:$K$1041,5,FALSE))*$C34/100,0)</f>
        <v>0</v>
      </c>
      <c r="H34" s="30">
        <f>IFERROR((VLOOKUP($B34,'Tabela de alimentos'!$A$3:$K$1041,6,FALSE))*$C34/100,0)</f>
        <v>0</v>
      </c>
      <c r="I34" s="30">
        <f>IFERROR((VLOOKUP($B34,'Tabela de alimentos'!$A$3:$K$1041,7,FALSE))*$C34/100,0)</f>
        <v>0</v>
      </c>
      <c r="J34" s="33">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row>
    <row r="35" spans="1:13" ht="14.25" hidden="1" x14ac:dyDescent="0.2">
      <c r="A35" s="19"/>
      <c r="B35" s="116"/>
      <c r="C35" s="11"/>
      <c r="D35" s="30">
        <f>IFERROR((VLOOKUP($B35,'Tabela de alimentos'!$A$3:$K$1041,2,FALSE))*$C35/100,0)</f>
        <v>0</v>
      </c>
      <c r="E35" s="33">
        <f>IFERROR((VLOOKUP($B35,'Tabela de alimentos'!$A$3:$K$1041,3,FALSE))*$C35/100,0)</f>
        <v>0</v>
      </c>
      <c r="F35" s="31">
        <f>IFERROR((VLOOKUP($B35,'Tabela de alimentos'!$A$3:$K$1041,4,FALSE))*$C35/100,0)</f>
        <v>0</v>
      </c>
      <c r="G35" s="30">
        <f>IFERROR((VLOOKUP($B35,'Tabela de alimentos'!$A$3:$K$1041,5,FALSE))*$C35/100,0)</f>
        <v>0</v>
      </c>
      <c r="H35" s="30">
        <f>IFERROR((VLOOKUP($B35,'Tabela de alimentos'!$A$3:$K$1041,6,FALSE))*$C35/100,0)</f>
        <v>0</v>
      </c>
      <c r="I35" s="30">
        <f>IFERROR((VLOOKUP($B35,'Tabela de alimentos'!$A$3:$K$1041,7,FALSE))*$C35/100,0)</f>
        <v>0</v>
      </c>
      <c r="J35" s="33">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row>
    <row r="36" spans="1:13" ht="14.25" hidden="1" x14ac:dyDescent="0.2">
      <c r="A36" s="19"/>
      <c r="B36" s="116"/>
      <c r="C36" s="11"/>
      <c r="D36" s="30">
        <f>IFERROR((VLOOKUP($B36,'Tabela de alimentos'!$A$3:$K$1041,2,FALSE))*$C36/100,0)</f>
        <v>0</v>
      </c>
      <c r="E36" s="33">
        <f>IFERROR((VLOOKUP($B36,'Tabela de alimentos'!$A$3:$K$1041,3,FALSE))*$C36/100,0)</f>
        <v>0</v>
      </c>
      <c r="F36" s="31">
        <f>IFERROR((VLOOKUP($B36,'Tabela de alimentos'!$A$3:$K$1041,4,FALSE))*$C36/100,0)</f>
        <v>0</v>
      </c>
      <c r="G36" s="30">
        <f>IFERROR((VLOOKUP($B36,'Tabela de alimentos'!$A$3:$K$1041,5,FALSE))*$C36/100,0)</f>
        <v>0</v>
      </c>
      <c r="H36" s="30">
        <f>IFERROR((VLOOKUP($B36,'Tabela de alimentos'!$A$3:$K$1041,6,FALSE))*$C36/100,0)</f>
        <v>0</v>
      </c>
      <c r="I36" s="30">
        <f>IFERROR((VLOOKUP($B36,'Tabela de alimentos'!$A$3:$K$1041,7,FALSE))*$C36/100,0)</f>
        <v>0</v>
      </c>
      <c r="J36" s="33">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row>
    <row r="37" spans="1:13" ht="14.25" hidden="1" x14ac:dyDescent="0.2">
      <c r="A37" s="19"/>
      <c r="B37" s="116"/>
      <c r="C37" s="11"/>
      <c r="D37" s="30">
        <f>IFERROR((VLOOKUP($B37,'Tabela de alimentos'!$A$3:$K$1041,2,FALSE))*$C37/100,0)</f>
        <v>0</v>
      </c>
      <c r="E37" s="33">
        <f>IFERROR((VLOOKUP($B37,'Tabela de alimentos'!$A$3:$K$1041,3,FALSE))*$C37/100,0)</f>
        <v>0</v>
      </c>
      <c r="F37" s="31">
        <f>IFERROR((VLOOKUP($B37,'Tabela de alimentos'!$A$3:$K$1041,4,FALSE))*$C37/100,0)</f>
        <v>0</v>
      </c>
      <c r="G37" s="30">
        <f>IFERROR((VLOOKUP($B37,'Tabela de alimentos'!$A$3:$K$1041,5,FALSE))*$C37/100,0)</f>
        <v>0</v>
      </c>
      <c r="H37" s="30">
        <f>IFERROR((VLOOKUP($B37,'Tabela de alimentos'!$A$3:$K$1041,6,FALSE))*$C37/100,0)</f>
        <v>0</v>
      </c>
      <c r="I37" s="30">
        <f>IFERROR((VLOOKUP($B37,'Tabela de alimentos'!$A$3:$K$1041,7,FALSE))*$C37/100,0)</f>
        <v>0</v>
      </c>
      <c r="J37" s="33">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row>
    <row r="38" spans="1:13" ht="14.25" hidden="1" x14ac:dyDescent="0.2">
      <c r="A38" s="19"/>
      <c r="B38" s="116"/>
      <c r="C38" s="11"/>
      <c r="D38" s="30">
        <f>IFERROR((VLOOKUP($B38,'Tabela de alimentos'!$A$3:$K$1041,2,FALSE))*$C38/100,0)</f>
        <v>0</v>
      </c>
      <c r="E38" s="33">
        <f>IFERROR((VLOOKUP($B38,'Tabela de alimentos'!$A$3:$K$1041,3,FALSE))*$C38/100,0)</f>
        <v>0</v>
      </c>
      <c r="F38" s="31">
        <f>IFERROR((VLOOKUP($B38,'Tabela de alimentos'!$A$3:$K$1041,4,FALSE))*$C38/100,0)</f>
        <v>0</v>
      </c>
      <c r="G38" s="30">
        <f>IFERROR((VLOOKUP($B38,'Tabela de alimentos'!$A$3:$K$1041,5,FALSE))*$C38/100,0)</f>
        <v>0</v>
      </c>
      <c r="H38" s="30">
        <f>IFERROR((VLOOKUP($B38,'Tabela de alimentos'!$A$3:$K$1041,6,FALSE))*$C38/100,0)</f>
        <v>0</v>
      </c>
      <c r="I38" s="30">
        <f>IFERROR((VLOOKUP($B38,'Tabela de alimentos'!$A$3:$K$1041,7,FALSE))*$C38/100,0)</f>
        <v>0</v>
      </c>
      <c r="J38" s="33">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row>
    <row r="39" spans="1:13" ht="14.25" hidden="1" x14ac:dyDescent="0.2">
      <c r="A39" s="19"/>
      <c r="B39" s="116"/>
      <c r="C39" s="11"/>
      <c r="D39" s="30">
        <f>IFERROR((VLOOKUP($B39,'Tabela de alimentos'!$A$3:$K$1041,2,FALSE))*$C39/100,0)</f>
        <v>0</v>
      </c>
      <c r="E39" s="33">
        <f>IFERROR((VLOOKUP($B39,'Tabela de alimentos'!$A$3:$K$1041,3,FALSE))*$C39/100,0)</f>
        <v>0</v>
      </c>
      <c r="F39" s="31">
        <f>IFERROR((VLOOKUP($B39,'Tabela de alimentos'!$A$3:$K$1041,4,FALSE))*$C39/100,0)</f>
        <v>0</v>
      </c>
      <c r="G39" s="30">
        <f>IFERROR((VLOOKUP($B39,'Tabela de alimentos'!$A$3:$K$1041,5,FALSE))*$C39/100,0)</f>
        <v>0</v>
      </c>
      <c r="H39" s="30">
        <f>IFERROR((VLOOKUP($B39,'Tabela de alimentos'!$A$3:$K$1041,6,FALSE))*$C39/100,0)</f>
        <v>0</v>
      </c>
      <c r="I39" s="30">
        <f>IFERROR((VLOOKUP($B39,'Tabela de alimentos'!$A$3:$K$1041,7,FALSE))*$C39/100,0)</f>
        <v>0</v>
      </c>
      <c r="J39" s="33">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row>
    <row r="40" spans="1:13" ht="14.25" hidden="1" x14ac:dyDescent="0.2">
      <c r="A40" s="19"/>
      <c r="B40" s="116"/>
      <c r="C40" s="11"/>
      <c r="D40" s="30">
        <f>IFERROR((VLOOKUP($B40,'Tabela de alimentos'!$A$3:$K$1041,2,FALSE))*$C40/100,0)</f>
        <v>0</v>
      </c>
      <c r="E40" s="33">
        <f>IFERROR((VLOOKUP($B40,'Tabela de alimentos'!$A$3:$K$1041,3,FALSE))*$C40/100,0)</f>
        <v>0</v>
      </c>
      <c r="F40" s="31">
        <f>IFERROR((VLOOKUP($B40,'Tabela de alimentos'!$A$3:$K$1041,4,FALSE))*$C40/100,0)</f>
        <v>0</v>
      </c>
      <c r="G40" s="30">
        <f>IFERROR((VLOOKUP($B40,'Tabela de alimentos'!$A$3:$K$1041,5,FALSE))*$C40/100,0)</f>
        <v>0</v>
      </c>
      <c r="H40" s="30">
        <f>IFERROR((VLOOKUP($B40,'Tabela de alimentos'!$A$3:$K$1041,6,FALSE))*$C40/100,0)</f>
        <v>0</v>
      </c>
      <c r="I40" s="30">
        <f>IFERROR((VLOOKUP($B40,'Tabela de alimentos'!$A$3:$K$1041,7,FALSE))*$C40/100,0)</f>
        <v>0</v>
      </c>
      <c r="J40" s="33">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row>
    <row r="41" spans="1:13" ht="14.25" hidden="1" x14ac:dyDescent="0.2">
      <c r="A41" s="19"/>
      <c r="B41" s="116"/>
      <c r="C41" s="11"/>
      <c r="D41" s="30">
        <f>IFERROR((VLOOKUP($B41,'Tabela de alimentos'!$A$3:$K$1041,2,FALSE))*$C41/100,0)</f>
        <v>0</v>
      </c>
      <c r="E41" s="33">
        <f>IFERROR((VLOOKUP($B41,'Tabela de alimentos'!$A$3:$K$1041,3,FALSE))*$C41/100,0)</f>
        <v>0</v>
      </c>
      <c r="F41" s="31">
        <f>IFERROR((VLOOKUP($B41,'Tabela de alimentos'!$A$3:$K$1041,4,FALSE))*$C41/100,0)</f>
        <v>0</v>
      </c>
      <c r="G41" s="30">
        <f>IFERROR((VLOOKUP($B41,'Tabela de alimentos'!$A$3:$K$1041,5,FALSE))*$C41/100,0)</f>
        <v>0</v>
      </c>
      <c r="H41" s="30">
        <f>IFERROR((VLOOKUP($B41,'Tabela de alimentos'!$A$3:$K$1041,6,FALSE))*$C41/100,0)</f>
        <v>0</v>
      </c>
      <c r="I41" s="30">
        <f>IFERROR((VLOOKUP($B41,'Tabela de alimentos'!$A$3:$K$1041,7,FALSE))*$C41/100,0)</f>
        <v>0</v>
      </c>
      <c r="J41" s="33">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row>
    <row r="42" spans="1:13" ht="14.25" hidden="1" x14ac:dyDescent="0.2">
      <c r="A42" s="19"/>
      <c r="B42" s="116"/>
      <c r="C42" s="11"/>
      <c r="D42" s="30">
        <f>IFERROR((VLOOKUP($B42,'Tabela de alimentos'!$A$3:$K$1041,2,FALSE))*$C42/100,0)</f>
        <v>0</v>
      </c>
      <c r="E42" s="33">
        <f>IFERROR((VLOOKUP($B42,'Tabela de alimentos'!$A$3:$K$1041,3,FALSE))*$C42/100,0)</f>
        <v>0</v>
      </c>
      <c r="F42" s="31">
        <f>IFERROR((VLOOKUP($B42,'Tabela de alimentos'!$A$3:$K$1041,4,FALSE))*$C42/100,0)</f>
        <v>0</v>
      </c>
      <c r="G42" s="30">
        <f>IFERROR((VLOOKUP($B42,'Tabela de alimentos'!$A$3:$K$1041,5,FALSE))*$C42/100,0)</f>
        <v>0</v>
      </c>
      <c r="H42" s="30">
        <f>IFERROR((VLOOKUP($B42,'Tabela de alimentos'!$A$3:$K$1041,6,FALSE))*$C42/100,0)</f>
        <v>0</v>
      </c>
      <c r="I42" s="30">
        <f>IFERROR((VLOOKUP($B42,'Tabela de alimentos'!$A$3:$K$1041,7,FALSE))*$C42/100,0)</f>
        <v>0</v>
      </c>
      <c r="J42" s="33">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row>
    <row r="43" spans="1:13" ht="14.25" hidden="1" x14ac:dyDescent="0.2">
      <c r="A43" s="19"/>
      <c r="B43" s="116"/>
      <c r="C43" s="11"/>
      <c r="D43" s="30">
        <f>IFERROR((VLOOKUP($B43,'Tabela de alimentos'!$A$3:$K$1041,2,FALSE))*$C43/100,0)</f>
        <v>0</v>
      </c>
      <c r="E43" s="33">
        <f>IFERROR((VLOOKUP($B43,'Tabela de alimentos'!$A$3:$K$1041,3,FALSE))*$C43/100,0)</f>
        <v>0</v>
      </c>
      <c r="F43" s="31">
        <f>IFERROR((VLOOKUP($B43,'Tabela de alimentos'!$A$3:$K$1041,4,FALSE))*$C43/100,0)</f>
        <v>0</v>
      </c>
      <c r="G43" s="30">
        <f>IFERROR((VLOOKUP($B43,'Tabela de alimentos'!$A$3:$K$1041,5,FALSE))*$C43/100,0)</f>
        <v>0</v>
      </c>
      <c r="H43" s="30">
        <f>IFERROR((VLOOKUP($B43,'Tabela de alimentos'!$A$3:$K$1041,6,FALSE))*$C43/100,0)</f>
        <v>0</v>
      </c>
      <c r="I43" s="30">
        <f>IFERROR((VLOOKUP($B43,'Tabela de alimentos'!$A$3:$K$1041,7,FALSE))*$C43/100,0)</f>
        <v>0</v>
      </c>
      <c r="J43" s="33">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row>
    <row r="44" spans="1:13" ht="14.25" hidden="1" x14ac:dyDescent="0.2">
      <c r="A44" s="19"/>
      <c r="B44" s="116"/>
      <c r="C44" s="11"/>
      <c r="D44" s="30">
        <f>IFERROR((VLOOKUP($B44,'Tabela de alimentos'!$A$3:$K$1041,2,FALSE))*$C44/100,0)</f>
        <v>0</v>
      </c>
      <c r="E44" s="33">
        <f>IFERROR((VLOOKUP($B44,'Tabela de alimentos'!$A$3:$K$1041,3,FALSE))*$C44/100,0)</f>
        <v>0</v>
      </c>
      <c r="F44" s="31">
        <f>IFERROR((VLOOKUP($B44,'Tabela de alimentos'!$A$3:$K$1041,4,FALSE))*$C44/100,0)</f>
        <v>0</v>
      </c>
      <c r="G44" s="30">
        <f>IFERROR((VLOOKUP($B44,'Tabela de alimentos'!$A$3:$K$1041,5,FALSE))*$C44/100,0)</f>
        <v>0</v>
      </c>
      <c r="H44" s="30">
        <f>IFERROR((VLOOKUP($B44,'Tabela de alimentos'!$A$3:$K$1041,6,FALSE))*$C44/100,0)</f>
        <v>0</v>
      </c>
      <c r="I44" s="30">
        <f>IFERROR((VLOOKUP($B44,'Tabela de alimentos'!$A$3:$K$1041,7,FALSE))*$C44/100,0)</f>
        <v>0</v>
      </c>
      <c r="J44" s="33">
        <f>IFERROR((VLOOKUP($B44,'Tabela de alimentos'!$A$3:$K$1041,8,FALSE))*$C44/100,0)</f>
        <v>0</v>
      </c>
      <c r="K44" s="32">
        <f>IFERROR((VLOOKUP($B44,'Tabela de alimentos'!$A$3:$K$1041,9,FALSE))*$C44/100,0)</f>
        <v>0</v>
      </c>
      <c r="L44" s="32">
        <f>IFERROR((VLOOKUP($B44,'Tabela de alimentos'!$A$3:$K$1041,10,FALSE))*$C44/100,0)</f>
        <v>0</v>
      </c>
      <c r="M44" s="32">
        <f>IFERROR((VLOOKUP($B44,'Tabela de alimentos'!$A$3:$K$1041,11,FALSE))*$C44/100,0)</f>
        <v>0</v>
      </c>
    </row>
    <row r="45" spans="1:13" ht="14.25" hidden="1" x14ac:dyDescent="0.2">
      <c r="A45" s="19"/>
      <c r="B45" s="193"/>
      <c r="C45" s="11"/>
      <c r="D45" s="30">
        <f>IFERROR((VLOOKUP($B45,'Tabela de alimentos'!$A$3:$K$1041,2,FALSE))*$C45/100,0)</f>
        <v>0</v>
      </c>
      <c r="E45" s="33">
        <f>IFERROR((VLOOKUP($B45,'Tabela de alimentos'!$A$3:$K$1041,3,FALSE))*$C45/100,0)</f>
        <v>0</v>
      </c>
      <c r="F45" s="31">
        <f>IFERROR((VLOOKUP($B45,'Tabela de alimentos'!$A$3:$K$1041,4,FALSE))*$C45/100,0)</f>
        <v>0</v>
      </c>
      <c r="G45" s="30">
        <f>IFERROR((VLOOKUP($B45,'Tabela de alimentos'!$A$3:$K$1041,5,FALSE))*$C45/100,0)</f>
        <v>0</v>
      </c>
      <c r="H45" s="30">
        <f>IFERROR((VLOOKUP($B45,'Tabela de alimentos'!$A$3:$K$1041,6,FALSE))*$C45/100,0)</f>
        <v>0</v>
      </c>
      <c r="I45" s="30">
        <f>IFERROR((VLOOKUP($B45,'Tabela de alimentos'!$A$3:$K$1041,7,FALSE))*$C45/100,0)</f>
        <v>0</v>
      </c>
      <c r="J45" s="33">
        <f>IFERROR((VLOOKUP($B45,'Tabela de alimentos'!$A$3:$K$1041,8,FALSE))*$C45/100,0)</f>
        <v>0</v>
      </c>
      <c r="K45" s="32">
        <f>IFERROR((VLOOKUP($B45,'Tabela de alimentos'!$A$3:$K$1041,9,FALSE))*$C45/100,0)</f>
        <v>0</v>
      </c>
      <c r="L45" s="32">
        <f>IFERROR((VLOOKUP($B45,'Tabela de alimentos'!$A$3:$K$1041,10,FALSE))*$C45/100,0)</f>
        <v>0</v>
      </c>
      <c r="M45" s="32">
        <f>IFERROR((VLOOKUP($B45,'Tabela de alimentos'!$A$3:$K$1041,11,FALSE))*$C45/100,0)</f>
        <v>0</v>
      </c>
    </row>
    <row r="46" spans="1:13" s="13" customFormat="1" ht="19.899999999999999" customHeight="1" thickBot="1" x14ac:dyDescent="0.25">
      <c r="A46" s="62"/>
      <c r="B46" s="65"/>
      <c r="C46" s="27" t="s">
        <v>398</v>
      </c>
      <c r="D46" s="34">
        <f t="shared" ref="D46:M46" si="0">SUM(D5:D45)</f>
        <v>1701.1450577660303</v>
      </c>
      <c r="E46" s="35">
        <f t="shared" si="0"/>
        <v>7111.0312817048016</v>
      </c>
      <c r="F46" s="40">
        <f t="shared" si="0"/>
        <v>46.406234827202759</v>
      </c>
      <c r="G46" s="34">
        <f t="shared" si="0"/>
        <v>56.01233666666667</v>
      </c>
      <c r="H46" s="34">
        <f t="shared" si="0"/>
        <v>257.59073850613061</v>
      </c>
      <c r="I46" s="34">
        <f t="shared" si="0"/>
        <v>510.45663666666667</v>
      </c>
      <c r="J46" s="35">
        <f t="shared" si="0"/>
        <v>6.6397280000000007</v>
      </c>
      <c r="K46" s="36">
        <f t="shared" si="0"/>
        <v>496.59250000000009</v>
      </c>
      <c r="L46" s="36">
        <f t="shared" si="0"/>
        <v>294.50641999999999</v>
      </c>
      <c r="M46" s="36">
        <f t="shared" si="0"/>
        <v>1444.2213566666669</v>
      </c>
    </row>
    <row r="47" spans="1:13" s="2" customFormat="1" ht="24.95" customHeight="1" x14ac:dyDescent="0.25">
      <c r="A47" s="603" t="s">
        <v>638</v>
      </c>
      <c r="B47" s="603"/>
      <c r="C47" s="603"/>
      <c r="D47" s="603"/>
      <c r="E47" s="603"/>
      <c r="F47" s="603"/>
      <c r="G47" s="603"/>
      <c r="H47" s="603"/>
      <c r="I47" s="603"/>
      <c r="J47" s="603"/>
      <c r="K47" s="603"/>
      <c r="L47" s="603"/>
      <c r="M47" s="603"/>
    </row>
    <row r="48" spans="1:13" s="2" customFormat="1" x14ac:dyDescent="0.2">
      <c r="C48" s="9"/>
      <c r="D48" s="9"/>
      <c r="E48" s="9"/>
      <c r="F48" s="9"/>
      <c r="G48" s="9"/>
      <c r="H48" s="9"/>
      <c r="I48" s="9"/>
      <c r="J48" s="9"/>
      <c r="K48" s="9"/>
      <c r="L48" s="9"/>
      <c r="M48" s="9"/>
    </row>
    <row r="49" spans="2:13" x14ac:dyDescent="0.2">
      <c r="B49" s="2"/>
      <c r="D49" s="4"/>
      <c r="E49" s="4"/>
      <c r="F49" s="4"/>
      <c r="G49" s="4"/>
      <c r="H49" s="4"/>
      <c r="I49" s="4"/>
      <c r="J49" s="4"/>
      <c r="K49" s="4"/>
      <c r="L49" s="4"/>
      <c r="M49" s="5"/>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row r="52" spans="2:13" x14ac:dyDescent="0.2">
      <c r="B52" s="3"/>
      <c r="D52" s="6"/>
      <c r="E52" s="7"/>
      <c r="F52" s="6"/>
      <c r="G52" s="6"/>
      <c r="H52" s="6"/>
      <c r="I52" s="6"/>
      <c r="J52" s="6"/>
      <c r="K52" s="6"/>
      <c r="L52" s="6"/>
      <c r="M52" s="8"/>
    </row>
  </sheetData>
  <mergeCells count="5">
    <mergeCell ref="A1:M1"/>
    <mergeCell ref="A2:M2"/>
    <mergeCell ref="A3:B3"/>
    <mergeCell ref="D3:E3"/>
    <mergeCell ref="A47:M47"/>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36CC02B7-4755-4D1F-83A6-E34C360FDF9B}">
          <x14:formula1>
            <xm:f>'Tabela de alimentos'!$A$3:$A$691</xm:f>
          </x14:formula1>
          <xm:sqref>B5:B45</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903C-932C-4EB7-BE6E-131DA84242C2}">
  <sheetPr>
    <tabColor rgb="FF00B050"/>
    <pageSetUpPr fitToPage="1"/>
  </sheetPr>
  <dimension ref="A1:P49"/>
  <sheetViews>
    <sheetView showGridLines="0" zoomScaleNormal="100" workbookViewId="0">
      <selection activeCell="E41" sqref="E41"/>
    </sheetView>
  </sheetViews>
  <sheetFormatPr defaultColWidth="9.140625" defaultRowHeight="12.75" x14ac:dyDescent="0.2"/>
  <cols>
    <col min="1" max="1" width="34.42578125" style="1" bestFit="1" customWidth="1"/>
    <col min="2" max="2" width="12.42578125" style="1" customWidth="1"/>
    <col min="3" max="3" width="13.5703125" style="1" bestFit="1" customWidth="1"/>
    <col min="4" max="4" width="11.42578125" style="1" bestFit="1" customWidth="1"/>
    <col min="5" max="5" width="11.5703125" style="1" customWidth="1"/>
    <col min="6" max="6" width="11.42578125" style="1" bestFit="1" customWidth="1"/>
    <col min="7" max="7" width="12" style="1" bestFit="1" customWidth="1"/>
    <col min="8" max="8" width="12.42578125" style="1" customWidth="1"/>
    <col min="9" max="10" width="11.42578125" style="1" bestFit="1" customWidth="1"/>
    <col min="11" max="11" width="10.42578125" style="1" customWidth="1"/>
    <col min="12" max="12" width="10" style="1" bestFit="1" customWidth="1"/>
    <col min="13" max="15" width="9.85546875" style="1" bestFit="1" customWidth="1"/>
    <col min="16" max="16" width="10.42578125" style="1" bestFit="1" customWidth="1"/>
    <col min="17" max="16384" width="9.140625" style="1"/>
  </cols>
  <sheetData>
    <row r="1" spans="1:16" ht="25.9" customHeight="1" x14ac:dyDescent="0.2">
      <c r="A1" s="615" t="s">
        <v>427</v>
      </c>
      <c r="B1" s="616"/>
      <c r="C1" s="118" t="s">
        <v>31</v>
      </c>
      <c r="D1" s="610" t="s">
        <v>7</v>
      </c>
      <c r="E1" s="611"/>
      <c r="F1" s="612"/>
      <c r="G1" s="611" t="s">
        <v>32</v>
      </c>
      <c r="H1" s="611"/>
      <c r="I1" s="611"/>
      <c r="J1" s="610" t="s">
        <v>403</v>
      </c>
      <c r="K1" s="611"/>
      <c r="L1" s="612"/>
      <c r="M1" s="118" t="s">
        <v>8</v>
      </c>
      <c r="N1" s="80" t="s">
        <v>9</v>
      </c>
      <c r="O1" s="81" t="s">
        <v>10</v>
      </c>
      <c r="P1" s="80" t="s">
        <v>396</v>
      </c>
    </row>
    <row r="2" spans="1:16" ht="14.45" customHeight="1" x14ac:dyDescent="0.2">
      <c r="A2" s="617"/>
      <c r="B2" s="618"/>
      <c r="C2" s="119" t="s">
        <v>34</v>
      </c>
      <c r="D2" s="83" t="s">
        <v>36</v>
      </c>
      <c r="E2" s="117" t="s">
        <v>647</v>
      </c>
      <c r="F2" s="85" t="s">
        <v>671</v>
      </c>
      <c r="G2" s="82" t="s">
        <v>36</v>
      </c>
      <c r="H2" s="117" t="s">
        <v>647</v>
      </c>
      <c r="I2" s="117" t="s">
        <v>671</v>
      </c>
      <c r="J2" s="83" t="s">
        <v>36</v>
      </c>
      <c r="K2" s="117" t="s">
        <v>647</v>
      </c>
      <c r="L2" s="85" t="s">
        <v>671</v>
      </c>
      <c r="M2" s="119" t="s">
        <v>37</v>
      </c>
      <c r="N2" s="84" t="s">
        <v>37</v>
      </c>
      <c r="O2" s="85" t="s">
        <v>38</v>
      </c>
      <c r="P2" s="84" t="s">
        <v>37</v>
      </c>
    </row>
    <row r="3" spans="1:16" ht="15" x14ac:dyDescent="0.2">
      <c r="A3" s="66" t="s">
        <v>423</v>
      </c>
      <c r="B3"/>
      <c r="C3" s="145">
        <f>'Segunda (4)'!$D$45</f>
        <v>1749.6472532636219</v>
      </c>
      <c r="D3" s="126">
        <f>'Segunda (4)'!F45</f>
        <v>55.991405681754514</v>
      </c>
      <c r="E3" s="129">
        <f>D3*4</f>
        <v>223.96562272701806</v>
      </c>
      <c r="F3" s="136">
        <f>IFERROR(E3/C3,0)</f>
        <v>0.12800615798942008</v>
      </c>
      <c r="G3" s="128">
        <f>'Segunda (4)'!G45</f>
        <v>47.17593999999999</v>
      </c>
      <c r="H3" s="123">
        <f>G3*9</f>
        <v>424.58345999999989</v>
      </c>
      <c r="I3" s="136">
        <f>IFERROR(H3/C3,0)</f>
        <v>0.24266803448982255</v>
      </c>
      <c r="J3" s="127">
        <f>'Segunda (4)'!H45</f>
        <v>278.97608765157878</v>
      </c>
      <c r="K3" s="129">
        <f>J3*4</f>
        <v>1115.9043506063151</v>
      </c>
      <c r="L3" s="137">
        <f>IFERROR(K3/C3,0)</f>
        <v>0.63778818760456746</v>
      </c>
      <c r="M3" s="145">
        <f>'Segunda (4)'!I45</f>
        <v>564.76508333333334</v>
      </c>
      <c r="N3" s="146">
        <f>'Segunda (4)'!J45</f>
        <v>12.195557999999998</v>
      </c>
      <c r="O3" s="146">
        <f>'Segunda (4)'!K45</f>
        <v>751.32200000000012</v>
      </c>
      <c r="P3" s="146">
        <f>'Segunda (4)'!L45</f>
        <v>1300.3275766666666</v>
      </c>
    </row>
    <row r="4" spans="1:16" ht="15" x14ac:dyDescent="0.2">
      <c r="A4" s="66" t="s">
        <v>428</v>
      </c>
      <c r="B4"/>
      <c r="C4" s="145">
        <f>'Terça (4)'!$D$46</f>
        <v>1804.8295774956523</v>
      </c>
      <c r="D4" s="127">
        <f>'Terça (4)'!F46</f>
        <v>70.704806347826079</v>
      </c>
      <c r="E4" s="130">
        <f>D4*4</f>
        <v>282.81922539130431</v>
      </c>
      <c r="F4" s="137">
        <f>IFERROR(E4/C4,0)</f>
        <v>0.15670134671869626</v>
      </c>
      <c r="G4" s="128">
        <f>'Terça (4)'!G46</f>
        <v>41.273099999999999</v>
      </c>
      <c r="H4" s="124">
        <f>G4*9</f>
        <v>371.4579</v>
      </c>
      <c r="I4" s="179">
        <f>IFERROR(H4/C4,0)</f>
        <v>0.20581328266762339</v>
      </c>
      <c r="J4" s="127">
        <f>'Terça (4)'!H46</f>
        <v>248.24507698550724</v>
      </c>
      <c r="K4" s="130">
        <f>J4*4</f>
        <v>992.98030794202896</v>
      </c>
      <c r="L4" s="137">
        <f>IFERROR(K4/C4,0)</f>
        <v>0.55017954067434438</v>
      </c>
      <c r="M4" s="145">
        <f>'Terça (4)'!I46</f>
        <v>244.61653333333331</v>
      </c>
      <c r="N4" s="146">
        <f>'Terça (4)'!J46</f>
        <v>7.5610480000000013</v>
      </c>
      <c r="O4" s="146">
        <f>'Terça (4)'!K46</f>
        <v>213.90466666666669</v>
      </c>
      <c r="P4" s="146">
        <f>'Terça (4)'!L46</f>
        <v>119.81323333333333</v>
      </c>
    </row>
    <row r="5" spans="1:16" ht="15" x14ac:dyDescent="0.2">
      <c r="A5" s="66" t="s">
        <v>424</v>
      </c>
      <c r="B5"/>
      <c r="C5" s="145">
        <f>'Quarta (4)'!$D$46</f>
        <v>1750.1253390028985</v>
      </c>
      <c r="D5" s="127">
        <f>'Quarta (4)'!F46</f>
        <v>80.72497714357084</v>
      </c>
      <c r="E5" s="130">
        <f>D5*4</f>
        <v>322.89990857428336</v>
      </c>
      <c r="F5" s="137">
        <f>IFERROR(E5/C5,0)</f>
        <v>0.18450101908600991</v>
      </c>
      <c r="G5" s="128">
        <f>'Quarta (4)'!G46</f>
        <v>44.130216666666655</v>
      </c>
      <c r="H5" s="124">
        <f>G5*9</f>
        <v>397.17194999999992</v>
      </c>
      <c r="I5" s="179">
        <f>IFERROR(H5/C5,0)</f>
        <v>0.22693914609926241</v>
      </c>
      <c r="J5" s="127">
        <f>'Quarta (4)'!H46</f>
        <v>253.24846912318839</v>
      </c>
      <c r="K5" s="130">
        <f>J5*4</f>
        <v>1012.9938764927535</v>
      </c>
      <c r="L5" s="137">
        <f>IFERROR(K5/C5,0)</f>
        <v>0.5788121878572926</v>
      </c>
      <c r="M5" s="145">
        <f>'Quarta (4)'!I46</f>
        <v>439.89728333333341</v>
      </c>
      <c r="N5" s="146">
        <f>'Quarta (4)'!J46</f>
        <v>13.617348000000003</v>
      </c>
      <c r="O5" s="146">
        <f>'Quarta (4)'!K46</f>
        <v>480.51317</v>
      </c>
      <c r="P5" s="146">
        <f>'Quarta (4)'!L46</f>
        <v>352.73466666666667</v>
      </c>
    </row>
    <row r="6" spans="1:16" ht="15" x14ac:dyDescent="0.2">
      <c r="A6" s="66" t="s">
        <v>425</v>
      </c>
      <c r="B6"/>
      <c r="C6" s="145">
        <f>'Quinta (4)'!$D$46</f>
        <v>1688.2342272745689</v>
      </c>
      <c r="D6" s="127">
        <f>'Quinta (4)'!F46</f>
        <v>67.874645689229411</v>
      </c>
      <c r="E6" s="130">
        <f>D6*4</f>
        <v>271.49858275691764</v>
      </c>
      <c r="F6" s="137">
        <f>IFERROR(E6/C6,0)</f>
        <v>0.16081807747448423</v>
      </c>
      <c r="G6" s="127">
        <f>'Quinta (4)'!G46</f>
        <v>47.548969999999997</v>
      </c>
      <c r="H6" s="124">
        <f>G6*9</f>
        <v>427.94072999999997</v>
      </c>
      <c r="I6" s="179">
        <f>IFERROR(H6/C6,0)</f>
        <v>0.25348421628132356</v>
      </c>
      <c r="J6" s="127">
        <f>'Quinta (4)'!H46</f>
        <v>211.64399097743726</v>
      </c>
      <c r="K6" s="130">
        <f>J6*4</f>
        <v>846.57596390974902</v>
      </c>
      <c r="L6" s="137">
        <f>IFERROR(K6/C6,0)</f>
        <v>0.5014564627542436</v>
      </c>
      <c r="M6" s="145">
        <f>'Quinta (4)'!I46</f>
        <v>376.56546333333324</v>
      </c>
      <c r="N6" s="146">
        <f>'Quinta (4)'!J46</f>
        <v>6.7683513333333334</v>
      </c>
      <c r="O6" s="146">
        <f>'Quinta (4)'!K46</f>
        <v>1125.83827</v>
      </c>
      <c r="P6" s="146">
        <f>'Quinta (4)'!L46</f>
        <v>1512.5639099999999</v>
      </c>
    </row>
    <row r="7" spans="1:16" ht="15" x14ac:dyDescent="0.2">
      <c r="A7" s="66" t="s">
        <v>426</v>
      </c>
      <c r="B7"/>
      <c r="C7" s="145">
        <f>'Sexta (4)'!$D$46</f>
        <v>1701.1450577660303</v>
      </c>
      <c r="D7" s="127">
        <f>'Sexta (4)'!F46</f>
        <v>46.406234827202759</v>
      </c>
      <c r="E7" s="131">
        <f>D7*4</f>
        <v>185.62493930881104</v>
      </c>
      <c r="F7" s="180">
        <f>IFERROR(E7/C7,0)</f>
        <v>0.10911764312008557</v>
      </c>
      <c r="G7" s="128">
        <f>'Sexta (4)'!G46</f>
        <v>56.01233666666667</v>
      </c>
      <c r="H7" s="125">
        <f>G7*9</f>
        <v>504.11103000000003</v>
      </c>
      <c r="I7" s="179">
        <f>IFERROR(H7/C7,0)</f>
        <v>0.29633629871752754</v>
      </c>
      <c r="J7" s="127">
        <f>'Sexta (4)'!H46</f>
        <v>257.59073850613061</v>
      </c>
      <c r="K7" s="131">
        <f>J7*4</f>
        <v>1030.3629540245224</v>
      </c>
      <c r="L7" s="137">
        <f>IFERROR(K7/C7,0)</f>
        <v>0.60568788612160496</v>
      </c>
      <c r="M7" s="145">
        <f>'Sexta (4)'!I46</f>
        <v>510.45663666666667</v>
      </c>
      <c r="N7" s="146">
        <f>'Sexta (4)'!J46</f>
        <v>6.6397280000000007</v>
      </c>
      <c r="O7" s="146">
        <f>'Sexta (4)'!K46</f>
        <v>496.59250000000009</v>
      </c>
      <c r="P7" s="146">
        <f>'Sexta (4)'!L46</f>
        <v>294.50641999999999</v>
      </c>
    </row>
    <row r="8" spans="1:16" ht="16.5" thickBot="1" x14ac:dyDescent="0.3">
      <c r="A8" s="68" t="s">
        <v>429</v>
      </c>
      <c r="B8" s="69"/>
      <c r="C8" s="147">
        <f>AVERAGE(C3:C7)</f>
        <v>1738.7962909605544</v>
      </c>
      <c r="D8" s="120">
        <f>AVERAGE(D3:D7)</f>
        <v>64.340413937916722</v>
      </c>
      <c r="E8" s="122">
        <f t="shared" ref="E8:P8" si="0">AVERAGE(E3:E7)</f>
        <v>257.36165575166689</v>
      </c>
      <c r="F8" s="157">
        <f t="shared" si="0"/>
        <v>0.1478288488777392</v>
      </c>
      <c r="G8" s="121">
        <f t="shared" si="0"/>
        <v>47.228112666666661</v>
      </c>
      <c r="H8" s="122">
        <f t="shared" si="0"/>
        <v>425.05301399999996</v>
      </c>
      <c r="I8" s="158">
        <f t="shared" si="0"/>
        <v>0.24504819565111191</v>
      </c>
      <c r="J8" s="120">
        <f t="shared" si="0"/>
        <v>249.94087264876848</v>
      </c>
      <c r="K8" s="122">
        <f t="shared" si="0"/>
        <v>999.7634905950739</v>
      </c>
      <c r="L8" s="157">
        <f t="shared" si="0"/>
        <v>0.57478485300241056</v>
      </c>
      <c r="M8" s="147">
        <f t="shared" si="0"/>
        <v>427.2602</v>
      </c>
      <c r="N8" s="148">
        <f t="shared" si="0"/>
        <v>9.3564066666666665</v>
      </c>
      <c r="O8" s="148">
        <f t="shared" si="0"/>
        <v>613.63412133333338</v>
      </c>
      <c r="P8" s="148">
        <f t="shared" si="0"/>
        <v>715.9891613333333</v>
      </c>
    </row>
    <row r="9" spans="1:16" ht="15.75" x14ac:dyDescent="0.25">
      <c r="A9" s="70"/>
      <c r="B9"/>
      <c r="C9" s="67"/>
      <c r="D9" s="67"/>
      <c r="E9" s="67"/>
      <c r="F9" s="67"/>
      <c r="G9" s="67"/>
      <c r="H9" s="67"/>
      <c r="I9" s="67"/>
      <c r="J9" s="67"/>
      <c r="K9" s="67"/>
      <c r="L9" s="67"/>
      <c r="M9" s="67"/>
      <c r="N9" s="67"/>
      <c r="O9" s="67"/>
      <c r="P9" s="67"/>
    </row>
    <row r="10" spans="1:16" ht="15.75" x14ac:dyDescent="0.25">
      <c r="A10" s="619" t="s">
        <v>622</v>
      </c>
      <c r="B10" s="620"/>
      <c r="C10" s="620"/>
      <c r="D10" s="620"/>
      <c r="E10" s="620"/>
      <c r="F10" s="620"/>
      <c r="G10" s="620"/>
      <c r="H10" s="620"/>
      <c r="I10" s="620"/>
      <c r="J10" s="620"/>
      <c r="K10" s="620"/>
      <c r="L10" s="620"/>
      <c r="M10" s="620"/>
      <c r="N10" s="620"/>
      <c r="O10" s="620"/>
      <c r="P10" s="620"/>
    </row>
    <row r="11" spans="1:16" ht="25.15" customHeight="1" x14ac:dyDescent="0.2">
      <c r="A11" s="149"/>
      <c r="B11" s="150"/>
      <c r="C11" s="627" t="s">
        <v>648</v>
      </c>
      <c r="D11" s="627"/>
      <c r="E11" s="627"/>
      <c r="F11" s="627"/>
      <c r="G11" s="627"/>
      <c r="H11" s="627"/>
      <c r="I11" s="627"/>
      <c r="J11" s="627"/>
      <c r="K11" s="628"/>
      <c r="L11" s="144" t="s">
        <v>404</v>
      </c>
      <c r="M11" s="138" t="s">
        <v>8</v>
      </c>
      <c r="N11" s="73" t="s">
        <v>9</v>
      </c>
      <c r="O11" s="73" t="s">
        <v>10</v>
      </c>
      <c r="P11" s="73" t="s">
        <v>396</v>
      </c>
    </row>
    <row r="12" spans="1:16" ht="15" customHeight="1" x14ac:dyDescent="0.25">
      <c r="A12" s="621" t="s">
        <v>430</v>
      </c>
      <c r="B12" s="622"/>
      <c r="C12" s="622"/>
      <c r="D12" s="622"/>
      <c r="E12" s="622"/>
      <c r="F12" s="622"/>
      <c r="G12" s="622"/>
      <c r="H12" s="622"/>
      <c r="I12" s="622"/>
      <c r="J12" s="622"/>
      <c r="K12" s="622"/>
      <c r="L12" s="622"/>
      <c r="M12" s="622"/>
      <c r="N12" s="622"/>
      <c r="O12" s="622"/>
      <c r="P12" s="622"/>
    </row>
    <row r="13" spans="1:16" ht="14.25" x14ac:dyDescent="0.2">
      <c r="A13" s="149"/>
      <c r="B13" s="151"/>
      <c r="C13" s="623" t="s">
        <v>401</v>
      </c>
      <c r="D13" s="623"/>
      <c r="E13" s="623"/>
      <c r="F13" s="623"/>
      <c r="G13" s="623"/>
      <c r="H13" s="623"/>
      <c r="I13" s="623"/>
      <c r="J13" s="623"/>
      <c r="K13" s="624"/>
      <c r="L13" s="71" t="s">
        <v>406</v>
      </c>
      <c r="M13" s="139">
        <f>$M$8/M23</f>
        <v>5.4776948717948715</v>
      </c>
      <c r="N13" s="74">
        <f>$N$8/N23</f>
        <v>4.6782033333333333</v>
      </c>
      <c r="O13" s="74">
        <f>$O$8/O23</f>
        <v>4.0908941422222229</v>
      </c>
      <c r="P13" s="74">
        <f>$P$8/P23</f>
        <v>47.732610755555555</v>
      </c>
    </row>
    <row r="14" spans="1:16" ht="14.25" x14ac:dyDescent="0.2">
      <c r="A14" s="149"/>
      <c r="B14" s="152"/>
      <c r="C14" s="625" t="s">
        <v>402</v>
      </c>
      <c r="D14" s="625"/>
      <c r="E14" s="625"/>
      <c r="F14" s="625"/>
      <c r="G14" s="625"/>
      <c r="H14" s="625"/>
      <c r="I14" s="625"/>
      <c r="J14" s="625"/>
      <c r="K14" s="626"/>
      <c r="L14" s="71" t="s">
        <v>407</v>
      </c>
      <c r="M14" s="139">
        <f>$M$8/M24</f>
        <v>2.3475835164835166</v>
      </c>
      <c r="N14" s="74">
        <f>$N$8/N24</f>
        <v>1.8712813333333334</v>
      </c>
      <c r="O14" s="74">
        <f>$O$8/O24</f>
        <v>1.7532403466666668</v>
      </c>
      <c r="P14" s="74">
        <f>$P$8/P24</f>
        <v>20.45683318095238</v>
      </c>
    </row>
    <row r="15" spans="1:16" ht="15.6" customHeight="1" x14ac:dyDescent="0.25">
      <c r="A15" s="621" t="s">
        <v>431</v>
      </c>
      <c r="B15" s="622"/>
      <c r="C15" s="622"/>
      <c r="D15" s="622"/>
      <c r="E15" s="622"/>
      <c r="F15" s="622"/>
      <c r="G15" s="622"/>
      <c r="H15" s="622"/>
      <c r="I15" s="622"/>
      <c r="J15" s="622"/>
      <c r="K15" s="622"/>
      <c r="L15" s="622"/>
      <c r="M15" s="622"/>
      <c r="N15" s="622"/>
      <c r="O15" s="622"/>
      <c r="P15" s="622"/>
    </row>
    <row r="16" spans="1:16" ht="14.25" x14ac:dyDescent="0.2">
      <c r="A16" s="153"/>
      <c r="B16" s="154"/>
      <c r="C16" s="623" t="s">
        <v>401</v>
      </c>
      <c r="D16" s="623"/>
      <c r="E16" s="623"/>
      <c r="F16" s="623"/>
      <c r="G16" s="623"/>
      <c r="H16" s="623"/>
      <c r="I16" s="623"/>
      <c r="J16" s="623"/>
      <c r="K16" s="624"/>
      <c r="L16" s="141" t="s">
        <v>406</v>
      </c>
      <c r="M16" s="142">
        <f>$M$8/M28</f>
        <v>2.8484013333333333</v>
      </c>
      <c r="N16" s="143">
        <f>$N$8/N28</f>
        <v>9.3564066666666665</v>
      </c>
      <c r="O16" s="143">
        <f>$O$8/O28</f>
        <v>9.7402241481481493</v>
      </c>
      <c r="P16" s="143">
        <f>$P$8/P28</f>
        <v>178.99729033333332</v>
      </c>
    </row>
    <row r="17" spans="1:16" ht="14.25" x14ac:dyDescent="0.2">
      <c r="A17" s="155"/>
      <c r="B17" s="156"/>
      <c r="C17" s="625" t="s">
        <v>402</v>
      </c>
      <c r="D17" s="625"/>
      <c r="E17" s="625"/>
      <c r="F17" s="625"/>
      <c r="G17" s="625"/>
      <c r="H17" s="625"/>
      <c r="I17" s="625"/>
      <c r="J17" s="625"/>
      <c r="K17" s="626"/>
      <c r="L17" s="72" t="s">
        <v>407</v>
      </c>
      <c r="M17" s="140">
        <f>$M$8/M29</f>
        <v>1.2207434285714285</v>
      </c>
      <c r="N17" s="75">
        <f>$N$8/N29</f>
        <v>4.6782033333333333</v>
      </c>
      <c r="O17" s="75">
        <f>$O$8/O29</f>
        <v>4.1743817777777785</v>
      </c>
      <c r="P17" s="75">
        <f>$P$8/P29</f>
        <v>79.554351259259249</v>
      </c>
    </row>
    <row r="18" spans="1:16" ht="15.6" customHeight="1" x14ac:dyDescent="0.2">
      <c r="A18"/>
      <c r="B18"/>
      <c r="C18"/>
      <c r="D18"/>
      <c r="E18"/>
      <c r="F18"/>
      <c r="G18"/>
      <c r="H18"/>
      <c r="I18"/>
      <c r="J18"/>
      <c r="K18"/>
      <c r="L18"/>
      <c r="M18"/>
      <c r="N18"/>
      <c r="O18"/>
      <c r="P18"/>
    </row>
    <row r="19" spans="1:16" ht="15.75" x14ac:dyDescent="0.25">
      <c r="A19" s="613" t="s">
        <v>433</v>
      </c>
      <c r="B19" s="613"/>
      <c r="C19" s="613"/>
      <c r="D19" s="613"/>
      <c r="E19" s="613"/>
      <c r="F19" s="613"/>
      <c r="G19" s="613"/>
      <c r="H19" s="613"/>
      <c r="I19" s="613"/>
      <c r="J19" s="613"/>
      <c r="K19" s="613"/>
      <c r="L19" s="613"/>
      <c r="M19" s="613"/>
      <c r="N19" s="613"/>
      <c r="O19" s="613"/>
      <c r="P19" s="613"/>
    </row>
    <row r="20" spans="1:16" ht="15" x14ac:dyDescent="0.25">
      <c r="A20" s="614" t="s">
        <v>430</v>
      </c>
      <c r="B20" s="614"/>
      <c r="C20" s="614"/>
      <c r="D20" s="614"/>
      <c r="E20" s="614"/>
      <c r="F20" s="614"/>
      <c r="G20" s="614"/>
      <c r="H20" s="614"/>
      <c r="I20" s="614"/>
      <c r="J20" s="614"/>
      <c r="K20" s="614"/>
      <c r="L20" s="614"/>
      <c r="M20" s="614"/>
      <c r="N20" s="614"/>
      <c r="O20" s="614"/>
      <c r="P20" s="614"/>
    </row>
    <row r="21" spans="1:16" x14ac:dyDescent="0.2">
      <c r="A21" s="634" t="s">
        <v>399</v>
      </c>
      <c r="B21" s="636" t="s">
        <v>404</v>
      </c>
      <c r="C21" s="636" t="s">
        <v>649</v>
      </c>
      <c r="D21" s="629" t="s">
        <v>650</v>
      </c>
      <c r="E21" s="630"/>
      <c r="F21" s="631"/>
      <c r="G21" s="629" t="s">
        <v>651</v>
      </c>
      <c r="H21" s="630"/>
      <c r="I21" s="631"/>
      <c r="J21" s="629" t="s">
        <v>652</v>
      </c>
      <c r="K21" s="630"/>
      <c r="L21" s="631"/>
      <c r="M21" s="632" t="s">
        <v>408</v>
      </c>
      <c r="N21" s="632" t="s">
        <v>409</v>
      </c>
      <c r="O21" s="632" t="s">
        <v>410</v>
      </c>
      <c r="P21" s="632" t="s">
        <v>411</v>
      </c>
    </row>
    <row r="22" spans="1:16" x14ac:dyDescent="0.2">
      <c r="A22" s="635"/>
      <c r="B22" s="637"/>
      <c r="C22" s="637"/>
      <c r="D22" s="163" t="s">
        <v>653</v>
      </c>
      <c r="E22" s="160"/>
      <c r="F22" s="164" t="s">
        <v>654</v>
      </c>
      <c r="G22" s="163" t="s">
        <v>672</v>
      </c>
      <c r="H22" s="160"/>
      <c r="I22" s="164" t="s">
        <v>673</v>
      </c>
      <c r="J22" s="163" t="s">
        <v>657</v>
      </c>
      <c r="K22" s="160"/>
      <c r="L22" s="164" t="s">
        <v>658</v>
      </c>
      <c r="M22" s="633"/>
      <c r="N22" s="633"/>
      <c r="O22" s="633"/>
      <c r="P22" s="633"/>
    </row>
    <row r="23" spans="1:16" x14ac:dyDescent="0.2">
      <c r="A23" s="170" t="s">
        <v>401</v>
      </c>
      <c r="B23" t="s">
        <v>406</v>
      </c>
      <c r="C23" s="128">
        <v>203.4</v>
      </c>
      <c r="D23" s="161">
        <v>5.085</v>
      </c>
      <c r="E23" s="168" t="s">
        <v>659</v>
      </c>
      <c r="F23" s="162">
        <v>7.6275000000000004</v>
      </c>
      <c r="G23" s="161">
        <v>6</v>
      </c>
      <c r="H23" s="168" t="s">
        <v>659</v>
      </c>
      <c r="I23" s="162">
        <v>8</v>
      </c>
      <c r="J23" s="161">
        <v>27.967500000000001</v>
      </c>
      <c r="K23" s="168" t="s">
        <v>659</v>
      </c>
      <c r="L23" s="162">
        <v>33.052500000000002</v>
      </c>
      <c r="M23" s="203">
        <v>78</v>
      </c>
      <c r="N23" s="201">
        <v>2</v>
      </c>
      <c r="O23" s="203">
        <v>150</v>
      </c>
      <c r="P23" s="203">
        <v>15</v>
      </c>
    </row>
    <row r="24" spans="1:16" x14ac:dyDescent="0.2">
      <c r="A24" s="171" t="s">
        <v>402</v>
      </c>
      <c r="B24" s="172" t="s">
        <v>407</v>
      </c>
      <c r="C24" s="159">
        <v>474.6</v>
      </c>
      <c r="D24" s="174">
        <v>11.865</v>
      </c>
      <c r="E24" s="175" t="s">
        <v>659</v>
      </c>
      <c r="F24" s="176">
        <v>17.797499999999999</v>
      </c>
      <c r="G24" s="174">
        <v>13</v>
      </c>
      <c r="H24" s="175" t="s">
        <v>659</v>
      </c>
      <c r="I24" s="176">
        <v>18</v>
      </c>
      <c r="J24" s="174">
        <v>65.257499999999993</v>
      </c>
      <c r="K24" s="175" t="s">
        <v>659</v>
      </c>
      <c r="L24" s="176">
        <v>77.122500000000002</v>
      </c>
      <c r="M24" s="204">
        <v>182</v>
      </c>
      <c r="N24" s="202">
        <v>5</v>
      </c>
      <c r="O24" s="204">
        <v>350</v>
      </c>
      <c r="P24" s="204">
        <v>35</v>
      </c>
    </row>
    <row r="25" spans="1:16" ht="15" x14ac:dyDescent="0.25">
      <c r="A25" s="621" t="s">
        <v>431</v>
      </c>
      <c r="B25" s="622"/>
      <c r="C25" s="622"/>
      <c r="D25" s="622"/>
      <c r="E25" s="622"/>
      <c r="F25" s="622"/>
      <c r="G25" s="622"/>
      <c r="H25" s="622"/>
      <c r="I25" s="622"/>
      <c r="J25" s="622"/>
      <c r="K25" s="622"/>
      <c r="L25" s="622"/>
      <c r="M25" s="622"/>
      <c r="N25" s="622"/>
      <c r="O25" s="622"/>
      <c r="P25" s="622"/>
    </row>
    <row r="26" spans="1:16" x14ac:dyDescent="0.2">
      <c r="A26" s="634" t="s">
        <v>399</v>
      </c>
      <c r="B26" s="636" t="s">
        <v>404</v>
      </c>
      <c r="C26" s="638" t="s">
        <v>649</v>
      </c>
      <c r="D26" s="629" t="s">
        <v>650</v>
      </c>
      <c r="E26" s="630"/>
      <c r="F26" s="631"/>
      <c r="G26" s="629" t="s">
        <v>651</v>
      </c>
      <c r="H26" s="630"/>
      <c r="I26" s="631"/>
      <c r="J26" s="630" t="s">
        <v>652</v>
      </c>
      <c r="K26" s="630"/>
      <c r="L26" s="631"/>
      <c r="M26" s="632" t="s">
        <v>408</v>
      </c>
      <c r="N26" s="632" t="s">
        <v>409</v>
      </c>
      <c r="O26" s="632" t="s">
        <v>410</v>
      </c>
      <c r="P26" s="632" t="s">
        <v>411</v>
      </c>
    </row>
    <row r="27" spans="1:16" x14ac:dyDescent="0.2">
      <c r="A27" s="635"/>
      <c r="B27" s="637"/>
      <c r="C27" s="639"/>
      <c r="D27" s="163" t="s">
        <v>653</v>
      </c>
      <c r="E27" s="160"/>
      <c r="F27" s="164" t="s">
        <v>654</v>
      </c>
      <c r="G27" s="163" t="s">
        <v>672</v>
      </c>
      <c r="H27" s="160"/>
      <c r="I27" s="164" t="s">
        <v>673</v>
      </c>
      <c r="J27" s="169" t="s">
        <v>657</v>
      </c>
      <c r="K27" s="160"/>
      <c r="L27" s="164" t="s">
        <v>658</v>
      </c>
      <c r="M27" s="633"/>
      <c r="N27" s="633"/>
      <c r="O27" s="633"/>
      <c r="P27" s="633"/>
    </row>
    <row r="28" spans="1:16" x14ac:dyDescent="0.2">
      <c r="A28" s="170" t="s">
        <v>401</v>
      </c>
      <c r="B28" t="s">
        <v>406</v>
      </c>
      <c r="C28" s="162">
        <v>303.60000000000002</v>
      </c>
      <c r="D28" s="161">
        <v>7.59</v>
      </c>
      <c r="E28" s="168" t="s">
        <v>659</v>
      </c>
      <c r="F28" s="162">
        <v>11.385</v>
      </c>
      <c r="G28" s="161">
        <v>8</v>
      </c>
      <c r="H28" s="168" t="s">
        <v>659</v>
      </c>
      <c r="I28" s="162">
        <v>12</v>
      </c>
      <c r="J28" s="177">
        <v>41.744999999999997</v>
      </c>
      <c r="K28" s="168" t="s">
        <v>659</v>
      </c>
      <c r="L28" s="177">
        <v>49.335000000000001</v>
      </c>
      <c r="M28" s="166">
        <v>150</v>
      </c>
      <c r="N28" s="166">
        <v>1</v>
      </c>
      <c r="O28" s="166">
        <v>63</v>
      </c>
      <c r="P28" s="166">
        <v>4</v>
      </c>
    </row>
    <row r="29" spans="1:16" x14ac:dyDescent="0.2">
      <c r="A29" s="171" t="s">
        <v>402</v>
      </c>
      <c r="B29" s="172" t="s">
        <v>407</v>
      </c>
      <c r="C29" s="176">
        <v>708.4</v>
      </c>
      <c r="D29" s="174">
        <v>17.71</v>
      </c>
      <c r="E29" s="175" t="s">
        <v>659</v>
      </c>
      <c r="F29" s="176">
        <v>26.565000000000001</v>
      </c>
      <c r="G29" s="174">
        <v>20</v>
      </c>
      <c r="H29" s="175" t="s">
        <v>659</v>
      </c>
      <c r="I29" s="176">
        <v>28</v>
      </c>
      <c r="J29" s="178">
        <v>97.405000000000001</v>
      </c>
      <c r="K29" s="175" t="s">
        <v>659</v>
      </c>
      <c r="L29" s="178">
        <v>115.11499999999999</v>
      </c>
      <c r="M29" s="167">
        <v>350</v>
      </c>
      <c r="N29" s="167">
        <v>2</v>
      </c>
      <c r="O29" s="167">
        <v>147</v>
      </c>
      <c r="P29" s="167">
        <v>9</v>
      </c>
    </row>
    <row r="30" spans="1:16" x14ac:dyDescent="0.2">
      <c r="A30"/>
      <c r="B30"/>
    </row>
    <row r="31" spans="1:16" x14ac:dyDescent="0.2">
      <c r="A31"/>
      <c r="B31"/>
    </row>
    <row r="32" spans="1:16" x14ac:dyDescent="0.2">
      <c r="A32"/>
      <c r="B32"/>
    </row>
    <row r="33" spans="1:2" x14ac:dyDescent="0.2">
      <c r="A33"/>
      <c r="B33"/>
    </row>
    <row r="34" spans="1:2" x14ac:dyDescent="0.2">
      <c r="A34"/>
      <c r="B34"/>
    </row>
    <row r="35" spans="1:2" x14ac:dyDescent="0.2">
      <c r="A35"/>
      <c r="B35"/>
    </row>
    <row r="36" spans="1:2" x14ac:dyDescent="0.2">
      <c r="A36"/>
      <c r="B36"/>
    </row>
    <row r="37" spans="1:2" x14ac:dyDescent="0.2">
      <c r="A37"/>
      <c r="B37"/>
    </row>
    <row r="38" spans="1:2" x14ac:dyDescent="0.2">
      <c r="A38"/>
      <c r="B38"/>
    </row>
    <row r="39" spans="1:2" x14ac:dyDescent="0.2">
      <c r="A39"/>
      <c r="B39"/>
    </row>
    <row r="40" spans="1:2" x14ac:dyDescent="0.2">
      <c r="A40"/>
      <c r="B40"/>
    </row>
    <row r="41" spans="1:2" x14ac:dyDescent="0.2">
      <c r="A41"/>
      <c r="B41"/>
    </row>
    <row r="42" spans="1:2" x14ac:dyDescent="0.2">
      <c r="A42"/>
      <c r="B42"/>
    </row>
    <row r="43" spans="1:2" x14ac:dyDescent="0.2">
      <c r="A43"/>
      <c r="B43"/>
    </row>
    <row r="44" spans="1:2" x14ac:dyDescent="0.2">
      <c r="A44"/>
      <c r="B44"/>
    </row>
    <row r="45" spans="1:2" x14ac:dyDescent="0.2">
      <c r="A45"/>
      <c r="B45"/>
    </row>
    <row r="46" spans="1:2" x14ac:dyDescent="0.2">
      <c r="A46"/>
      <c r="B46"/>
    </row>
    <row r="47" spans="1:2" x14ac:dyDescent="0.2">
      <c r="A47"/>
      <c r="B47"/>
    </row>
    <row r="48" spans="1:2" x14ac:dyDescent="0.2">
      <c r="A48"/>
    </row>
    <row r="49" spans="1:1" x14ac:dyDescent="0.2">
      <c r="A49"/>
    </row>
  </sheetData>
  <mergeCells count="35">
    <mergeCell ref="C17:K17"/>
    <mergeCell ref="A1:B2"/>
    <mergeCell ref="D1:F1"/>
    <mergeCell ref="G1:I1"/>
    <mergeCell ref="J1:L1"/>
    <mergeCell ref="A10:P10"/>
    <mergeCell ref="C11:K11"/>
    <mergeCell ref="A12:P12"/>
    <mergeCell ref="C13:K13"/>
    <mergeCell ref="C14:K14"/>
    <mergeCell ref="A15:P15"/>
    <mergeCell ref="C16:K16"/>
    <mergeCell ref="A19:P19"/>
    <mergeCell ref="A20:P20"/>
    <mergeCell ref="A21:A22"/>
    <mergeCell ref="B21:B22"/>
    <mergeCell ref="C21:C22"/>
    <mergeCell ref="D21:F21"/>
    <mergeCell ref="G21:I21"/>
    <mergeCell ref="J21:L21"/>
    <mergeCell ref="M21:M22"/>
    <mergeCell ref="N21:N22"/>
    <mergeCell ref="N26:N27"/>
    <mergeCell ref="O26:O27"/>
    <mergeCell ref="P26:P27"/>
    <mergeCell ref="O21:O22"/>
    <mergeCell ref="P21:P22"/>
    <mergeCell ref="A25:P25"/>
    <mergeCell ref="A26:A27"/>
    <mergeCell ref="B26:B27"/>
    <mergeCell ref="C26:C27"/>
    <mergeCell ref="D26:F26"/>
    <mergeCell ref="G26:I26"/>
    <mergeCell ref="J26:L26"/>
    <mergeCell ref="M26:M27"/>
  </mergeCells>
  <pageMargins left="0.511811024" right="0.511811024" top="0.78740157499999996" bottom="0.78740157499999996" header="0.31496062000000002" footer="0.31496062000000002"/>
  <pageSetup paperSize="9" scale="70"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B3FA-7312-49AC-AACA-A770E2D98F17}">
  <sheetPr>
    <tabColor rgb="FF00B050"/>
    <pageSetUpPr fitToPage="1"/>
  </sheetPr>
  <dimension ref="A1:M67"/>
  <sheetViews>
    <sheetView showGridLines="0" zoomScaleNormal="100" workbookViewId="0">
      <selection activeCell="E41" sqref="E41"/>
    </sheetView>
  </sheetViews>
  <sheetFormatPr defaultColWidth="9.140625" defaultRowHeight="12.75" x14ac:dyDescent="0.2"/>
  <cols>
    <col min="1" max="1" width="34.42578125" style="1" bestFit="1" customWidth="1"/>
    <col min="2" max="2" width="12.42578125" style="1" customWidth="1"/>
    <col min="3" max="3" width="13.5703125" style="1" bestFit="1" customWidth="1"/>
    <col min="4" max="4" width="11.42578125" style="1" bestFit="1" customWidth="1"/>
    <col min="5" max="5" width="12.42578125" style="1" customWidth="1"/>
    <col min="6" max="6" width="11.42578125" style="1" bestFit="1" customWidth="1"/>
    <col min="7" max="7" width="12" style="1" bestFit="1" customWidth="1"/>
    <col min="8" max="8" width="11.140625" style="1" customWidth="1"/>
    <col min="9" max="10" width="11.42578125" style="1" bestFit="1" customWidth="1"/>
    <col min="11" max="11" width="10.7109375" style="1" customWidth="1"/>
    <col min="12" max="12" width="10" style="1" bestFit="1" customWidth="1"/>
    <col min="13" max="13" width="9.85546875" style="1" bestFit="1" customWidth="1"/>
    <col min="14" max="16384" width="9.140625" style="1"/>
  </cols>
  <sheetData>
    <row r="1" spans="1:13" ht="25.9" customHeight="1" x14ac:dyDescent="0.2">
      <c r="A1" s="615" t="s">
        <v>427</v>
      </c>
      <c r="B1" s="616"/>
      <c r="C1" s="118" t="s">
        <v>31</v>
      </c>
      <c r="D1" s="610" t="s">
        <v>7</v>
      </c>
      <c r="E1" s="611"/>
      <c r="F1" s="612"/>
      <c r="G1" s="611" t="s">
        <v>32</v>
      </c>
      <c r="H1" s="611"/>
      <c r="I1" s="611"/>
      <c r="J1" s="610" t="s">
        <v>403</v>
      </c>
      <c r="K1" s="611"/>
      <c r="L1" s="612"/>
      <c r="M1" s="190" t="s">
        <v>625</v>
      </c>
    </row>
    <row r="2" spans="1:13" ht="14.45" customHeight="1" x14ac:dyDescent="0.2">
      <c r="A2" s="617"/>
      <c r="B2" s="618"/>
      <c r="C2" s="119" t="s">
        <v>34</v>
      </c>
      <c r="D2" s="83" t="s">
        <v>36</v>
      </c>
      <c r="E2" s="117" t="s">
        <v>647</v>
      </c>
      <c r="F2" s="85" t="s">
        <v>671</v>
      </c>
      <c r="G2" s="82" t="s">
        <v>36</v>
      </c>
      <c r="H2" s="117" t="s">
        <v>647</v>
      </c>
      <c r="I2" s="117" t="s">
        <v>671</v>
      </c>
      <c r="J2" s="83" t="s">
        <v>36</v>
      </c>
      <c r="K2" s="117" t="s">
        <v>647</v>
      </c>
      <c r="L2" s="85" t="s">
        <v>671</v>
      </c>
      <c r="M2" s="191" t="s">
        <v>624</v>
      </c>
    </row>
    <row r="3" spans="1:13" ht="15" x14ac:dyDescent="0.2">
      <c r="A3" s="66" t="s">
        <v>423</v>
      </c>
      <c r="B3"/>
      <c r="C3" s="145">
        <f>'Segunda (4)'!$D$45</f>
        <v>1749.6472532636219</v>
      </c>
      <c r="D3" s="126">
        <f>'Segunda (4)'!F45</f>
        <v>55.991405681754514</v>
      </c>
      <c r="E3" s="129">
        <f>D3*4</f>
        <v>223.96562272701806</v>
      </c>
      <c r="F3" s="136">
        <f>IFERROR(E3/C3,0)</f>
        <v>0.12800615798942008</v>
      </c>
      <c r="G3" s="128">
        <f>'Segunda (4)'!G45</f>
        <v>47.17593999999999</v>
      </c>
      <c r="H3" s="123">
        <f>G3*9</f>
        <v>424.58345999999989</v>
      </c>
      <c r="I3" s="136">
        <f>IFERROR(H3/C3,0)</f>
        <v>0.24266803448982255</v>
      </c>
      <c r="J3" s="127">
        <f>'Segunda (4)'!H45</f>
        <v>278.97608765157878</v>
      </c>
      <c r="K3" s="129">
        <f>J3*4</f>
        <v>1115.9043506063151</v>
      </c>
      <c r="L3" s="137">
        <f>IFERROR(K3/C3,0)</f>
        <v>0.63778818760456746</v>
      </c>
      <c r="M3" s="146">
        <f>'Segunda (4)'!M45</f>
        <v>1468.9690766666665</v>
      </c>
    </row>
    <row r="4" spans="1:13" ht="15" x14ac:dyDescent="0.2">
      <c r="A4" s="66" t="s">
        <v>428</v>
      </c>
      <c r="B4"/>
      <c r="C4" s="145">
        <f>'Terça (4)'!$D$46</f>
        <v>1804.8295774956523</v>
      </c>
      <c r="D4" s="127">
        <f>'Terça (4)'!F46</f>
        <v>70.704806347826079</v>
      </c>
      <c r="E4" s="130">
        <f>D4*4</f>
        <v>282.81922539130431</v>
      </c>
      <c r="F4" s="137">
        <f>IFERROR(E4/C4,0)</f>
        <v>0.15670134671869626</v>
      </c>
      <c r="G4" s="128">
        <f>'Terça (4)'!G46</f>
        <v>41.273099999999999</v>
      </c>
      <c r="H4" s="124">
        <f>G4*9</f>
        <v>371.4579</v>
      </c>
      <c r="I4" s="179">
        <f>IFERROR(H4/C4,0)</f>
        <v>0.20581328266762339</v>
      </c>
      <c r="J4" s="127">
        <f>'Terça (4)'!H46</f>
        <v>248.24507698550724</v>
      </c>
      <c r="K4" s="130">
        <f>J4*4</f>
        <v>992.98030794202896</v>
      </c>
      <c r="L4" s="137">
        <f>IFERROR(K4/C4,0)</f>
        <v>0.55017954067434438</v>
      </c>
      <c r="M4" s="146">
        <f>'Terça (4)'!M46</f>
        <v>762.98775000000012</v>
      </c>
    </row>
    <row r="5" spans="1:13" ht="15" x14ac:dyDescent="0.2">
      <c r="A5" s="66" t="s">
        <v>424</v>
      </c>
      <c r="B5"/>
      <c r="C5" s="145">
        <f>'Quarta (4)'!$D$46</f>
        <v>1750.1253390028985</v>
      </c>
      <c r="D5" s="127">
        <f>'Quarta (4)'!F46</f>
        <v>80.72497714357084</v>
      </c>
      <c r="E5" s="130">
        <f>D5*4</f>
        <v>322.89990857428336</v>
      </c>
      <c r="F5" s="137">
        <f>IFERROR(E5/C5,0)</f>
        <v>0.18450101908600991</v>
      </c>
      <c r="G5" s="128">
        <f>'Quarta (4)'!G46</f>
        <v>44.130216666666655</v>
      </c>
      <c r="H5" s="124">
        <f>G5*9</f>
        <v>397.17194999999992</v>
      </c>
      <c r="I5" s="179">
        <f>IFERROR(H5/C5,0)</f>
        <v>0.22693914609926241</v>
      </c>
      <c r="J5" s="127">
        <f>'Quarta (4)'!H46</f>
        <v>253.24846912318839</v>
      </c>
      <c r="K5" s="130">
        <f>J5*4</f>
        <v>1012.9938764927535</v>
      </c>
      <c r="L5" s="137">
        <f>IFERROR(K5/C5,0)</f>
        <v>0.5788121878572926</v>
      </c>
      <c r="M5" s="146">
        <f>'Quarta (4)'!M46</f>
        <v>1074.4465166666664</v>
      </c>
    </row>
    <row r="6" spans="1:13" ht="15" x14ac:dyDescent="0.2">
      <c r="A6" s="66" t="s">
        <v>425</v>
      </c>
      <c r="B6"/>
      <c r="C6" s="145">
        <f>'Quinta (4)'!$D$46</f>
        <v>1688.2342272745689</v>
      </c>
      <c r="D6" s="127">
        <f>'Quinta (4)'!F46</f>
        <v>67.874645689229411</v>
      </c>
      <c r="E6" s="130">
        <f>D6*4</f>
        <v>271.49858275691764</v>
      </c>
      <c r="F6" s="137">
        <f>IFERROR(E6/C6,0)</f>
        <v>0.16081807747448423</v>
      </c>
      <c r="G6" s="127">
        <f>'Quinta (4)'!G46</f>
        <v>47.548969999999997</v>
      </c>
      <c r="H6" s="124">
        <f>G6*9</f>
        <v>427.94072999999997</v>
      </c>
      <c r="I6" s="179">
        <f>IFERROR(H6/C6,0)</f>
        <v>0.25348421628132356</v>
      </c>
      <c r="J6" s="127">
        <f>'Quinta (4)'!H46</f>
        <v>211.64399097743726</v>
      </c>
      <c r="K6" s="130">
        <f>J6*4</f>
        <v>846.57596390974902</v>
      </c>
      <c r="L6" s="137">
        <f>IFERROR(K6/C6,0)</f>
        <v>0.5014564627542436</v>
      </c>
      <c r="M6" s="146">
        <f>'Quinta (4)'!M46</f>
        <v>643.61763666666673</v>
      </c>
    </row>
    <row r="7" spans="1:13" ht="15" x14ac:dyDescent="0.2">
      <c r="A7" s="66" t="s">
        <v>426</v>
      </c>
      <c r="B7"/>
      <c r="C7" s="145">
        <f>'Sexta (4)'!$D$46</f>
        <v>1701.1450577660303</v>
      </c>
      <c r="D7" s="127">
        <f>'Sexta (4)'!F46</f>
        <v>46.406234827202759</v>
      </c>
      <c r="E7" s="131">
        <f>D7*4</f>
        <v>185.62493930881104</v>
      </c>
      <c r="F7" s="180">
        <f>IFERROR(E7/C7,0)</f>
        <v>0.10911764312008557</v>
      </c>
      <c r="G7" s="128">
        <f>'Sexta (4)'!G46</f>
        <v>56.01233666666667</v>
      </c>
      <c r="H7" s="125">
        <f>G7*9</f>
        <v>504.11103000000003</v>
      </c>
      <c r="I7" s="179">
        <f>IFERROR(H7/C7,0)</f>
        <v>0.29633629871752754</v>
      </c>
      <c r="J7" s="127">
        <f>'Sexta (4)'!H46</f>
        <v>257.59073850613061</v>
      </c>
      <c r="K7" s="131">
        <f>J7*4</f>
        <v>1030.3629540245224</v>
      </c>
      <c r="L7" s="137">
        <f>IFERROR(K7/C7,0)</f>
        <v>0.60568788612160496</v>
      </c>
      <c r="M7" s="146">
        <f>'Sexta (4)'!M46</f>
        <v>1444.2213566666669</v>
      </c>
    </row>
    <row r="8" spans="1:13" ht="16.5" thickBot="1" x14ac:dyDescent="0.3">
      <c r="A8" s="68" t="s">
        <v>429</v>
      </c>
      <c r="B8" s="69"/>
      <c r="C8" s="147">
        <f t="shared" ref="C8:M8" si="0">AVERAGE(C3:C7)</f>
        <v>1738.7962909605544</v>
      </c>
      <c r="D8" s="120">
        <f t="shared" si="0"/>
        <v>64.340413937916722</v>
      </c>
      <c r="E8" s="122">
        <f t="shared" si="0"/>
        <v>257.36165575166689</v>
      </c>
      <c r="F8" s="157">
        <f t="shared" si="0"/>
        <v>0.1478288488777392</v>
      </c>
      <c r="G8" s="121">
        <f t="shared" si="0"/>
        <v>47.228112666666661</v>
      </c>
      <c r="H8" s="122">
        <f t="shared" si="0"/>
        <v>425.05301399999996</v>
      </c>
      <c r="I8" s="158">
        <f t="shared" si="0"/>
        <v>0.24504819565111191</v>
      </c>
      <c r="J8" s="120">
        <f t="shared" si="0"/>
        <v>249.94087264876848</v>
      </c>
      <c r="K8" s="122">
        <f t="shared" si="0"/>
        <v>999.7634905950739</v>
      </c>
      <c r="L8" s="157">
        <f t="shared" si="0"/>
        <v>0.57478485300241056</v>
      </c>
      <c r="M8" s="148">
        <f t="shared" si="0"/>
        <v>1078.8484673333332</v>
      </c>
    </row>
    <row r="9" spans="1:13" ht="15.75" x14ac:dyDescent="0.25">
      <c r="A9" s="70"/>
      <c r="B9"/>
      <c r="C9" s="67"/>
      <c r="D9" s="67"/>
      <c r="E9" s="67"/>
      <c r="F9" s="67"/>
      <c r="G9" s="67"/>
      <c r="H9" s="67"/>
      <c r="I9" s="67"/>
      <c r="J9" s="67"/>
      <c r="K9" s="67"/>
      <c r="L9" s="67"/>
      <c r="M9" s="67"/>
    </row>
    <row r="10" spans="1:13" ht="15.6" customHeight="1" x14ac:dyDescent="0.2">
      <c r="A10"/>
      <c r="B10"/>
      <c r="C10"/>
      <c r="D10"/>
      <c r="E10"/>
      <c r="F10"/>
      <c r="G10"/>
      <c r="H10"/>
      <c r="I10"/>
      <c r="J10"/>
      <c r="K10"/>
      <c r="L10"/>
      <c r="M10"/>
    </row>
    <row r="11" spans="1:13" ht="15.75" x14ac:dyDescent="0.25">
      <c r="A11" s="640" t="s">
        <v>433</v>
      </c>
      <c r="B11" s="640"/>
      <c r="C11" s="640"/>
      <c r="D11" s="640"/>
      <c r="E11" s="640"/>
      <c r="F11" s="640"/>
      <c r="G11" s="640"/>
      <c r="H11" s="640"/>
      <c r="I11" s="640"/>
      <c r="J11" s="640"/>
      <c r="K11" s="640"/>
      <c r="L11" s="640"/>
      <c r="M11" s="641"/>
    </row>
    <row r="12" spans="1:13" ht="15" x14ac:dyDescent="0.25">
      <c r="A12" s="621" t="s">
        <v>661</v>
      </c>
      <c r="B12" s="622"/>
      <c r="C12" s="622"/>
      <c r="D12" s="622"/>
      <c r="E12" s="622"/>
      <c r="F12" s="622"/>
      <c r="G12" s="622"/>
      <c r="H12" s="622"/>
      <c r="I12" s="622"/>
      <c r="J12" s="622"/>
      <c r="K12" s="622"/>
      <c r="L12" s="622"/>
      <c r="M12" s="642"/>
    </row>
    <row r="13" spans="1:13" x14ac:dyDescent="0.2">
      <c r="A13" s="634" t="s">
        <v>399</v>
      </c>
      <c r="B13" s="636" t="s">
        <v>404</v>
      </c>
      <c r="C13" s="638" t="s">
        <v>649</v>
      </c>
      <c r="D13" s="629" t="s">
        <v>650</v>
      </c>
      <c r="E13" s="630"/>
      <c r="F13" s="631"/>
      <c r="G13" s="629" t="s">
        <v>651</v>
      </c>
      <c r="H13" s="630"/>
      <c r="I13" s="631"/>
      <c r="J13" s="629" t="s">
        <v>652</v>
      </c>
      <c r="K13" s="630"/>
      <c r="L13" s="631"/>
      <c r="M13" s="632" t="s">
        <v>412</v>
      </c>
    </row>
    <row r="14" spans="1:13" x14ac:dyDescent="0.2">
      <c r="A14" s="635"/>
      <c r="B14" s="637"/>
      <c r="C14" s="639"/>
      <c r="D14" s="163" t="s">
        <v>653</v>
      </c>
      <c r="E14" s="160"/>
      <c r="F14" s="164" t="s">
        <v>654</v>
      </c>
      <c r="G14" s="163" t="s">
        <v>672</v>
      </c>
      <c r="H14" s="160"/>
      <c r="I14" s="164" t="s">
        <v>673</v>
      </c>
      <c r="J14" s="163" t="s">
        <v>657</v>
      </c>
      <c r="K14" s="160"/>
      <c r="L14" s="164" t="s">
        <v>658</v>
      </c>
      <c r="M14" s="633"/>
    </row>
    <row r="15" spans="1:13" x14ac:dyDescent="0.2">
      <c r="A15" s="170" t="s">
        <v>400</v>
      </c>
      <c r="B15" t="s">
        <v>405</v>
      </c>
      <c r="C15" s="165">
        <v>270</v>
      </c>
      <c r="D15" s="161">
        <v>6.75</v>
      </c>
      <c r="E15" s="168" t="s">
        <v>659</v>
      </c>
      <c r="F15" s="162">
        <v>10.125</v>
      </c>
      <c r="G15" s="161">
        <v>8</v>
      </c>
      <c r="H15" s="168" t="s">
        <v>659</v>
      </c>
      <c r="I15" s="162">
        <v>11</v>
      </c>
      <c r="J15" s="161">
        <v>37.125</v>
      </c>
      <c r="K15" s="168" t="s">
        <v>659</v>
      </c>
      <c r="L15" s="162">
        <v>43.875</v>
      </c>
      <c r="M15" s="166">
        <v>600</v>
      </c>
    </row>
    <row r="16" spans="1:13" x14ac:dyDescent="0.2">
      <c r="A16" s="170" t="s">
        <v>401</v>
      </c>
      <c r="B16" t="s">
        <v>406</v>
      </c>
      <c r="C16" s="165">
        <v>405</v>
      </c>
      <c r="D16" s="161">
        <v>10.125</v>
      </c>
      <c r="E16" s="168" t="s">
        <v>659</v>
      </c>
      <c r="F16" s="162">
        <v>15.1875</v>
      </c>
      <c r="G16" s="161">
        <v>11</v>
      </c>
      <c r="H16" s="168" t="s">
        <v>659</v>
      </c>
      <c r="I16" s="162">
        <v>16</v>
      </c>
      <c r="J16" s="161">
        <v>55.6875</v>
      </c>
      <c r="K16" s="168" t="s">
        <v>659</v>
      </c>
      <c r="L16" s="162">
        <v>65.8125</v>
      </c>
      <c r="M16" s="166">
        <v>800</v>
      </c>
    </row>
    <row r="17" spans="1:13" x14ac:dyDescent="0.2">
      <c r="A17" s="171" t="s">
        <v>402</v>
      </c>
      <c r="B17" s="172" t="s">
        <v>407</v>
      </c>
      <c r="C17" s="173">
        <v>945</v>
      </c>
      <c r="D17" s="174">
        <v>23.625</v>
      </c>
      <c r="E17" s="168" t="s">
        <v>659</v>
      </c>
      <c r="F17" s="176">
        <v>35.4375</v>
      </c>
      <c r="G17" s="174">
        <v>26</v>
      </c>
      <c r="H17" s="168" t="s">
        <v>659</v>
      </c>
      <c r="I17" s="176">
        <v>37</v>
      </c>
      <c r="J17" s="174">
        <v>129.9375</v>
      </c>
      <c r="K17" s="168" t="s">
        <v>659</v>
      </c>
      <c r="L17" s="176">
        <v>153.5625</v>
      </c>
      <c r="M17" s="167">
        <v>1400</v>
      </c>
    </row>
    <row r="18" spans="1:13" ht="15.75" customHeight="1" x14ac:dyDescent="0.25">
      <c r="A18" s="621" t="s">
        <v>660</v>
      </c>
      <c r="B18" s="622"/>
      <c r="C18" s="622"/>
      <c r="D18" s="622"/>
      <c r="E18" s="622"/>
      <c r="F18" s="622"/>
      <c r="G18" s="622"/>
      <c r="H18" s="622"/>
      <c r="I18" s="622"/>
      <c r="J18" s="622"/>
      <c r="K18" s="622"/>
      <c r="L18" s="622"/>
      <c r="M18" s="642"/>
    </row>
    <row r="19" spans="1:13" x14ac:dyDescent="0.2">
      <c r="A19" s="634" t="s">
        <v>399</v>
      </c>
      <c r="B19" s="636" t="s">
        <v>404</v>
      </c>
      <c r="C19" s="638" t="s">
        <v>649</v>
      </c>
      <c r="D19" s="629" t="s">
        <v>650</v>
      </c>
      <c r="E19" s="630"/>
      <c r="F19" s="631"/>
      <c r="G19" s="629" t="s">
        <v>651</v>
      </c>
      <c r="H19" s="630"/>
      <c r="I19" s="631"/>
      <c r="J19" s="629" t="s">
        <v>652</v>
      </c>
      <c r="K19" s="630"/>
      <c r="L19" s="631"/>
      <c r="M19" s="632" t="s">
        <v>412</v>
      </c>
    </row>
    <row r="20" spans="1:13" x14ac:dyDescent="0.2">
      <c r="A20" s="635"/>
      <c r="B20" s="637"/>
      <c r="C20" s="639"/>
      <c r="D20" s="163" t="s">
        <v>653</v>
      </c>
      <c r="E20" s="160"/>
      <c r="F20" s="164" t="s">
        <v>654</v>
      </c>
      <c r="G20" s="163" t="s">
        <v>672</v>
      </c>
      <c r="H20" s="160"/>
      <c r="I20" s="164" t="s">
        <v>673</v>
      </c>
      <c r="J20" s="163" t="s">
        <v>657</v>
      </c>
      <c r="K20" s="160"/>
      <c r="L20" s="164" t="s">
        <v>658</v>
      </c>
      <c r="M20" s="633"/>
    </row>
    <row r="21" spans="1:13" x14ac:dyDescent="0.2">
      <c r="A21" s="170" t="s">
        <v>400</v>
      </c>
      <c r="B21" t="s">
        <v>405</v>
      </c>
      <c r="C21" s="162">
        <v>328.6</v>
      </c>
      <c r="D21" s="161">
        <v>8.2149999999999999</v>
      </c>
      <c r="E21" s="168" t="s">
        <v>659</v>
      </c>
      <c r="F21" s="162">
        <v>12.3225</v>
      </c>
      <c r="G21" s="161">
        <v>9</v>
      </c>
      <c r="H21" s="168" t="s">
        <v>659</v>
      </c>
      <c r="I21" s="162">
        <v>13</v>
      </c>
      <c r="J21" s="161">
        <v>45.182499999999997</v>
      </c>
      <c r="K21" s="168" t="s">
        <v>659</v>
      </c>
      <c r="L21" s="162">
        <v>53.397500000000001</v>
      </c>
      <c r="M21" s="166">
        <v>600</v>
      </c>
    </row>
    <row r="22" spans="1:13" x14ac:dyDescent="0.2">
      <c r="A22" s="170" t="s">
        <v>401</v>
      </c>
      <c r="B22" t="s">
        <v>406</v>
      </c>
      <c r="C22" s="162">
        <v>492.9</v>
      </c>
      <c r="D22" s="161">
        <v>12.3225</v>
      </c>
      <c r="E22" s="168" t="s">
        <v>659</v>
      </c>
      <c r="F22" s="162">
        <v>18.483750000000001</v>
      </c>
      <c r="G22" s="161">
        <v>14</v>
      </c>
      <c r="H22" s="168" t="s">
        <v>659</v>
      </c>
      <c r="I22" s="162">
        <v>19</v>
      </c>
      <c r="J22" s="161">
        <v>67.773750000000007</v>
      </c>
      <c r="K22" s="168" t="s">
        <v>659</v>
      </c>
      <c r="L22" s="162">
        <v>80.096249999999998</v>
      </c>
      <c r="M22" s="166">
        <v>800</v>
      </c>
    </row>
    <row r="23" spans="1:13" x14ac:dyDescent="0.2">
      <c r="A23" s="171" t="s">
        <v>402</v>
      </c>
      <c r="B23" s="172" t="s">
        <v>407</v>
      </c>
      <c r="C23" s="176">
        <v>1150.0999999999999</v>
      </c>
      <c r="D23" s="174">
        <v>28.752500000000001</v>
      </c>
      <c r="E23" s="175" t="s">
        <v>659</v>
      </c>
      <c r="F23" s="176">
        <v>43.128749999999997</v>
      </c>
      <c r="G23" s="174">
        <v>32</v>
      </c>
      <c r="H23" s="175" t="s">
        <v>659</v>
      </c>
      <c r="I23" s="176">
        <v>45</v>
      </c>
      <c r="J23" s="174">
        <v>158.13874999999999</v>
      </c>
      <c r="K23" s="175" t="s">
        <v>659</v>
      </c>
      <c r="L23" s="176">
        <v>186.89125000000001</v>
      </c>
      <c r="M23" s="167">
        <v>1400</v>
      </c>
    </row>
    <row r="24" spans="1:13" ht="15.75" customHeight="1" x14ac:dyDescent="0.25">
      <c r="A24" s="621" t="s">
        <v>662</v>
      </c>
      <c r="B24" s="622"/>
      <c r="C24" s="622"/>
      <c r="D24" s="622"/>
      <c r="E24" s="622"/>
      <c r="F24" s="622"/>
      <c r="G24" s="622"/>
      <c r="H24" s="622"/>
      <c r="I24" s="622"/>
      <c r="J24" s="622"/>
      <c r="K24" s="622"/>
      <c r="L24" s="622"/>
      <c r="M24" s="642"/>
    </row>
    <row r="25" spans="1:13" ht="18" customHeight="1" x14ac:dyDescent="0.2">
      <c r="A25" s="634" t="s">
        <v>399</v>
      </c>
      <c r="B25" s="636" t="s">
        <v>404</v>
      </c>
      <c r="C25" s="638" t="s">
        <v>649</v>
      </c>
      <c r="D25" s="629" t="s">
        <v>650</v>
      </c>
      <c r="E25" s="630"/>
      <c r="F25" s="631"/>
      <c r="G25" s="629" t="s">
        <v>651</v>
      </c>
      <c r="H25" s="630"/>
      <c r="I25" s="631"/>
      <c r="J25" s="629" t="s">
        <v>652</v>
      </c>
      <c r="K25" s="630"/>
      <c r="L25" s="631"/>
      <c r="M25" s="632" t="s">
        <v>412</v>
      </c>
    </row>
    <row r="26" spans="1:13" x14ac:dyDescent="0.2">
      <c r="A26" s="635"/>
      <c r="B26" s="637"/>
      <c r="C26" s="639"/>
      <c r="D26" s="163" t="s">
        <v>653</v>
      </c>
      <c r="E26" s="160"/>
      <c r="F26" s="164" t="s">
        <v>654</v>
      </c>
      <c r="G26" s="163" t="s">
        <v>672</v>
      </c>
      <c r="H26" s="160"/>
      <c r="I26" s="164" t="s">
        <v>673</v>
      </c>
      <c r="J26" s="163" t="s">
        <v>657</v>
      </c>
      <c r="K26" s="160"/>
      <c r="L26" s="164" t="s">
        <v>658</v>
      </c>
      <c r="M26" s="633"/>
    </row>
    <row r="27" spans="1:13" x14ac:dyDescent="0.2">
      <c r="A27" s="170" t="s">
        <v>400</v>
      </c>
      <c r="B27" t="s">
        <v>405</v>
      </c>
      <c r="C27" s="162">
        <v>473.2</v>
      </c>
      <c r="D27" s="161">
        <v>11.83</v>
      </c>
      <c r="E27" s="168" t="s">
        <v>659</v>
      </c>
      <c r="F27" s="162">
        <v>17.745000000000001</v>
      </c>
      <c r="G27" s="161">
        <v>13</v>
      </c>
      <c r="H27" s="168" t="s">
        <v>659</v>
      </c>
      <c r="I27" s="162">
        <v>18</v>
      </c>
      <c r="J27" s="161">
        <v>65.064999999999998</v>
      </c>
      <c r="K27" s="168" t="s">
        <v>659</v>
      </c>
      <c r="L27" s="162">
        <v>76.894999999999996</v>
      </c>
      <c r="M27" s="166">
        <v>600</v>
      </c>
    </row>
    <row r="28" spans="1:13" x14ac:dyDescent="0.2">
      <c r="A28" s="170" t="s">
        <v>401</v>
      </c>
      <c r="B28" t="s">
        <v>406</v>
      </c>
      <c r="C28" s="162">
        <v>709.8</v>
      </c>
      <c r="D28" s="161">
        <v>17.745000000000001</v>
      </c>
      <c r="E28" s="168" t="s">
        <v>659</v>
      </c>
      <c r="F28" s="162">
        <v>26.6175</v>
      </c>
      <c r="G28" s="161">
        <v>20</v>
      </c>
      <c r="H28" s="168" t="s">
        <v>659</v>
      </c>
      <c r="I28" s="162">
        <v>28</v>
      </c>
      <c r="J28" s="161">
        <v>97.597499999999997</v>
      </c>
      <c r="K28" s="168" t="s">
        <v>659</v>
      </c>
      <c r="L28" s="162">
        <v>115.3425</v>
      </c>
      <c r="M28" s="166">
        <v>800</v>
      </c>
    </row>
    <row r="29" spans="1:13" x14ac:dyDescent="0.2">
      <c r="A29" s="171" t="s">
        <v>402</v>
      </c>
      <c r="B29" s="172" t="s">
        <v>407</v>
      </c>
      <c r="C29" s="176">
        <v>1656.2</v>
      </c>
      <c r="D29" s="174">
        <v>41.405000000000001</v>
      </c>
      <c r="E29" s="175" t="s">
        <v>659</v>
      </c>
      <c r="F29" s="176">
        <v>62.107500000000002</v>
      </c>
      <c r="G29" s="174">
        <v>46</v>
      </c>
      <c r="H29" s="175" t="s">
        <v>659</v>
      </c>
      <c r="I29" s="176">
        <v>64</v>
      </c>
      <c r="J29" s="174">
        <v>227.72749999999999</v>
      </c>
      <c r="K29" s="175" t="s">
        <v>659</v>
      </c>
      <c r="L29" s="176">
        <v>269.13249999999999</v>
      </c>
      <c r="M29" s="167">
        <v>1400</v>
      </c>
    </row>
    <row r="30" spans="1:13" ht="15.75" customHeight="1" x14ac:dyDescent="0.25">
      <c r="A30" s="621" t="s">
        <v>432</v>
      </c>
      <c r="B30" s="622"/>
      <c r="C30" s="622"/>
      <c r="D30" s="622"/>
      <c r="E30" s="622"/>
      <c r="F30" s="622"/>
      <c r="G30" s="622"/>
      <c r="H30" s="622"/>
      <c r="I30" s="622"/>
      <c r="J30" s="622"/>
      <c r="K30" s="622"/>
      <c r="L30" s="622"/>
      <c r="M30" s="642"/>
    </row>
    <row r="31" spans="1:13" x14ac:dyDescent="0.2">
      <c r="A31" s="634" t="s">
        <v>399</v>
      </c>
      <c r="B31" s="636" t="s">
        <v>404</v>
      </c>
      <c r="C31" s="638" t="s">
        <v>649</v>
      </c>
      <c r="D31" s="629" t="s">
        <v>650</v>
      </c>
      <c r="E31" s="630"/>
      <c r="F31" s="631"/>
      <c r="G31" s="629" t="s">
        <v>651</v>
      </c>
      <c r="H31" s="630"/>
      <c r="I31" s="631"/>
      <c r="J31" s="629" t="s">
        <v>652</v>
      </c>
      <c r="K31" s="630"/>
      <c r="L31" s="631"/>
      <c r="M31" s="632" t="s">
        <v>412</v>
      </c>
    </row>
    <row r="32" spans="1:13" x14ac:dyDescent="0.2">
      <c r="A32" s="635"/>
      <c r="B32" s="637"/>
      <c r="C32" s="639"/>
      <c r="D32" s="163" t="s">
        <v>653</v>
      </c>
      <c r="E32" s="160"/>
      <c r="F32" s="164" t="s">
        <v>654</v>
      </c>
      <c r="G32" s="163" t="s">
        <v>672</v>
      </c>
      <c r="H32" s="160"/>
      <c r="I32" s="164" t="s">
        <v>673</v>
      </c>
      <c r="J32" s="163" t="s">
        <v>657</v>
      </c>
      <c r="K32" s="160"/>
      <c r="L32" s="164" t="s">
        <v>658</v>
      </c>
      <c r="M32" s="633"/>
    </row>
    <row r="33" spans="1:13" x14ac:dyDescent="0.2">
      <c r="A33" s="170" t="s">
        <v>400</v>
      </c>
      <c r="B33" t="s">
        <v>405</v>
      </c>
      <c r="C33" s="162">
        <v>543.4</v>
      </c>
      <c r="D33" s="161">
        <v>13.585000000000001</v>
      </c>
      <c r="E33" s="168" t="s">
        <v>659</v>
      </c>
      <c r="F33" s="162">
        <v>20.377500000000001</v>
      </c>
      <c r="G33" s="161">
        <v>15</v>
      </c>
      <c r="H33" s="168" t="s">
        <v>659</v>
      </c>
      <c r="I33" s="162">
        <v>21</v>
      </c>
      <c r="J33" s="161">
        <v>74.717500000000001</v>
      </c>
      <c r="K33" s="168" t="s">
        <v>659</v>
      </c>
      <c r="L33" s="162">
        <v>88.302499999999995</v>
      </c>
      <c r="M33" s="166">
        <v>600</v>
      </c>
    </row>
    <row r="34" spans="1:13" x14ac:dyDescent="0.2">
      <c r="A34" s="170" t="s">
        <v>401</v>
      </c>
      <c r="B34" t="s">
        <v>406</v>
      </c>
      <c r="C34" s="162">
        <v>815.1</v>
      </c>
      <c r="D34" s="161">
        <v>20.377500000000001</v>
      </c>
      <c r="E34" s="168" t="s">
        <v>659</v>
      </c>
      <c r="F34" s="162">
        <v>30.56625</v>
      </c>
      <c r="G34" s="161">
        <v>23</v>
      </c>
      <c r="H34" s="168" t="s">
        <v>659</v>
      </c>
      <c r="I34" s="162">
        <v>32</v>
      </c>
      <c r="J34" s="161">
        <v>112.07625</v>
      </c>
      <c r="K34" s="168" t="s">
        <v>659</v>
      </c>
      <c r="L34" s="162">
        <v>132.45375000000001</v>
      </c>
      <c r="M34" s="166">
        <v>800</v>
      </c>
    </row>
    <row r="35" spans="1:13" x14ac:dyDescent="0.2">
      <c r="A35" s="171" t="s">
        <v>402</v>
      </c>
      <c r="B35" s="172" t="s">
        <v>407</v>
      </c>
      <c r="C35" s="176">
        <v>1901.9</v>
      </c>
      <c r="D35" s="174">
        <v>47.547499999999999</v>
      </c>
      <c r="E35" s="175" t="s">
        <v>659</v>
      </c>
      <c r="F35" s="176">
        <v>71.321250000000006</v>
      </c>
      <c r="G35" s="174">
        <v>53</v>
      </c>
      <c r="H35" s="175" t="s">
        <v>659</v>
      </c>
      <c r="I35" s="176">
        <v>74</v>
      </c>
      <c r="J35" s="174">
        <v>261.51125000000002</v>
      </c>
      <c r="K35" s="175" t="s">
        <v>659</v>
      </c>
      <c r="L35" s="176">
        <v>309.05874999999997</v>
      </c>
      <c r="M35" s="167">
        <v>1400</v>
      </c>
    </row>
    <row r="36" spans="1:13" ht="16.5" customHeight="1" x14ac:dyDescent="0.25">
      <c r="A36" s="621" t="s">
        <v>663</v>
      </c>
      <c r="B36" s="622"/>
      <c r="C36" s="622"/>
      <c r="D36" s="622"/>
      <c r="E36" s="622"/>
      <c r="F36" s="622"/>
      <c r="G36" s="622"/>
      <c r="H36" s="622"/>
      <c r="I36" s="622"/>
      <c r="J36" s="622"/>
      <c r="K36" s="622"/>
      <c r="L36" s="622"/>
      <c r="M36" s="642"/>
    </row>
    <row r="37" spans="1:13" x14ac:dyDescent="0.2">
      <c r="A37" s="634" t="s">
        <v>399</v>
      </c>
      <c r="B37" s="636" t="s">
        <v>404</v>
      </c>
      <c r="C37" s="638" t="s">
        <v>649</v>
      </c>
      <c r="D37" s="629" t="s">
        <v>650</v>
      </c>
      <c r="E37" s="630"/>
      <c r="F37" s="631"/>
      <c r="G37" s="629" t="s">
        <v>651</v>
      </c>
      <c r="H37" s="630"/>
      <c r="I37" s="631"/>
      <c r="J37" s="629" t="s">
        <v>652</v>
      </c>
      <c r="K37" s="630"/>
      <c r="L37" s="631"/>
      <c r="M37" s="632" t="s">
        <v>412</v>
      </c>
    </row>
    <row r="38" spans="1:13" x14ac:dyDescent="0.2">
      <c r="A38" s="635"/>
      <c r="B38" s="637"/>
      <c r="C38" s="639"/>
      <c r="D38" s="163" t="s">
        <v>653</v>
      </c>
      <c r="E38" s="160"/>
      <c r="F38" s="164" t="s">
        <v>654</v>
      </c>
      <c r="G38" s="163" t="s">
        <v>655</v>
      </c>
      <c r="H38" s="160"/>
      <c r="I38" s="164" t="s">
        <v>656</v>
      </c>
      <c r="J38" s="163" t="s">
        <v>657</v>
      </c>
      <c r="K38" s="160"/>
      <c r="L38" s="164" t="s">
        <v>658</v>
      </c>
      <c r="M38" s="633"/>
    </row>
    <row r="39" spans="1:13" x14ac:dyDescent="0.2">
      <c r="A39" s="170" t="s">
        <v>400</v>
      </c>
      <c r="B39" t="s">
        <v>405</v>
      </c>
      <c r="C39" s="162">
        <v>476.6</v>
      </c>
      <c r="D39" s="161">
        <v>11.914999999999999</v>
      </c>
      <c r="E39" s="168" t="s">
        <v>659</v>
      </c>
      <c r="F39" s="162">
        <v>17.872499999999999</v>
      </c>
      <c r="G39" s="161">
        <v>7.9433333333333325</v>
      </c>
      <c r="H39" s="168" t="s">
        <v>659</v>
      </c>
      <c r="I39" s="162">
        <v>15.886666666666665</v>
      </c>
      <c r="J39" s="161">
        <v>65.532499999999999</v>
      </c>
      <c r="K39" s="168" t="s">
        <v>659</v>
      </c>
      <c r="L39" s="162">
        <v>77.447500000000005</v>
      </c>
      <c r="M39" s="166">
        <v>600</v>
      </c>
    </row>
    <row r="40" spans="1:13" x14ac:dyDescent="0.2">
      <c r="A40" s="170" t="s">
        <v>401</v>
      </c>
      <c r="B40" t="s">
        <v>406</v>
      </c>
      <c r="C40" s="162">
        <v>714.9</v>
      </c>
      <c r="D40" s="161">
        <v>17.872499999999999</v>
      </c>
      <c r="E40" s="168" t="s">
        <v>659</v>
      </c>
      <c r="F40" s="162">
        <v>26.80875</v>
      </c>
      <c r="G40" s="161">
        <v>11.914999999999999</v>
      </c>
      <c r="H40" s="168" t="s">
        <v>659</v>
      </c>
      <c r="I40" s="162">
        <v>23.83</v>
      </c>
      <c r="J40" s="161">
        <v>98.298749999999998</v>
      </c>
      <c r="K40" s="168" t="s">
        <v>659</v>
      </c>
      <c r="L40" s="162">
        <v>116.17125</v>
      </c>
      <c r="M40" s="166">
        <v>800</v>
      </c>
    </row>
    <row r="41" spans="1:13" x14ac:dyDescent="0.2">
      <c r="A41" s="171" t="s">
        <v>402</v>
      </c>
      <c r="B41" s="172" t="s">
        <v>407</v>
      </c>
      <c r="C41" s="176">
        <v>1668.1</v>
      </c>
      <c r="D41" s="174">
        <v>41.702500000000001</v>
      </c>
      <c r="E41" s="175" t="s">
        <v>659</v>
      </c>
      <c r="F41" s="176">
        <v>62.553750000000001</v>
      </c>
      <c r="G41" s="174">
        <v>27.801666666666666</v>
      </c>
      <c r="H41" s="175" t="s">
        <v>659</v>
      </c>
      <c r="I41" s="176">
        <v>55.603333333333332</v>
      </c>
      <c r="J41" s="174">
        <v>229.36375000000001</v>
      </c>
      <c r="K41" s="175" t="s">
        <v>659</v>
      </c>
      <c r="L41" s="176">
        <v>271.06625000000003</v>
      </c>
      <c r="M41" s="167">
        <v>1400</v>
      </c>
    </row>
    <row r="42" spans="1:13" ht="15.75" customHeight="1" x14ac:dyDescent="0.25">
      <c r="A42" s="621" t="s">
        <v>664</v>
      </c>
      <c r="B42" s="622"/>
      <c r="C42" s="622"/>
      <c r="D42" s="622"/>
      <c r="E42" s="622"/>
      <c r="F42" s="622"/>
      <c r="G42" s="622"/>
      <c r="H42" s="622"/>
      <c r="I42" s="622"/>
      <c r="J42" s="622"/>
      <c r="K42" s="622"/>
      <c r="L42" s="622"/>
      <c r="M42" s="642"/>
    </row>
    <row r="43" spans="1:13" x14ac:dyDescent="0.2">
      <c r="A43" s="634" t="s">
        <v>399</v>
      </c>
      <c r="B43" s="636" t="s">
        <v>404</v>
      </c>
      <c r="C43" s="638" t="s">
        <v>649</v>
      </c>
      <c r="D43" s="629" t="s">
        <v>650</v>
      </c>
      <c r="E43" s="630"/>
      <c r="F43" s="631"/>
      <c r="G43" s="629" t="s">
        <v>651</v>
      </c>
      <c r="H43" s="630"/>
      <c r="I43" s="631"/>
      <c r="J43" s="629" t="s">
        <v>652</v>
      </c>
      <c r="K43" s="630"/>
      <c r="L43" s="631"/>
      <c r="M43" s="632" t="s">
        <v>412</v>
      </c>
    </row>
    <row r="44" spans="1:13" x14ac:dyDescent="0.2">
      <c r="A44" s="635"/>
      <c r="B44" s="637"/>
      <c r="C44" s="639"/>
      <c r="D44" s="163" t="s">
        <v>653</v>
      </c>
      <c r="E44" s="160"/>
      <c r="F44" s="164" t="s">
        <v>654</v>
      </c>
      <c r="G44" s="163" t="s">
        <v>655</v>
      </c>
      <c r="H44" s="160"/>
      <c r="I44" s="164" t="s">
        <v>656</v>
      </c>
      <c r="J44" s="163" t="s">
        <v>657</v>
      </c>
      <c r="K44" s="160"/>
      <c r="L44" s="164" t="s">
        <v>658</v>
      </c>
      <c r="M44" s="633"/>
    </row>
    <row r="45" spans="1:13" x14ac:dyDescent="0.2">
      <c r="A45" s="170" t="s">
        <v>400</v>
      </c>
      <c r="B45" t="s">
        <v>405</v>
      </c>
      <c r="C45" s="165">
        <v>459</v>
      </c>
      <c r="D45" s="161">
        <v>11.475</v>
      </c>
      <c r="E45" s="168" t="s">
        <v>659</v>
      </c>
      <c r="F45" s="162">
        <v>17.212499999999999</v>
      </c>
      <c r="G45" s="161">
        <v>7.6499999999999995</v>
      </c>
      <c r="H45" s="168" t="s">
        <v>659</v>
      </c>
      <c r="I45" s="162">
        <v>15.299999999999999</v>
      </c>
      <c r="J45" s="161">
        <v>63.112499999999997</v>
      </c>
      <c r="K45" s="168" t="s">
        <v>659</v>
      </c>
      <c r="L45" s="162">
        <v>74.587500000000006</v>
      </c>
      <c r="M45" s="166">
        <v>600</v>
      </c>
    </row>
    <row r="46" spans="1:13" x14ac:dyDescent="0.2">
      <c r="A46" s="170" t="s">
        <v>401</v>
      </c>
      <c r="B46" t="s">
        <v>406</v>
      </c>
      <c r="C46" s="162">
        <v>688.5</v>
      </c>
      <c r="D46" s="161">
        <v>17.212499999999999</v>
      </c>
      <c r="E46" s="168" t="s">
        <v>659</v>
      </c>
      <c r="F46" s="162">
        <v>25.818750000000001</v>
      </c>
      <c r="G46" s="161">
        <v>11.475000000000001</v>
      </c>
      <c r="H46" s="168" t="s">
        <v>659</v>
      </c>
      <c r="I46" s="162">
        <v>22.950000000000003</v>
      </c>
      <c r="J46" s="161">
        <v>94.668750000000003</v>
      </c>
      <c r="K46" s="168" t="s">
        <v>659</v>
      </c>
      <c r="L46" s="162">
        <v>111.88124999999999</v>
      </c>
      <c r="M46" s="166">
        <v>800</v>
      </c>
    </row>
    <row r="47" spans="1:13" x14ac:dyDescent="0.2">
      <c r="A47" s="171" t="s">
        <v>402</v>
      </c>
      <c r="B47" s="172" t="s">
        <v>407</v>
      </c>
      <c r="C47" s="176">
        <v>1607</v>
      </c>
      <c r="D47" s="174">
        <v>40.162500000000001</v>
      </c>
      <c r="E47" s="175" t="s">
        <v>659</v>
      </c>
      <c r="F47" s="176">
        <v>60.243749999999999</v>
      </c>
      <c r="G47" s="174">
        <v>26.774999999999999</v>
      </c>
      <c r="H47" s="175" t="s">
        <v>659</v>
      </c>
      <c r="I47" s="176">
        <v>53.55</v>
      </c>
      <c r="J47" s="174">
        <v>220.89375000000001</v>
      </c>
      <c r="K47" s="175" t="s">
        <v>659</v>
      </c>
      <c r="L47" s="176">
        <v>261.05624999999998</v>
      </c>
      <c r="M47" s="167">
        <v>1400</v>
      </c>
    </row>
    <row r="48" spans="1: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row r="65" spans="1:2" x14ac:dyDescent="0.2">
      <c r="A65"/>
      <c r="B65"/>
    </row>
    <row r="66" spans="1:2" x14ac:dyDescent="0.2">
      <c r="A66"/>
    </row>
    <row r="67" spans="1:2" x14ac:dyDescent="0.2">
      <c r="A67"/>
    </row>
  </sheetData>
  <mergeCells count="53">
    <mergeCell ref="A12:M12"/>
    <mergeCell ref="A1:B2"/>
    <mergeCell ref="D1:F1"/>
    <mergeCell ref="G1:I1"/>
    <mergeCell ref="J1:L1"/>
    <mergeCell ref="A11:M11"/>
    <mergeCell ref="M13:M14"/>
    <mergeCell ref="A18:M18"/>
    <mergeCell ref="A19:A20"/>
    <mergeCell ref="B19:B20"/>
    <mergeCell ref="C19:C20"/>
    <mergeCell ref="D19:F19"/>
    <mergeCell ref="G19:I19"/>
    <mergeCell ref="J19:L19"/>
    <mergeCell ref="M19:M20"/>
    <mergeCell ref="A13:A14"/>
    <mergeCell ref="B13:B14"/>
    <mergeCell ref="C13:C14"/>
    <mergeCell ref="D13:F13"/>
    <mergeCell ref="G13:I13"/>
    <mergeCell ref="J13:L13"/>
    <mergeCell ref="A24:M24"/>
    <mergeCell ref="A25:A26"/>
    <mergeCell ref="B25:B26"/>
    <mergeCell ref="C25:C26"/>
    <mergeCell ref="D25:F25"/>
    <mergeCell ref="G25:I25"/>
    <mergeCell ref="J25:L25"/>
    <mergeCell ref="M25:M26"/>
    <mergeCell ref="A30:M30"/>
    <mergeCell ref="A31:A32"/>
    <mergeCell ref="B31:B32"/>
    <mergeCell ref="C31:C32"/>
    <mergeCell ref="D31:F31"/>
    <mergeCell ref="G31:I31"/>
    <mergeCell ref="J31:L31"/>
    <mergeCell ref="M31:M32"/>
    <mergeCell ref="A36:M36"/>
    <mergeCell ref="A37:A38"/>
    <mergeCell ref="B37:B38"/>
    <mergeCell ref="C37:C38"/>
    <mergeCell ref="D37:F37"/>
    <mergeCell ref="G37:I37"/>
    <mergeCell ref="J37:L37"/>
    <mergeCell ref="M37:M38"/>
    <mergeCell ref="A42:M42"/>
    <mergeCell ref="A43:A44"/>
    <mergeCell ref="B43:B44"/>
    <mergeCell ref="C43:C44"/>
    <mergeCell ref="D43:F43"/>
    <mergeCell ref="G43:I43"/>
    <mergeCell ref="J43:L43"/>
    <mergeCell ref="M43:M44"/>
  </mergeCells>
  <pageMargins left="0.511811024" right="0.511811024" top="0.78740157499999996" bottom="0.78740157499999996" header="0.31496062000000002" footer="0.31496062000000002"/>
  <pageSetup paperSize="9" scale="70"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20689-B576-4EA9-B748-0D4B5564A33D}">
  <sheetPr>
    <tabColor rgb="FF00B050"/>
    <pageSetUpPr fitToPage="1"/>
  </sheetPr>
  <dimension ref="A1:E30"/>
  <sheetViews>
    <sheetView showGridLines="0" zoomScaleNormal="100" workbookViewId="0">
      <selection activeCell="E41" sqref="E41"/>
    </sheetView>
  </sheetViews>
  <sheetFormatPr defaultColWidth="33.7109375" defaultRowHeight="15" x14ac:dyDescent="0.2"/>
  <cols>
    <col min="1" max="1" width="45.42578125" style="60" customWidth="1"/>
    <col min="2" max="2" width="16.7109375" style="60" customWidth="1"/>
    <col min="3" max="3" width="15.7109375" style="60" customWidth="1"/>
    <col min="4" max="4" width="13.85546875" style="60" customWidth="1"/>
    <col min="5" max="5" width="15.7109375" style="60" customWidth="1"/>
    <col min="6" max="16384" width="33.7109375" style="60"/>
  </cols>
  <sheetData>
    <row r="1" spans="1:5" ht="24.95" customHeight="1" thickBot="1" x14ac:dyDescent="0.35">
      <c r="A1" s="646" t="s">
        <v>641</v>
      </c>
      <c r="B1" s="647"/>
      <c r="C1" s="647"/>
      <c r="D1" s="647"/>
      <c r="E1" s="648"/>
    </row>
    <row r="2" spans="1:5" ht="33.6" customHeight="1" x14ac:dyDescent="0.2">
      <c r="A2" s="101" t="s">
        <v>630</v>
      </c>
      <c r="B2" s="649"/>
      <c r="C2" s="650"/>
      <c r="D2" s="650"/>
      <c r="E2" s="651"/>
    </row>
    <row r="3" spans="1:5" ht="52.15" customHeight="1" x14ac:dyDescent="0.2">
      <c r="A3" s="102" t="s">
        <v>626</v>
      </c>
      <c r="B3" s="103" t="s">
        <v>643</v>
      </c>
      <c r="C3" s="103" t="s">
        <v>627</v>
      </c>
      <c r="D3" s="103" t="s">
        <v>629</v>
      </c>
      <c r="E3" s="104" t="s">
        <v>631</v>
      </c>
    </row>
    <row r="4" spans="1:5" ht="20.100000000000001" customHeight="1" x14ac:dyDescent="0.2">
      <c r="A4" s="61"/>
      <c r="B4" s="76"/>
      <c r="C4" s="77"/>
      <c r="D4" s="78"/>
      <c r="E4" s="105">
        <f>IFERROR((C4/B4*D4)/1000,0)</f>
        <v>0</v>
      </c>
    </row>
    <row r="5" spans="1:5" ht="20.100000000000001" customHeight="1" x14ac:dyDescent="0.2">
      <c r="A5" s="61"/>
      <c r="B5" s="76"/>
      <c r="C5" s="77"/>
      <c r="D5" s="78"/>
      <c r="E5" s="105">
        <f t="shared" ref="E5:E26" si="0">IFERROR((C5/B5*D5)/1000,0)</f>
        <v>0</v>
      </c>
    </row>
    <row r="6" spans="1:5" ht="20.100000000000001" customHeight="1" x14ac:dyDescent="0.2">
      <c r="A6" s="61"/>
      <c r="B6" s="76"/>
      <c r="C6" s="77"/>
      <c r="D6" s="78"/>
      <c r="E6" s="105">
        <f t="shared" si="0"/>
        <v>0</v>
      </c>
    </row>
    <row r="7" spans="1:5" ht="20.100000000000001" customHeight="1" x14ac:dyDescent="0.2">
      <c r="A7" s="61"/>
      <c r="B7" s="76"/>
      <c r="C7" s="77"/>
      <c r="D7" s="78"/>
      <c r="E7" s="105">
        <f t="shared" si="0"/>
        <v>0</v>
      </c>
    </row>
    <row r="8" spans="1:5" ht="20.100000000000001" customHeight="1" x14ac:dyDescent="0.2">
      <c r="A8" s="61"/>
      <c r="B8" s="76"/>
      <c r="C8" s="77"/>
      <c r="D8" s="78"/>
      <c r="E8" s="105">
        <f t="shared" si="0"/>
        <v>0</v>
      </c>
    </row>
    <row r="9" spans="1:5" ht="20.100000000000001" customHeight="1" x14ac:dyDescent="0.2">
      <c r="A9" s="61"/>
      <c r="B9" s="76"/>
      <c r="C9" s="77"/>
      <c r="D9" s="78"/>
      <c r="E9" s="105">
        <f t="shared" si="0"/>
        <v>0</v>
      </c>
    </row>
    <row r="10" spans="1:5" ht="20.100000000000001" customHeight="1" x14ac:dyDescent="0.2">
      <c r="A10" s="61"/>
      <c r="B10" s="76"/>
      <c r="C10" s="77"/>
      <c r="D10" s="78"/>
      <c r="E10" s="105">
        <f t="shared" si="0"/>
        <v>0</v>
      </c>
    </row>
    <row r="11" spans="1:5" ht="20.100000000000001" customHeight="1" x14ac:dyDescent="0.2">
      <c r="A11" s="61"/>
      <c r="B11" s="76"/>
      <c r="C11" s="77"/>
      <c r="D11" s="78"/>
      <c r="E11" s="105">
        <f t="shared" si="0"/>
        <v>0</v>
      </c>
    </row>
    <row r="12" spans="1:5" ht="20.100000000000001" customHeight="1" x14ac:dyDescent="0.2">
      <c r="A12" s="61"/>
      <c r="B12" s="76"/>
      <c r="C12" s="77"/>
      <c r="D12" s="78"/>
      <c r="E12" s="105">
        <f t="shared" si="0"/>
        <v>0</v>
      </c>
    </row>
    <row r="13" spans="1:5" ht="20.100000000000001" customHeight="1" x14ac:dyDescent="0.2">
      <c r="A13" s="61"/>
      <c r="B13" s="76"/>
      <c r="C13" s="77"/>
      <c r="D13" s="78"/>
      <c r="E13" s="105">
        <f t="shared" si="0"/>
        <v>0</v>
      </c>
    </row>
    <row r="14" spans="1:5" ht="20.100000000000001" customHeight="1" x14ac:dyDescent="0.2">
      <c r="A14" s="61"/>
      <c r="B14" s="76"/>
      <c r="C14" s="77"/>
      <c r="D14" s="78"/>
      <c r="E14" s="105">
        <f t="shared" si="0"/>
        <v>0</v>
      </c>
    </row>
    <row r="15" spans="1:5" ht="20.100000000000001" customHeight="1" x14ac:dyDescent="0.2">
      <c r="A15" s="61"/>
      <c r="B15" s="76"/>
      <c r="C15" s="77"/>
      <c r="D15" s="78"/>
      <c r="E15" s="105">
        <f t="shared" si="0"/>
        <v>0</v>
      </c>
    </row>
    <row r="16" spans="1:5" ht="20.100000000000001" customHeight="1" x14ac:dyDescent="0.2">
      <c r="A16" s="61"/>
      <c r="B16" s="76"/>
      <c r="C16" s="77"/>
      <c r="D16" s="78"/>
      <c r="E16" s="105">
        <f t="shared" si="0"/>
        <v>0</v>
      </c>
    </row>
    <row r="17" spans="1:5" ht="20.100000000000001" customHeight="1" x14ac:dyDescent="0.2">
      <c r="A17" s="61"/>
      <c r="B17" s="76"/>
      <c r="C17" s="77"/>
      <c r="D17" s="78"/>
      <c r="E17" s="105">
        <f t="shared" si="0"/>
        <v>0</v>
      </c>
    </row>
    <row r="18" spans="1:5" ht="20.100000000000001" customHeight="1" x14ac:dyDescent="0.2">
      <c r="A18" s="61"/>
      <c r="B18" s="76"/>
      <c r="C18" s="77"/>
      <c r="D18" s="78"/>
      <c r="E18" s="105">
        <f t="shared" si="0"/>
        <v>0</v>
      </c>
    </row>
    <row r="19" spans="1:5" ht="20.100000000000001" customHeight="1" x14ac:dyDescent="0.2">
      <c r="A19" s="61"/>
      <c r="B19" s="76"/>
      <c r="C19" s="77"/>
      <c r="D19" s="78"/>
      <c r="E19" s="105">
        <f t="shared" si="0"/>
        <v>0</v>
      </c>
    </row>
    <row r="20" spans="1:5" ht="20.100000000000001" customHeight="1" x14ac:dyDescent="0.2">
      <c r="A20" s="61"/>
      <c r="B20" s="76"/>
      <c r="C20" s="77"/>
      <c r="D20" s="78"/>
      <c r="E20" s="105">
        <f t="shared" si="0"/>
        <v>0</v>
      </c>
    </row>
    <row r="21" spans="1:5" ht="20.100000000000001" customHeight="1" x14ac:dyDescent="0.2">
      <c r="A21" s="61"/>
      <c r="B21" s="76"/>
      <c r="C21" s="77"/>
      <c r="D21" s="78"/>
      <c r="E21" s="105">
        <f t="shared" si="0"/>
        <v>0</v>
      </c>
    </row>
    <row r="22" spans="1:5" ht="20.100000000000001" customHeight="1" x14ac:dyDescent="0.2">
      <c r="A22" s="61"/>
      <c r="B22" s="76"/>
      <c r="C22" s="77"/>
      <c r="D22" s="78"/>
      <c r="E22" s="105">
        <f t="shared" si="0"/>
        <v>0</v>
      </c>
    </row>
    <row r="23" spans="1:5" ht="20.100000000000001" customHeight="1" x14ac:dyDescent="0.2">
      <c r="A23" s="61"/>
      <c r="B23" s="76"/>
      <c r="C23" s="77"/>
      <c r="D23" s="78"/>
      <c r="E23" s="105">
        <f t="shared" si="0"/>
        <v>0</v>
      </c>
    </row>
    <row r="24" spans="1:5" ht="20.100000000000001" customHeight="1" x14ac:dyDescent="0.2">
      <c r="A24" s="61"/>
      <c r="B24" s="76"/>
      <c r="C24" s="77"/>
      <c r="D24" s="78"/>
      <c r="E24" s="105">
        <f t="shared" si="0"/>
        <v>0</v>
      </c>
    </row>
    <row r="25" spans="1:5" ht="20.100000000000001" customHeight="1" x14ac:dyDescent="0.2">
      <c r="A25" s="61"/>
      <c r="B25" s="76"/>
      <c r="C25" s="77"/>
      <c r="D25" s="78"/>
      <c r="E25" s="105">
        <f t="shared" si="0"/>
        <v>0</v>
      </c>
    </row>
    <row r="26" spans="1:5" ht="20.100000000000001" customHeight="1" x14ac:dyDescent="0.2">
      <c r="A26" s="61"/>
      <c r="B26" s="76"/>
      <c r="C26" s="77"/>
      <c r="D26" s="78"/>
      <c r="E26" s="105">
        <f t="shared" si="0"/>
        <v>0</v>
      </c>
    </row>
    <row r="27" spans="1:5" ht="20.100000000000001" customHeight="1" x14ac:dyDescent="0.2">
      <c r="A27" s="655" t="s">
        <v>395</v>
      </c>
      <c r="B27" s="656"/>
      <c r="C27" s="657"/>
      <c r="D27" s="657"/>
      <c r="E27" s="105">
        <f>IFERROR(SUM(E4:E26),0)</f>
        <v>0</v>
      </c>
    </row>
    <row r="28" spans="1:5" ht="20.100000000000001" customHeight="1" x14ac:dyDescent="0.2">
      <c r="A28" s="652" t="s">
        <v>628</v>
      </c>
      <c r="B28" s="653"/>
      <c r="C28" s="654"/>
      <c r="D28" s="654"/>
      <c r="E28" s="79"/>
    </row>
    <row r="29" spans="1:5" ht="20.100000000000001" customHeight="1" x14ac:dyDescent="0.2">
      <c r="A29" s="652" t="s">
        <v>632</v>
      </c>
      <c r="B29" s="653"/>
      <c r="C29" s="654"/>
      <c r="D29" s="654"/>
      <c r="E29" s="79"/>
    </row>
    <row r="30" spans="1:5" ht="20.100000000000001" customHeight="1" thickBot="1" x14ac:dyDescent="0.25">
      <c r="A30" s="643" t="s">
        <v>633</v>
      </c>
      <c r="B30" s="644"/>
      <c r="C30" s="645"/>
      <c r="D30" s="645"/>
      <c r="E30" s="106">
        <f>IFERROR((E27*E28*E29),0)</f>
        <v>0</v>
      </c>
    </row>
  </sheetData>
  <mergeCells count="6">
    <mergeCell ref="A30:D30"/>
    <mergeCell ref="A1:E1"/>
    <mergeCell ref="B2:E2"/>
    <mergeCell ref="A27:D27"/>
    <mergeCell ref="A28:D28"/>
    <mergeCell ref="A29:D29"/>
  </mergeCells>
  <pageMargins left="0.25" right="0.25" top="0.75" bottom="0.75" header="0.3" footer="0.3"/>
  <pageSetup paperSize="9"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393"/>
  <sheetViews>
    <sheetView showGridLines="0" view="pageLayout" topLeftCell="A1309" zoomScaleNormal="91" zoomScaleSheetLayoutView="90" workbookViewId="0">
      <selection activeCell="A1311" sqref="A1311:P1311"/>
    </sheetView>
  </sheetViews>
  <sheetFormatPr defaultColWidth="9.140625" defaultRowHeight="15.75" x14ac:dyDescent="0.25"/>
  <cols>
    <col min="1" max="1" width="54.5703125" style="261" customWidth="1"/>
    <col min="2" max="5" width="10.7109375" style="251" customWidth="1"/>
    <col min="6" max="6" width="10.7109375" style="251" hidden="1" customWidth="1"/>
    <col min="7" max="7" width="9.7109375" style="331" customWidth="1"/>
    <col min="8" max="16" width="9.7109375" style="251" customWidth="1"/>
    <col min="17" max="16384" width="9.140625" style="260"/>
  </cols>
  <sheetData>
    <row r="1" spans="1:19" s="262" customFormat="1" ht="48" customHeight="1" x14ac:dyDescent="0.25">
      <c r="A1" s="510" t="s">
        <v>762</v>
      </c>
      <c r="B1" s="511"/>
      <c r="C1" s="511"/>
      <c r="D1" s="511"/>
      <c r="E1" s="511"/>
      <c r="F1" s="511"/>
      <c r="G1" s="511"/>
      <c r="H1" s="511"/>
      <c r="I1" s="511"/>
      <c r="J1" s="511"/>
      <c r="K1" s="511"/>
      <c r="L1" s="511"/>
      <c r="M1" s="511"/>
      <c r="N1" s="511"/>
      <c r="O1" s="511"/>
      <c r="P1" s="512"/>
      <c r="S1" s="247"/>
    </row>
    <row r="2" spans="1:19" s="261" customFormat="1" ht="24.95" customHeight="1" x14ac:dyDescent="0.25">
      <c r="A2" s="513" t="s">
        <v>1365</v>
      </c>
      <c r="B2" s="514"/>
      <c r="C2" s="514"/>
      <c r="D2" s="514"/>
      <c r="E2" s="514"/>
      <c r="F2" s="514"/>
      <c r="G2" s="514"/>
      <c r="H2" s="514"/>
      <c r="I2" s="514"/>
      <c r="J2" s="514"/>
      <c r="K2" s="514"/>
      <c r="L2" s="514"/>
      <c r="M2" s="514"/>
      <c r="N2" s="514"/>
      <c r="O2" s="514"/>
      <c r="P2" s="515"/>
      <c r="R2" s="261" t="s">
        <v>1077</v>
      </c>
      <c r="S2" s="247"/>
    </row>
    <row r="3" spans="1:19" s="261" customFormat="1" ht="24.95" customHeight="1" x14ac:dyDescent="0.25">
      <c r="A3" s="534" t="s">
        <v>765</v>
      </c>
      <c r="B3" s="535"/>
      <c r="C3" s="535"/>
      <c r="D3" s="535"/>
      <c r="E3" s="535"/>
      <c r="F3" s="535"/>
      <c r="G3" s="522" t="s">
        <v>764</v>
      </c>
      <c r="H3" s="523"/>
      <c r="I3" s="523"/>
      <c r="J3" s="523"/>
      <c r="K3" s="523"/>
      <c r="L3" s="523"/>
      <c r="M3" s="523"/>
      <c r="N3" s="523"/>
      <c r="O3" s="523"/>
      <c r="P3" s="524"/>
      <c r="R3" s="261" t="s">
        <v>1078</v>
      </c>
      <c r="S3" s="247"/>
    </row>
    <row r="4" spans="1:19" s="261" customFormat="1" ht="24.95" customHeight="1" x14ac:dyDescent="0.2">
      <c r="A4" s="525" t="s">
        <v>393</v>
      </c>
      <c r="B4" s="505" t="s">
        <v>644</v>
      </c>
      <c r="C4" s="505" t="s">
        <v>645</v>
      </c>
      <c r="D4" s="505" t="s">
        <v>1613</v>
      </c>
      <c r="E4" s="505" t="s">
        <v>394</v>
      </c>
      <c r="F4" s="505" t="s">
        <v>621</v>
      </c>
      <c r="G4" s="527" t="s">
        <v>31</v>
      </c>
      <c r="H4" s="528"/>
      <c r="I4" s="263" t="s">
        <v>7</v>
      </c>
      <c r="J4" s="264" t="s">
        <v>32</v>
      </c>
      <c r="K4" s="264" t="s">
        <v>640</v>
      </c>
      <c r="L4" s="265" t="s">
        <v>8</v>
      </c>
      <c r="M4" s="266" t="s">
        <v>9</v>
      </c>
      <c r="N4" s="267" t="s">
        <v>10</v>
      </c>
      <c r="O4" s="264" t="s">
        <v>396</v>
      </c>
      <c r="P4" s="268" t="s">
        <v>623</v>
      </c>
      <c r="R4" s="261" t="s">
        <v>1079</v>
      </c>
    </row>
    <row r="5" spans="1:19" s="261" customFormat="1" ht="24.95" customHeight="1" x14ac:dyDescent="0.2">
      <c r="A5" s="526"/>
      <c r="B5" s="506"/>
      <c r="C5" s="506"/>
      <c r="D5" s="506"/>
      <c r="E5" s="506"/>
      <c r="F5" s="506"/>
      <c r="G5" s="269" t="s">
        <v>34</v>
      </c>
      <c r="H5" s="270" t="s">
        <v>35</v>
      </c>
      <c r="I5" s="271" t="s">
        <v>36</v>
      </c>
      <c r="J5" s="272" t="s">
        <v>36</v>
      </c>
      <c r="K5" s="272" t="s">
        <v>36</v>
      </c>
      <c r="L5" s="273" t="s">
        <v>37</v>
      </c>
      <c r="M5" s="274" t="s">
        <v>37</v>
      </c>
      <c r="N5" s="275" t="s">
        <v>38</v>
      </c>
      <c r="O5" s="272" t="s">
        <v>37</v>
      </c>
      <c r="P5" s="276" t="s">
        <v>37</v>
      </c>
      <c r="R5" s="261" t="s">
        <v>1080</v>
      </c>
    </row>
    <row r="6" spans="1:19" s="261" customFormat="1" ht="24.95" customHeight="1" x14ac:dyDescent="0.2">
      <c r="A6" s="277" t="s">
        <v>80</v>
      </c>
      <c r="B6" s="278">
        <v>30</v>
      </c>
      <c r="C6" s="249">
        <v>20</v>
      </c>
      <c r="D6" s="249" t="s">
        <v>1614</v>
      </c>
      <c r="E6" s="279">
        <f>IFERROR(B6/C6,0)</f>
        <v>1.5</v>
      </c>
      <c r="F6" s="279"/>
      <c r="G6" s="280">
        <f>IFERROR((VLOOKUP($A6,'Tabela de alimentos'!$A$3:$K$1041,2,FALSE))*$C6/100,0)</f>
        <v>3</v>
      </c>
      <c r="H6" s="281">
        <f>IFERROR((VLOOKUP($A6,'Tabela de alimentos'!$A$3:$K$1041,3,FALSE))*$C6/100,0)</f>
        <v>13.2</v>
      </c>
      <c r="I6" s="279">
        <f>IFERROR((VLOOKUP($A6,'Tabela de alimentos'!$A$3:$K$1041,4,FALSE))*$C6/100,0)</f>
        <v>0.22400000000000003</v>
      </c>
      <c r="J6" s="282">
        <f>IFERROR((VLOOKUP($A6,'Tabela de alimentos'!$A$3:$K$1041,5,FALSE))*$C6/100,0)</f>
        <v>2.6000000000000002E-2</v>
      </c>
      <c r="K6" s="282">
        <f>IFERROR((VLOOKUP($A6,'Tabela de alimentos'!$A$3:$K$1041,6,FALSE))*$C6/100,0)</f>
        <v>0.28799999999999998</v>
      </c>
      <c r="L6" s="283">
        <f>IFERROR((VLOOKUP($A6,'Tabela de alimentos'!$A$3:$K$1041,7,FALSE))*$C6/100,0)</f>
        <v>0.60953333333333337</v>
      </c>
      <c r="M6" s="283">
        <f>IFERROR((VLOOKUP($A6,'Tabela de alimentos'!$A$3:$K$1041,8,FALSE))*$C6/100,0)</f>
        <v>0</v>
      </c>
      <c r="N6" s="283">
        <f>IFERROR((VLOOKUP($A6,'Tabela de alimentos'!$A$3:$K$1041,9,FALSE))*$C6/100,0)</f>
        <v>70.599999999999994</v>
      </c>
      <c r="O6" s="283">
        <f>IFERROR((VLOOKUP($A6,'Tabela de alimentos'!$A$3:$K$1041,10,FALSE))*$C6/100,0)</f>
        <v>1.9293333333333333</v>
      </c>
      <c r="P6" s="284">
        <f>IFERROR((VLOOKUP($A6,'Tabela de alimentos'!$A$3:$K$1041,11,FALSE))*$C6/100,0)</f>
        <v>0</v>
      </c>
    </row>
    <row r="7" spans="1:19" s="261" customFormat="1" ht="24.95" customHeight="1" x14ac:dyDescent="0.2">
      <c r="A7" s="285" t="s">
        <v>861</v>
      </c>
      <c r="B7" s="286">
        <v>0.2</v>
      </c>
      <c r="C7" s="287">
        <v>0.2</v>
      </c>
      <c r="D7" s="249" t="s">
        <v>1614</v>
      </c>
      <c r="E7" s="288">
        <f>IFERROR(B7/C7,0)</f>
        <v>1</v>
      </c>
      <c r="F7" s="279"/>
      <c r="G7" s="282">
        <f>IFERROR((VLOOKUP($A7,'Tabela de alimentos'!$A$3:$K$1041,2,FALSE))*$C7/100,0)</f>
        <v>0</v>
      </c>
      <c r="H7" s="283">
        <f>IFERROR((VLOOKUP($A7,'Tabela de alimentos'!$A$3:$K$1041,3,FALSE))*$C7/100,0)</f>
        <v>0</v>
      </c>
      <c r="I7" s="279">
        <f>IFERROR((VLOOKUP($A7,'Tabela de alimentos'!$A$3:$K$1041,4,FALSE))*$C7/100,0)</f>
        <v>0</v>
      </c>
      <c r="J7" s="282">
        <f>IFERROR((VLOOKUP($A7,'Tabela de alimentos'!$A$3:$K$1041,5,FALSE))*$C7/100,0)</f>
        <v>0</v>
      </c>
      <c r="K7" s="282">
        <f>IFERROR((VLOOKUP($A7,'Tabela de alimentos'!$A$3:$K$1041,6,FALSE))*$C7/100,0)</f>
        <v>0</v>
      </c>
      <c r="L7" s="283">
        <f>IFERROR((VLOOKUP($A7,'Tabela de alimentos'!$A$3:$K$1041,7,FALSE))*$C7/100,0)</f>
        <v>0</v>
      </c>
      <c r="M7" s="283">
        <f>IFERROR((VLOOKUP($A7,'Tabela de alimentos'!$A$3:$K$1041,8,FALSE))*$C7/100,0)</f>
        <v>0</v>
      </c>
      <c r="N7" s="283">
        <f>IFERROR((VLOOKUP($A7,'Tabela de alimentos'!$A$3:$K$1041,9,FALSE))*$C7/100,0)</f>
        <v>0</v>
      </c>
      <c r="O7" s="283">
        <f>IFERROR((VLOOKUP($A7,'Tabela de alimentos'!$A$3:$K$1041,10,FALSE))*$C7/100,0)</f>
        <v>0</v>
      </c>
      <c r="P7" s="284">
        <f>IFERROR((VLOOKUP($A7,'Tabela de alimentos'!$A$3:$K$1041,11,FALSE))*$C7/100,0)</f>
        <v>79.88600000000001</v>
      </c>
    </row>
    <row r="8" spans="1:19" s="261" customFormat="1" ht="24.95" customHeight="1" x14ac:dyDescent="0.2">
      <c r="A8" s="285" t="s">
        <v>102</v>
      </c>
      <c r="B8" s="278">
        <v>1</v>
      </c>
      <c r="C8" s="249">
        <v>1</v>
      </c>
      <c r="D8" s="249" t="s">
        <v>1614</v>
      </c>
      <c r="E8" s="279">
        <f>IFERROR(B8/C8,0)</f>
        <v>1</v>
      </c>
      <c r="F8" s="279"/>
      <c r="G8" s="282">
        <f>IFERROR((VLOOKUP($A8,'Tabela de alimentos'!$A$3:$K$1041,2,FALSE))*$C8/100,0)</f>
        <v>0.19515885507246439</v>
      </c>
      <c r="H8" s="283">
        <f>IFERROR((VLOOKUP($A8,'Tabela de alimentos'!$A$3:$K$1041,3,FALSE))*$C8/100,0)</f>
        <v>0.81654464962319095</v>
      </c>
      <c r="I8" s="279">
        <f>IFERROR((VLOOKUP($A8,'Tabela de alimentos'!$A$3:$K$1041,4,FALSE))*$C8/100,0)</f>
        <v>1.865942028985507E-2</v>
      </c>
      <c r="J8" s="282">
        <f>IFERROR((VLOOKUP($A8,'Tabela de alimentos'!$A$3:$K$1041,5,FALSE))*$C8/100,0)</f>
        <v>3.4999999999999996E-3</v>
      </c>
      <c r="K8" s="282">
        <f>IFERROR((VLOOKUP($A8,'Tabela de alimentos'!$A$3:$K$1041,6,FALSE))*$C8/100,0)</f>
        <v>3.3707246376811648E-2</v>
      </c>
      <c r="L8" s="283">
        <f>IFERROR((VLOOKUP($A8,'Tabela de alimentos'!$A$3:$K$1041,7,FALSE))*$C8/100,0)</f>
        <v>0.79853333333333343</v>
      </c>
      <c r="M8" s="283">
        <f>IFERROR((VLOOKUP($A8,'Tabela de alimentos'!$A$3:$K$1041,8,FALSE))*$C8/100,0)</f>
        <v>6.4666666666666657E-3</v>
      </c>
      <c r="N8" s="283">
        <f>IFERROR((VLOOKUP($A8,'Tabela de alimentos'!$A$3:$K$1041,9,FALSE))*$C8/100,0)</f>
        <v>2.79</v>
      </c>
      <c r="O8" s="283">
        <f>IFERROR((VLOOKUP($A8,'Tabela de alimentos'!$A$3:$K$1041,10,FALSE))*$C8/100,0)</f>
        <v>0.31780000000000003</v>
      </c>
      <c r="P8" s="284">
        <f>IFERROR((VLOOKUP($A8,'Tabela de alimentos'!$A$3:$K$1041,11,FALSE))*$C8/100,0)</f>
        <v>1.6033333333333333E-2</v>
      </c>
    </row>
    <row r="9" spans="1:19" s="261" customFormat="1" ht="24.95" customHeight="1" x14ac:dyDescent="0.2">
      <c r="A9" s="285" t="s">
        <v>129</v>
      </c>
      <c r="B9" s="278">
        <v>1</v>
      </c>
      <c r="C9" s="249">
        <v>1</v>
      </c>
      <c r="D9" s="249" t="s">
        <v>1614</v>
      </c>
      <c r="E9" s="279">
        <f>IFERROR(B9/C9,0)</f>
        <v>1</v>
      </c>
      <c r="F9" s="279"/>
      <c r="G9" s="289">
        <f>IFERROR((VLOOKUP($A9,'Tabela de alimentos'!$A$3:$K$1041,2,FALSE))*$C9/100,0)</f>
        <v>0.33424111594202882</v>
      </c>
      <c r="H9" s="283">
        <f>IFERROR((VLOOKUP($A9,'Tabela de alimentos'!$A$3:$K$1041,3,FALSE))*$C9/100,0)</f>
        <v>1.3984648291014488</v>
      </c>
      <c r="I9" s="279">
        <f>IFERROR((VLOOKUP($A9,'Tabela de alimentos'!$A$3:$K$1041,4,FALSE))*$C9/100,0)</f>
        <v>3.2572463768115942E-2</v>
      </c>
      <c r="J9" s="282">
        <f>IFERROR((VLOOKUP($A9,'Tabela de alimentos'!$A$3:$K$1041,5,FALSE))*$C9/100,0)</f>
        <v>6.0999999999999995E-3</v>
      </c>
      <c r="K9" s="282">
        <f>IFERROR((VLOOKUP($A9,'Tabela de alimentos'!$A$3:$K$1041,6,FALSE))*$C9/100,0)</f>
        <v>5.7060869565217345E-2</v>
      </c>
      <c r="L9" s="283">
        <f>IFERROR((VLOOKUP($A9,'Tabela de alimentos'!$A$3:$K$1041,7,FALSE))*$C9/100,0)</f>
        <v>1.7941333333333334</v>
      </c>
      <c r="M9" s="283">
        <f>IFERROR((VLOOKUP($A9,'Tabela de alimentos'!$A$3:$K$1041,8,FALSE))*$C9/100,0)</f>
        <v>3.1800000000000002E-2</v>
      </c>
      <c r="N9" s="283">
        <f>IFERROR((VLOOKUP($A9,'Tabela de alimentos'!$A$3:$K$1041,9,FALSE))*$C9/100,0)</f>
        <v>17.43</v>
      </c>
      <c r="O9" s="283">
        <f>IFERROR((VLOOKUP($A9,'Tabela de alimentos'!$A$3:$K$1041,10,FALSE))*$C9/100,0)</f>
        <v>0.51693333333333324</v>
      </c>
      <c r="P9" s="284">
        <f>IFERROR((VLOOKUP($A9,'Tabela de alimentos'!$A$3:$K$1041,11,FALSE))*$C9/100,0)</f>
        <v>2.3E-2</v>
      </c>
    </row>
    <row r="10" spans="1:19" s="261" customFormat="1" ht="24.95" customHeight="1" x14ac:dyDescent="0.2">
      <c r="A10" s="539" t="s">
        <v>395</v>
      </c>
      <c r="B10" s="540"/>
      <c r="C10" s="540"/>
      <c r="D10" s="540"/>
      <c r="E10" s="540"/>
      <c r="F10" s="541"/>
      <c r="G10" s="290">
        <f t="shared" ref="G10:P10" si="0">SUM(G6:G9)</f>
        <v>3.5293999710144934</v>
      </c>
      <c r="H10" s="291">
        <f t="shared" si="0"/>
        <v>15.41500947872464</v>
      </c>
      <c r="I10" s="291">
        <f t="shared" si="0"/>
        <v>0.27523188405797105</v>
      </c>
      <c r="J10" s="292">
        <f t="shared" si="0"/>
        <v>3.56E-2</v>
      </c>
      <c r="K10" s="292">
        <f t="shared" si="0"/>
        <v>0.37876811594202897</v>
      </c>
      <c r="L10" s="292">
        <f t="shared" si="0"/>
        <v>3.2022000000000004</v>
      </c>
      <c r="M10" s="291">
        <f t="shared" si="0"/>
        <v>3.8266666666666671E-2</v>
      </c>
      <c r="N10" s="293">
        <f t="shared" si="0"/>
        <v>90.82</v>
      </c>
      <c r="O10" s="293">
        <f t="shared" si="0"/>
        <v>2.7640666666666664</v>
      </c>
      <c r="P10" s="294">
        <f t="shared" si="0"/>
        <v>79.925033333333346</v>
      </c>
    </row>
    <row r="11" spans="1:19" s="261" customFormat="1" ht="24.95" customHeight="1" x14ac:dyDescent="0.25">
      <c r="A11" s="295" t="s">
        <v>767</v>
      </c>
      <c r="B11" s="537"/>
      <c r="C11" s="537"/>
      <c r="D11" s="250"/>
      <c r="E11" s="296"/>
      <c r="F11" s="296"/>
      <c r="G11" s="296"/>
      <c r="H11" s="297"/>
      <c r="I11" s="296"/>
      <c r="J11" s="296"/>
      <c r="K11" s="296"/>
      <c r="L11" s="296"/>
      <c r="M11" s="296"/>
      <c r="N11" s="298"/>
      <c r="O11" s="298"/>
      <c r="P11" s="299"/>
      <c r="Q11" s="260"/>
    </row>
    <row r="12" spans="1:19" s="261" customFormat="1" ht="24.95" customHeight="1" x14ac:dyDescent="0.2">
      <c r="A12" s="300" t="s">
        <v>1006</v>
      </c>
      <c r="B12" s="251"/>
      <c r="C12" s="251"/>
      <c r="D12" s="251"/>
      <c r="E12" s="251"/>
      <c r="F12" s="251"/>
      <c r="G12" s="251"/>
      <c r="H12" s="251"/>
      <c r="I12" s="251"/>
      <c r="J12" s="251"/>
      <c r="K12" s="251"/>
      <c r="L12" s="251"/>
      <c r="M12" s="251"/>
      <c r="N12" s="251"/>
      <c r="O12" s="251"/>
      <c r="P12" s="301"/>
    </row>
    <row r="13" spans="1:19" s="261" customFormat="1" ht="24.95" customHeight="1" x14ac:dyDescent="0.2">
      <c r="A13" s="300" t="s">
        <v>768</v>
      </c>
      <c r="B13" s="251"/>
      <c r="C13" s="251"/>
      <c r="D13" s="251"/>
      <c r="E13" s="251"/>
      <c r="F13" s="251"/>
      <c r="G13" s="251"/>
      <c r="H13" s="251"/>
      <c r="I13" s="251"/>
      <c r="J13" s="251"/>
      <c r="K13" s="251"/>
      <c r="L13" s="251"/>
      <c r="M13" s="251"/>
      <c r="N13" s="251"/>
      <c r="O13" s="251"/>
      <c r="P13" s="301"/>
    </row>
    <row r="14" spans="1:19" s="261" customFormat="1" ht="24.95" customHeight="1" thickBot="1" x14ac:dyDescent="0.25">
      <c r="A14" s="302" t="s">
        <v>1164</v>
      </c>
      <c r="B14" s="252"/>
      <c r="C14" s="252"/>
      <c r="D14" s="252"/>
      <c r="E14" s="252"/>
      <c r="F14" s="252"/>
      <c r="G14" s="252"/>
      <c r="H14" s="252"/>
      <c r="I14" s="252"/>
      <c r="J14" s="252"/>
      <c r="K14" s="252"/>
      <c r="L14" s="252"/>
      <c r="M14" s="252"/>
      <c r="N14" s="252"/>
      <c r="O14" s="252"/>
      <c r="P14" s="303"/>
    </row>
    <row r="15" spans="1:19" s="261" customFormat="1" ht="24.95" customHeight="1" thickBot="1" x14ac:dyDescent="0.25">
      <c r="A15" s="304"/>
      <c r="B15" s="532" t="s">
        <v>1152</v>
      </c>
      <c r="C15" s="532"/>
      <c r="D15" s="532"/>
      <c r="E15" s="532"/>
      <c r="F15" s="532"/>
      <c r="G15" s="532"/>
      <c r="H15" s="532"/>
      <c r="I15" s="532"/>
      <c r="J15" s="532"/>
      <c r="K15" s="532"/>
      <c r="L15" s="305"/>
      <c r="M15" s="306"/>
      <c r="N15" s="306"/>
      <c r="O15" s="306"/>
      <c r="P15" s="307"/>
    </row>
    <row r="16" spans="1:19" s="261" customFormat="1" ht="34.5" customHeight="1" x14ac:dyDescent="0.2">
      <c r="A16" s="510" t="s">
        <v>762</v>
      </c>
      <c r="B16" s="511"/>
      <c r="C16" s="511"/>
      <c r="D16" s="511"/>
      <c r="E16" s="511"/>
      <c r="F16" s="511"/>
      <c r="G16" s="511"/>
      <c r="H16" s="511"/>
      <c r="I16" s="511"/>
      <c r="J16" s="511"/>
      <c r="K16" s="511"/>
      <c r="L16" s="511"/>
      <c r="M16" s="511"/>
      <c r="N16" s="511"/>
      <c r="O16" s="511"/>
      <c r="P16" s="512"/>
    </row>
    <row r="17" spans="1:16" s="261" customFormat="1" ht="24.95" customHeight="1" x14ac:dyDescent="0.2">
      <c r="A17" s="513" t="s">
        <v>1365</v>
      </c>
      <c r="B17" s="514"/>
      <c r="C17" s="514"/>
      <c r="D17" s="514"/>
      <c r="E17" s="514"/>
      <c r="F17" s="514"/>
      <c r="G17" s="514"/>
      <c r="H17" s="514"/>
      <c r="I17" s="514"/>
      <c r="J17" s="514"/>
      <c r="K17" s="514"/>
      <c r="L17" s="514"/>
      <c r="M17" s="514"/>
      <c r="N17" s="514"/>
      <c r="O17" s="514"/>
      <c r="P17" s="515"/>
    </row>
    <row r="18" spans="1:16" s="261" customFormat="1" ht="24.95" customHeight="1" x14ac:dyDescent="0.2">
      <c r="A18" s="534" t="s">
        <v>1199</v>
      </c>
      <c r="B18" s="535"/>
      <c r="C18" s="535"/>
      <c r="D18" s="535"/>
      <c r="E18" s="535"/>
      <c r="F18" s="535"/>
      <c r="G18" s="522" t="s">
        <v>764</v>
      </c>
      <c r="H18" s="523"/>
      <c r="I18" s="523"/>
      <c r="J18" s="523"/>
      <c r="K18" s="523"/>
      <c r="L18" s="523"/>
      <c r="M18" s="523"/>
      <c r="N18" s="523"/>
      <c r="O18" s="523"/>
      <c r="P18" s="524"/>
    </row>
    <row r="19" spans="1:16" s="261" customFormat="1" ht="24.95" customHeight="1" x14ac:dyDescent="0.2">
      <c r="A19" s="525" t="s">
        <v>393</v>
      </c>
      <c r="B19" s="505" t="s">
        <v>644</v>
      </c>
      <c r="C19" s="505" t="s">
        <v>645</v>
      </c>
      <c r="D19" s="505" t="s">
        <v>1613</v>
      </c>
      <c r="E19" s="505" t="s">
        <v>394</v>
      </c>
      <c r="F19" s="505" t="s">
        <v>621</v>
      </c>
      <c r="G19" s="527" t="s">
        <v>31</v>
      </c>
      <c r="H19" s="528"/>
      <c r="I19" s="263" t="s">
        <v>7</v>
      </c>
      <c r="J19" s="264" t="s">
        <v>32</v>
      </c>
      <c r="K19" s="264" t="s">
        <v>640</v>
      </c>
      <c r="L19" s="265" t="s">
        <v>8</v>
      </c>
      <c r="M19" s="266" t="s">
        <v>9</v>
      </c>
      <c r="N19" s="267" t="s">
        <v>10</v>
      </c>
      <c r="O19" s="264" t="s">
        <v>396</v>
      </c>
      <c r="P19" s="268" t="s">
        <v>623</v>
      </c>
    </row>
    <row r="20" spans="1:16" s="261" customFormat="1" ht="24.95" customHeight="1" x14ac:dyDescent="0.2">
      <c r="A20" s="526"/>
      <c r="B20" s="560"/>
      <c r="C20" s="560"/>
      <c r="D20" s="506"/>
      <c r="E20" s="560"/>
      <c r="F20" s="560"/>
      <c r="G20" s="269" t="s">
        <v>34</v>
      </c>
      <c r="H20" s="267" t="s">
        <v>35</v>
      </c>
      <c r="I20" s="271" t="s">
        <v>36</v>
      </c>
      <c r="J20" s="272" t="s">
        <v>36</v>
      </c>
      <c r="K20" s="272" t="s">
        <v>36</v>
      </c>
      <c r="L20" s="273" t="s">
        <v>37</v>
      </c>
      <c r="M20" s="274" t="s">
        <v>37</v>
      </c>
      <c r="N20" s="275" t="s">
        <v>38</v>
      </c>
      <c r="O20" s="272" t="s">
        <v>37</v>
      </c>
      <c r="P20" s="276" t="s">
        <v>37</v>
      </c>
    </row>
    <row r="21" spans="1:16" s="261" customFormat="1" ht="24.95" customHeight="1" x14ac:dyDescent="0.2">
      <c r="A21" s="308" t="s">
        <v>81</v>
      </c>
      <c r="B21" s="309">
        <v>24</v>
      </c>
      <c r="C21" s="309">
        <v>20</v>
      </c>
      <c r="D21" s="249" t="s">
        <v>1614</v>
      </c>
      <c r="E21" s="280">
        <f t="shared" ref="E21:E27" si="1">IFERROR(B21/C21,0)</f>
        <v>1.2</v>
      </c>
      <c r="F21" s="297"/>
      <c r="G21" s="280">
        <f>IFERROR((VLOOKUP($A21,'[1]Tabela de alimentos'!$A$3:$K$1041,2,FALSE))*$C21/100,0)</f>
        <v>3.8558252173912968</v>
      </c>
      <c r="H21" s="280">
        <f>IFERROR((VLOOKUP($A21,'[1]Tabela de alimentos'!$A$3:$K$1041,3,FALSE))*$C21/100,0)</f>
        <v>16.132772709565188</v>
      </c>
      <c r="I21" s="310">
        <f>IFERROR((VLOOKUP($A21,'[1]Tabela de alimentos'!$A$3:$K$1041,4,FALSE))*$C21/100,0)</f>
        <v>0.22826086956521738</v>
      </c>
      <c r="J21" s="282">
        <f>IFERROR((VLOOKUP($A21,'[1]Tabela de alimentos'!$A$3:$K$1041,5,FALSE))*$C21/100,0)</f>
        <v>2.8000000000000004E-2</v>
      </c>
      <c r="K21" s="282">
        <f>IFERROR((VLOOKUP($A21,'[1]Tabela de alimentos'!$A$3:$K$1041,6,FALSE))*$C21/100,0)</f>
        <v>0.85840579710144727</v>
      </c>
      <c r="L21" s="283">
        <f>IFERROR((VLOOKUP($A21,'[1]Tabela de alimentos'!$A$3:$K$1041,7,FALSE))*$C21/100,0)</f>
        <v>3.0253333333333332</v>
      </c>
      <c r="M21" s="283">
        <f>IFERROR((VLOOKUP($A21,'[1]Tabela de alimentos'!$A$3:$K$1041,8,FALSE))*$C21/100,0)</f>
        <v>4.8666666666666664E-2</v>
      </c>
      <c r="N21" s="283">
        <f>IFERROR((VLOOKUP($A21,'[1]Tabela de alimentos'!$A$3:$K$1041,9,FALSE))*$C21/100,0)</f>
        <v>8.1999999999999993</v>
      </c>
      <c r="O21" s="283">
        <f>IFERROR((VLOOKUP($A21,'[1]Tabela de alimentos'!$A$3:$K$1041,10,FALSE))*$C21/100,0)</f>
        <v>1.3746666666666665</v>
      </c>
      <c r="P21" s="284">
        <f>IFERROR((VLOOKUP($A21,'[1]Tabela de alimentos'!$A$3:$K$1041,11,FALSE))*$C21/100,0)</f>
        <v>0</v>
      </c>
    </row>
    <row r="22" spans="1:16" s="261" customFormat="1" ht="24.95" customHeight="1" x14ac:dyDescent="0.2">
      <c r="A22" s="311" t="s">
        <v>133</v>
      </c>
      <c r="B22" s="253">
        <v>25</v>
      </c>
      <c r="C22" s="253">
        <v>20</v>
      </c>
      <c r="D22" s="249" t="s">
        <v>1614</v>
      </c>
      <c r="E22" s="282">
        <f t="shared" si="1"/>
        <v>1.25</v>
      </c>
      <c r="F22" s="310"/>
      <c r="G22" s="282">
        <f>IFERROR((VLOOKUP($A22,'[1]Tabela de alimentos'!$A$3:$K$1041,2,FALSE))*$C22/100,0)</f>
        <v>3.0670313043478314</v>
      </c>
      <c r="H22" s="282">
        <f>IFERROR((VLOOKUP($A22,'[1]Tabela de alimentos'!$A$3:$K$1041,3,FALSE))*$C22/100,0)</f>
        <v>12.83245897739133</v>
      </c>
      <c r="I22" s="310">
        <f>IFERROR((VLOOKUP($A22,'[1]Tabela de alimentos'!$A$3:$K$1041,4,FALSE))*$C22/100,0)</f>
        <v>0.21956521739130433</v>
      </c>
      <c r="J22" s="282">
        <f>IFERROR((VLOOKUP($A22,'[1]Tabela de alimentos'!$A$3:$K$1041,5,FALSE))*$C22/100,0)</f>
        <v>3.4666666666666665E-2</v>
      </c>
      <c r="K22" s="282">
        <f>IFERROR((VLOOKUP($A22,'[1]Tabela de alimentos'!$A$3:$K$1041,6,FALSE))*$C22/100,0)</f>
        <v>0.6277681159420293</v>
      </c>
      <c r="L22" s="283">
        <f>IFERROR((VLOOKUP($A22,'[1]Tabela de alimentos'!$A$3:$K$1041,7,FALSE))*$C22/100,0)</f>
        <v>1.3880000000000001</v>
      </c>
      <c r="M22" s="283">
        <f>IFERROR((VLOOKUP($A22,'[1]Tabela de alimentos'!$A$3:$K$1041,8,FALSE))*$C22/100,0)</f>
        <v>4.7333333333333331E-2</v>
      </c>
      <c r="N22" s="283">
        <f>IFERROR((VLOOKUP($A22,'[1]Tabela de alimentos'!$A$3:$K$1041,9,FALSE))*$C22/100,0)</f>
        <v>20.6</v>
      </c>
      <c r="O22" s="283">
        <f>IFERROR((VLOOKUP($A22,'[1]Tabela de alimentos'!$A$3:$K$1041,10,FALSE))*$C22/100,0)</f>
        <v>4.2426666666666675</v>
      </c>
      <c r="P22" s="284">
        <f>IFERROR((VLOOKUP($A22,'[1]Tabela de alimentos'!$A$3:$K$1041,11,FALSE))*$C22/100,0)</f>
        <v>0.20399999999999999</v>
      </c>
    </row>
    <row r="23" spans="1:16" s="261" customFormat="1" ht="24.95" customHeight="1" x14ac:dyDescent="0.2">
      <c r="A23" s="311" t="s">
        <v>90</v>
      </c>
      <c r="B23" s="253">
        <v>0.5</v>
      </c>
      <c r="C23" s="253">
        <v>0.5</v>
      </c>
      <c r="D23" s="249" t="s">
        <v>1614</v>
      </c>
      <c r="E23" s="282">
        <f t="shared" si="1"/>
        <v>1</v>
      </c>
      <c r="F23" s="310"/>
      <c r="G23" s="282">
        <f>IFERROR((VLOOKUP($A23,'[1]Tabela de alimentos'!$A$3:$K$1041,2,FALSE))*$C23/100,0)</f>
        <v>0.56564939130434788</v>
      </c>
      <c r="H23" s="282">
        <f>IFERROR((VLOOKUP($A23,'[1]Tabela de alimentos'!$A$3:$K$1041,3,FALSE))*$C23/100,0)</f>
        <v>2.3666770532173915</v>
      </c>
      <c r="I23" s="310">
        <f>IFERROR((VLOOKUP($A23,'[1]Tabela de alimentos'!$A$3:$K$1041,4,FALSE))*$C23/100,0)</f>
        <v>3.5054347826086955E-2</v>
      </c>
      <c r="J23" s="282">
        <f>IFERROR((VLOOKUP($A23,'[1]Tabela de alimentos'!$A$3:$K$1041,5,FALSE))*$C23/100,0)</f>
        <v>1.1000000000000001E-3</v>
      </c>
      <c r="K23" s="282">
        <f>IFERROR((VLOOKUP($A23,'[1]Tabela de alimentos'!$A$3:$K$1041,6,FALSE))*$C23/100,0)</f>
        <v>0.11952898550724639</v>
      </c>
      <c r="L23" s="283">
        <f>IFERROR((VLOOKUP($A23,'[1]Tabela de alimentos'!$A$3:$K$1041,7,FALSE))*$C23/100,0)</f>
        <v>6.7799999999999999E-2</v>
      </c>
      <c r="M23" s="283">
        <f>IFERROR((VLOOKUP($A23,'[1]Tabela de alimentos'!$A$3:$K$1041,8,FALSE))*$C23/100,0)</f>
        <v>4.0000000000000001E-3</v>
      </c>
      <c r="N23" s="283">
        <f>IFERROR((VLOOKUP($A23,'[1]Tabela de alimentos'!$A$3:$K$1041,9,FALSE))*$C23/100,0)</f>
        <v>0</v>
      </c>
      <c r="O23" s="283">
        <f>IFERROR((VLOOKUP($A23,'[1]Tabela de alimentos'!$A$3:$K$1041,10,FALSE))*$C23/100,0)</f>
        <v>0</v>
      </c>
      <c r="P23" s="284">
        <f>IFERROR((VLOOKUP($A23,'[1]Tabela de alimentos'!$A$3:$K$1041,11,FALSE))*$C23/100,0)</f>
        <v>2.6800000000000001E-2</v>
      </c>
    </row>
    <row r="24" spans="1:16" s="261" customFormat="1" ht="24.95" customHeight="1" x14ac:dyDescent="0.2">
      <c r="A24" s="311" t="s">
        <v>861</v>
      </c>
      <c r="B24" s="253">
        <v>0.2</v>
      </c>
      <c r="C24" s="253">
        <v>0.2</v>
      </c>
      <c r="D24" s="249" t="s">
        <v>1614</v>
      </c>
      <c r="E24" s="282">
        <f t="shared" si="1"/>
        <v>1</v>
      </c>
      <c r="F24" s="310"/>
      <c r="G24" s="282">
        <f>IFERROR((VLOOKUP($A24,'[1]Tabela de alimentos'!$A$3:$K$1041,2,FALSE))*$C24/100,0)</f>
        <v>0</v>
      </c>
      <c r="H24" s="282">
        <f>IFERROR((VLOOKUP($A24,'[1]Tabela de alimentos'!$A$3:$K$1041,3,FALSE))*$C24/100,0)</f>
        <v>0</v>
      </c>
      <c r="I24" s="310">
        <f>IFERROR((VLOOKUP($A24,'[1]Tabela de alimentos'!$A$3:$K$1041,4,FALSE))*$C24/100,0)</f>
        <v>0</v>
      </c>
      <c r="J24" s="282">
        <f>IFERROR((VLOOKUP($A24,'[1]Tabela de alimentos'!$A$3:$K$1041,5,FALSE))*$C24/100,0)</f>
        <v>0</v>
      </c>
      <c r="K24" s="282">
        <f>IFERROR((VLOOKUP($A24,'[1]Tabela de alimentos'!$A$3:$K$1041,6,FALSE))*$C24/100,0)</f>
        <v>0</v>
      </c>
      <c r="L24" s="283">
        <f>IFERROR((VLOOKUP($A24,'[1]Tabela de alimentos'!$A$3:$K$1041,7,FALSE))*$C24/100,0)</f>
        <v>0</v>
      </c>
      <c r="M24" s="283">
        <f>IFERROR((VLOOKUP($A24,'[1]Tabela de alimentos'!$A$3:$K$1041,8,FALSE))*$C24/100,0)</f>
        <v>0</v>
      </c>
      <c r="N24" s="283">
        <f>IFERROR((VLOOKUP($A24,'[1]Tabela de alimentos'!$A$3:$K$1041,9,FALSE))*$C24/100,0)</f>
        <v>0</v>
      </c>
      <c r="O24" s="283">
        <f>IFERROR((VLOOKUP($A24,'[1]Tabela de alimentos'!$A$3:$K$1041,10,FALSE))*$C24/100,0)</f>
        <v>0</v>
      </c>
      <c r="P24" s="284">
        <f>IFERROR((VLOOKUP($A24,'[1]Tabela de alimentos'!$A$3:$K$1041,11,FALSE))*$C24/100,0)</f>
        <v>79.88600000000001</v>
      </c>
    </row>
    <row r="25" spans="1:16" s="261" customFormat="1" ht="24.95" customHeight="1" x14ac:dyDescent="0.2">
      <c r="A25" s="311" t="s">
        <v>817</v>
      </c>
      <c r="B25" s="253">
        <v>0.1</v>
      </c>
      <c r="C25" s="253">
        <v>0.1</v>
      </c>
      <c r="D25" s="253" t="s">
        <v>1614</v>
      </c>
      <c r="E25" s="282">
        <f t="shared" si="1"/>
        <v>1</v>
      </c>
      <c r="F25" s="310"/>
      <c r="G25" s="282">
        <f>IFERROR((VLOOKUP($A25,'[1]Tabela de alimentos'!$A$3:$K$1041,2,FALSE))*$C25/100,0)</f>
        <v>3.0000000000000005E-3</v>
      </c>
      <c r="H25" s="282">
        <f>IFERROR((VLOOKUP($A25,'[1]Tabela de alimentos'!$A$3:$K$1041,3,FALSE))*$C25/100,0)</f>
        <v>1.3000000000000001E-2</v>
      </c>
      <c r="I25" s="310">
        <f>IFERROR((VLOOKUP($A25,'[1]Tabela de alimentos'!$A$3:$K$1041,4,FALSE))*$C25/100,0)</f>
        <v>8.9999999999999992E-5</v>
      </c>
      <c r="J25" s="282">
        <f>IFERROR((VLOOKUP($A25,'[1]Tabela de alimentos'!$A$3:$K$1041,5,FALSE))*$C25/100,0)</f>
        <v>6.0000000000000002E-5</v>
      </c>
      <c r="K25" s="282">
        <f>IFERROR((VLOOKUP($A25,'[1]Tabela de alimentos'!$A$3:$K$1041,6,FALSE))*$C25/100,0)</f>
        <v>7.2999999999999996E-4</v>
      </c>
      <c r="L25" s="283">
        <f>IFERROR((VLOOKUP($A25,'[1]Tabela de alimentos'!$A$3:$K$1041,7,FALSE))*$C25/100,0)</f>
        <v>2.1099999999999999E-3</v>
      </c>
      <c r="M25" s="283">
        <f>IFERROR((VLOOKUP($A25,'[1]Tabela de alimentos'!$A$3:$K$1041,8,FALSE))*$C25/100,0)</f>
        <v>1.9000000000000004E-4</v>
      </c>
      <c r="N25" s="283">
        <f>IFERROR((VLOOKUP($A25,'[1]Tabela de alimentos'!$A$3:$K$1041,9,FALSE))*$C25/100,0)</f>
        <v>0</v>
      </c>
      <c r="O25" s="283">
        <f>IFERROR((VLOOKUP($A25,'[1]Tabela de alimentos'!$A$3:$K$1041,10,FALSE))*$C25/100,0)</f>
        <v>1.0000000000000001E-5</v>
      </c>
      <c r="P25" s="284">
        <f>IFERROR((VLOOKUP($A25,'[1]Tabela de alimentos'!$A$3:$K$1041,11,FALSE))*$C25/100,0)</f>
        <v>1.2E-4</v>
      </c>
    </row>
    <row r="26" spans="1:16" s="261" customFormat="1" ht="24.95" customHeight="1" x14ac:dyDescent="0.2">
      <c r="A26" s="311" t="s">
        <v>226</v>
      </c>
      <c r="B26" s="253">
        <v>2.5</v>
      </c>
      <c r="C26" s="253">
        <v>2.5</v>
      </c>
      <c r="D26" s="253" t="s">
        <v>1615</v>
      </c>
      <c r="E26" s="282">
        <f t="shared" si="1"/>
        <v>1</v>
      </c>
      <c r="F26" s="310"/>
      <c r="G26" s="282">
        <f>IFERROR((VLOOKUP($A26,'[1]Tabela de alimentos'!$A$3:$K$1041,2,FALSE))*$C26/100,0)</f>
        <v>22.1</v>
      </c>
      <c r="H26" s="282">
        <f>IFERROR((VLOOKUP($A26,'[1]Tabela de alimentos'!$A$3:$K$1041,3,FALSE))*$C26/100,0)</f>
        <v>92.466399999999993</v>
      </c>
      <c r="I26" s="310">
        <f>IFERROR((VLOOKUP($A26,'[1]Tabela de alimentos'!$A$3:$K$1041,4,FALSE))*$C26/100,0)</f>
        <v>0</v>
      </c>
      <c r="J26" s="282">
        <f>IFERROR((VLOOKUP($A26,'[1]Tabela de alimentos'!$A$3:$K$1041,5,FALSE))*$C26/100,0)</f>
        <v>2.5</v>
      </c>
      <c r="K26" s="282">
        <f>IFERROR((VLOOKUP($A26,'[1]Tabela de alimentos'!$A$3:$K$1041,6,FALSE))*$C26/100,0)</f>
        <v>0</v>
      </c>
      <c r="L26" s="283">
        <f>IFERROR((VLOOKUP($A26,'[1]Tabela de alimentos'!$A$3:$K$1041,7,FALSE))*$C26/100,0)</f>
        <v>0</v>
      </c>
      <c r="M26" s="283">
        <f>IFERROR((VLOOKUP($A26,'[1]Tabela de alimentos'!$A$3:$K$1041,8,FALSE))*$C26/100,0)</f>
        <v>0</v>
      </c>
      <c r="N26" s="283">
        <f>IFERROR((VLOOKUP($A26,'[1]Tabela de alimentos'!$A$3:$K$1041,9,FALSE))*$C26/100,0)</f>
        <v>0</v>
      </c>
      <c r="O26" s="283">
        <f>IFERROR((VLOOKUP($A26,'[1]Tabela de alimentos'!$A$3:$K$1041,10,FALSE))*$C26/100,0)</f>
        <v>0</v>
      </c>
      <c r="P26" s="284">
        <f>IFERROR((VLOOKUP($A26,'[1]Tabela de alimentos'!$A$3:$K$1041,11,FALSE))*$C26/100,0)</f>
        <v>0</v>
      </c>
    </row>
    <row r="27" spans="1:16" s="261" customFormat="1" ht="24.95" customHeight="1" x14ac:dyDescent="0.2">
      <c r="A27" s="311" t="s">
        <v>101</v>
      </c>
      <c r="B27" s="254">
        <v>3</v>
      </c>
      <c r="C27" s="254">
        <v>2.5</v>
      </c>
      <c r="D27" s="254" t="s">
        <v>1614</v>
      </c>
      <c r="E27" s="289">
        <f t="shared" si="1"/>
        <v>1.2</v>
      </c>
      <c r="F27" s="312"/>
      <c r="G27" s="289">
        <f>IFERROR((VLOOKUP($A27,'[1]Tabela de alimentos'!$A$3:$K$1041,2,FALSE))*$C27/100,0)</f>
        <v>0.98550115942028949</v>
      </c>
      <c r="H27" s="289">
        <f>IFERROR((VLOOKUP($A27,'[1]Tabela de alimentos'!$A$3:$K$1041,3,FALSE))*$C27/100,0)</f>
        <v>4.1233368510144919</v>
      </c>
      <c r="I27" s="310">
        <f>IFERROR((VLOOKUP($A27,'[1]Tabela de alimentos'!$A$3:$K$1041,4,FALSE))*$C27/100,0)</f>
        <v>4.2753623188405802E-2</v>
      </c>
      <c r="J27" s="282">
        <f>IFERROR((VLOOKUP($A27,'[1]Tabela de alimentos'!$A$3:$K$1041,5,FALSE))*$C27/100,0)</f>
        <v>2E-3</v>
      </c>
      <c r="K27" s="282">
        <f>IFERROR((VLOOKUP($A27,'[1]Tabela de alimentos'!$A$3:$K$1041,6,FALSE))*$C27/100,0)</f>
        <v>0.22132971014492747</v>
      </c>
      <c r="L27" s="283">
        <f>IFERROR((VLOOKUP($A27,'[1]Tabela de alimentos'!$A$3:$K$1041,7,FALSE))*$C27/100,0)</f>
        <v>0.35</v>
      </c>
      <c r="M27" s="283">
        <f>IFERROR((VLOOKUP($A27,'[1]Tabela de alimentos'!$A$3:$K$1041,8,FALSE))*$C27/100,0)</f>
        <v>5.0833333333333338E-3</v>
      </c>
      <c r="N27" s="283">
        <f>IFERROR((VLOOKUP($A27,'[1]Tabela de alimentos'!$A$3:$K$1041,9,FALSE))*$C27/100,0)</f>
        <v>0</v>
      </c>
      <c r="O27" s="283">
        <f>IFERROR((VLOOKUP($A27,'[1]Tabela de alimentos'!$A$3:$K$1041,10,FALSE))*$C27/100,0)</f>
        <v>0.11666666666666668</v>
      </c>
      <c r="P27" s="284">
        <f>IFERROR((VLOOKUP($A27,'[1]Tabela de alimentos'!$A$3:$K$1041,11,FALSE))*$C27/100,0)</f>
        <v>1.4916666666666667E-2</v>
      </c>
    </row>
    <row r="28" spans="1:16" s="261" customFormat="1" ht="24.95" customHeight="1" x14ac:dyDescent="0.2">
      <c r="A28" s="539" t="s">
        <v>395</v>
      </c>
      <c r="B28" s="562"/>
      <c r="C28" s="562"/>
      <c r="D28" s="562"/>
      <c r="E28" s="562"/>
      <c r="F28" s="563"/>
      <c r="G28" s="313">
        <f t="shared" ref="G28:P28" si="2">SUM(G21:G26)</f>
        <v>29.591505913043477</v>
      </c>
      <c r="H28" s="314">
        <f t="shared" si="2"/>
        <v>123.8113087401739</v>
      </c>
      <c r="I28" s="315">
        <f t="shared" si="2"/>
        <v>0.48297043478260865</v>
      </c>
      <c r="J28" s="316">
        <f t="shared" si="2"/>
        <v>2.5638266666666665</v>
      </c>
      <c r="K28" s="316">
        <f t="shared" si="2"/>
        <v>1.6064328985507228</v>
      </c>
      <c r="L28" s="316">
        <f t="shared" si="2"/>
        <v>4.4832433333333332</v>
      </c>
      <c r="M28" s="315">
        <f t="shared" si="2"/>
        <v>0.10019</v>
      </c>
      <c r="N28" s="317">
        <f t="shared" si="2"/>
        <v>28.8</v>
      </c>
      <c r="O28" s="317">
        <f t="shared" si="2"/>
        <v>5.6173433333333334</v>
      </c>
      <c r="P28" s="318">
        <f t="shared" si="2"/>
        <v>80.116920000000007</v>
      </c>
    </row>
    <row r="29" spans="1:16" s="261" customFormat="1" ht="24.95" customHeight="1" x14ac:dyDescent="0.2">
      <c r="A29" s="295" t="s">
        <v>767</v>
      </c>
      <c r="B29" s="537"/>
      <c r="C29" s="537"/>
      <c r="D29" s="250"/>
      <c r="E29" s="296"/>
      <c r="F29" s="296"/>
      <c r="G29" s="297"/>
      <c r="H29" s="296"/>
      <c r="I29" s="296"/>
      <c r="J29" s="296"/>
      <c r="K29" s="296"/>
      <c r="L29" s="296"/>
      <c r="M29" s="298"/>
      <c r="N29" s="298"/>
      <c r="O29" s="298"/>
      <c r="P29" s="299"/>
    </row>
    <row r="30" spans="1:16" s="261" customFormat="1" ht="24.95" customHeight="1" x14ac:dyDescent="0.2">
      <c r="A30" s="300" t="s">
        <v>1200</v>
      </c>
      <c r="B30" s="251"/>
      <c r="C30" s="251"/>
      <c r="D30" s="251"/>
      <c r="E30" s="251"/>
      <c r="F30" s="251"/>
      <c r="G30" s="251"/>
      <c r="H30" s="251"/>
      <c r="I30" s="251"/>
      <c r="J30" s="251"/>
      <c r="K30" s="251"/>
      <c r="L30" s="251"/>
      <c r="M30" s="251"/>
      <c r="N30" s="251"/>
      <c r="O30" s="251"/>
      <c r="P30" s="301"/>
    </row>
    <row r="31" spans="1:16" s="261" customFormat="1" ht="24.95" customHeight="1" x14ac:dyDescent="0.2">
      <c r="A31" s="300" t="s">
        <v>1201</v>
      </c>
      <c r="B31" s="251"/>
      <c r="C31" s="251"/>
      <c r="D31" s="251"/>
      <c r="E31" s="251"/>
      <c r="F31" s="251"/>
      <c r="G31" s="251"/>
      <c r="H31" s="251"/>
      <c r="I31" s="251"/>
      <c r="J31" s="251"/>
      <c r="K31" s="251"/>
      <c r="L31" s="251"/>
      <c r="M31" s="251"/>
      <c r="N31" s="251"/>
      <c r="O31" s="251"/>
      <c r="P31" s="301"/>
    </row>
    <row r="32" spans="1:16" s="261" customFormat="1" ht="24.95" customHeight="1" x14ac:dyDescent="0.2">
      <c r="A32" s="300" t="s">
        <v>1202</v>
      </c>
      <c r="B32" s="251"/>
      <c r="C32" s="251"/>
      <c r="D32" s="251"/>
      <c r="E32" s="251"/>
      <c r="F32" s="251"/>
      <c r="G32" s="251"/>
      <c r="H32" s="251"/>
      <c r="I32" s="251"/>
      <c r="J32" s="251"/>
      <c r="K32" s="251"/>
      <c r="L32" s="251"/>
      <c r="M32" s="251"/>
      <c r="N32" s="251"/>
      <c r="O32" s="251"/>
      <c r="P32" s="301"/>
    </row>
    <row r="33" spans="1:16" s="261" customFormat="1" ht="24.95" customHeight="1" thickBot="1" x14ac:dyDescent="0.25">
      <c r="A33" s="300" t="s">
        <v>1203</v>
      </c>
      <c r="B33" s="251"/>
      <c r="C33" s="251"/>
      <c r="D33" s="251"/>
      <c r="E33" s="251"/>
      <c r="F33" s="251"/>
      <c r="G33" s="251"/>
      <c r="H33" s="251"/>
      <c r="I33" s="251"/>
      <c r="J33" s="251"/>
      <c r="K33" s="251"/>
      <c r="L33" s="251"/>
      <c r="M33" s="251"/>
      <c r="N33" s="251"/>
      <c r="O33" s="251"/>
      <c r="P33" s="301"/>
    </row>
    <row r="34" spans="1:16" s="261" customFormat="1" ht="24.95" customHeight="1" thickBot="1" x14ac:dyDescent="0.25">
      <c r="A34" s="304"/>
      <c r="B34" s="532" t="s">
        <v>1152</v>
      </c>
      <c r="C34" s="532"/>
      <c r="D34" s="532"/>
      <c r="E34" s="532"/>
      <c r="F34" s="532"/>
      <c r="G34" s="532"/>
      <c r="H34" s="532"/>
      <c r="I34" s="532"/>
      <c r="J34" s="532"/>
      <c r="K34" s="532"/>
      <c r="L34" s="305"/>
      <c r="M34" s="306"/>
      <c r="N34" s="306"/>
      <c r="O34" s="306"/>
      <c r="P34" s="307"/>
    </row>
    <row r="35" spans="1:16" s="261" customFormat="1" ht="48" customHeight="1" x14ac:dyDescent="0.2">
      <c r="A35" s="510" t="s">
        <v>762</v>
      </c>
      <c r="B35" s="511"/>
      <c r="C35" s="511"/>
      <c r="D35" s="511"/>
      <c r="E35" s="511"/>
      <c r="F35" s="511"/>
      <c r="G35" s="511"/>
      <c r="H35" s="511"/>
      <c r="I35" s="511"/>
      <c r="J35" s="511"/>
      <c r="K35" s="511"/>
      <c r="L35" s="511"/>
      <c r="M35" s="511"/>
      <c r="N35" s="511"/>
      <c r="O35" s="511"/>
      <c r="P35" s="512"/>
    </row>
    <row r="36" spans="1:16" s="261" customFormat="1" ht="24.95" customHeight="1" x14ac:dyDescent="0.2">
      <c r="A36" s="513" t="s">
        <v>1365</v>
      </c>
      <c r="B36" s="514"/>
      <c r="C36" s="514"/>
      <c r="D36" s="514"/>
      <c r="E36" s="514"/>
      <c r="F36" s="514"/>
      <c r="G36" s="514"/>
      <c r="H36" s="514"/>
      <c r="I36" s="514"/>
      <c r="J36" s="514"/>
      <c r="K36" s="514"/>
      <c r="L36" s="514"/>
      <c r="M36" s="514"/>
      <c r="N36" s="514"/>
      <c r="O36" s="514"/>
      <c r="P36" s="515"/>
    </row>
    <row r="37" spans="1:16" s="261" customFormat="1" ht="24.95" customHeight="1" x14ac:dyDescent="0.2">
      <c r="A37" s="534" t="s">
        <v>769</v>
      </c>
      <c r="B37" s="535"/>
      <c r="C37" s="535"/>
      <c r="D37" s="535"/>
      <c r="E37" s="535"/>
      <c r="F37" s="535"/>
      <c r="G37" s="522" t="s">
        <v>764</v>
      </c>
      <c r="H37" s="523"/>
      <c r="I37" s="523"/>
      <c r="J37" s="523"/>
      <c r="K37" s="523"/>
      <c r="L37" s="523"/>
      <c r="M37" s="523"/>
      <c r="N37" s="523"/>
      <c r="O37" s="523"/>
      <c r="P37" s="524"/>
    </row>
    <row r="38" spans="1:16" s="261" customFormat="1" ht="24.95" customHeight="1" x14ac:dyDescent="0.2">
      <c r="A38" s="525" t="s">
        <v>393</v>
      </c>
      <c r="B38" s="505" t="s">
        <v>644</v>
      </c>
      <c r="C38" s="505" t="s">
        <v>645</v>
      </c>
      <c r="D38" s="505" t="s">
        <v>1613</v>
      </c>
      <c r="E38" s="505" t="s">
        <v>394</v>
      </c>
      <c r="F38" s="505" t="s">
        <v>621</v>
      </c>
      <c r="G38" s="527" t="s">
        <v>31</v>
      </c>
      <c r="H38" s="528"/>
      <c r="I38" s="263" t="s">
        <v>7</v>
      </c>
      <c r="J38" s="264" t="s">
        <v>32</v>
      </c>
      <c r="K38" s="264" t="s">
        <v>640</v>
      </c>
      <c r="L38" s="265" t="s">
        <v>8</v>
      </c>
      <c r="M38" s="266" t="s">
        <v>9</v>
      </c>
      <c r="N38" s="267" t="s">
        <v>10</v>
      </c>
      <c r="O38" s="264" t="s">
        <v>396</v>
      </c>
      <c r="P38" s="268" t="s">
        <v>623</v>
      </c>
    </row>
    <row r="39" spans="1:16" s="261" customFormat="1" ht="24.95" customHeight="1" x14ac:dyDescent="0.2">
      <c r="A39" s="526"/>
      <c r="B39" s="506"/>
      <c r="C39" s="506"/>
      <c r="D39" s="506"/>
      <c r="E39" s="506"/>
      <c r="F39" s="506"/>
      <c r="G39" s="269" t="s">
        <v>34</v>
      </c>
      <c r="H39" s="270" t="s">
        <v>35</v>
      </c>
      <c r="I39" s="271" t="s">
        <v>36</v>
      </c>
      <c r="J39" s="272" t="s">
        <v>36</v>
      </c>
      <c r="K39" s="272" t="s">
        <v>36</v>
      </c>
      <c r="L39" s="273" t="s">
        <v>37</v>
      </c>
      <c r="M39" s="274" t="s">
        <v>37</v>
      </c>
      <c r="N39" s="275" t="s">
        <v>38</v>
      </c>
      <c r="O39" s="272" t="s">
        <v>37</v>
      </c>
      <c r="P39" s="276" t="s">
        <v>37</v>
      </c>
    </row>
    <row r="40" spans="1:16" s="261" customFormat="1" ht="24.95" customHeight="1" x14ac:dyDescent="0.2">
      <c r="A40" s="277" t="s">
        <v>81</v>
      </c>
      <c r="B40" s="309">
        <v>24</v>
      </c>
      <c r="C40" s="309">
        <v>20</v>
      </c>
      <c r="D40" s="249" t="s">
        <v>1614</v>
      </c>
      <c r="E40" s="280">
        <f t="shared" ref="E40:E45" si="3">IFERROR(B40/C40,0)</f>
        <v>1.2</v>
      </c>
      <c r="F40" s="319"/>
      <c r="G40" s="280">
        <f>IFERROR((VLOOKUP($A40,'Tabela de alimentos'!$A$3:$K$1041,2,FALSE))*$C40/100,0)</f>
        <v>3.8558252173912968</v>
      </c>
      <c r="H40" s="281">
        <f>IFERROR((VLOOKUP($A40,'Tabela de alimentos'!$A$3:$K$1041,3,FALSE))*$C40/100,0)</f>
        <v>16.132772709565188</v>
      </c>
      <c r="I40" s="279">
        <f>IFERROR((VLOOKUP($A40,'Tabela de alimentos'!$A$3:$K$1041,4,FALSE))*$C40/100,0)</f>
        <v>0.22826086956521738</v>
      </c>
      <c r="J40" s="282">
        <f>IFERROR((VLOOKUP($A40,'Tabela de alimentos'!$A$3:$K$1041,5,FALSE))*$C40/100,0)</f>
        <v>2.8000000000000004E-2</v>
      </c>
      <c r="K40" s="282">
        <f>IFERROR((VLOOKUP($A40,'Tabela de alimentos'!$A$3:$K$1041,6,FALSE))*$C40/100,0)</f>
        <v>0.85840579710144727</v>
      </c>
      <c r="L40" s="283">
        <f>IFERROR((VLOOKUP($A40,'Tabela de alimentos'!$A$3:$K$1041,7,FALSE))*$C40/100,0)</f>
        <v>3.0253333333333332</v>
      </c>
      <c r="M40" s="283">
        <f>IFERROR((VLOOKUP($A40,'Tabela de alimentos'!$A$3:$K$1041,8,FALSE))*$C40/100,0)</f>
        <v>4.8666666666666664E-2</v>
      </c>
      <c r="N40" s="283">
        <f>IFERROR((VLOOKUP($A40,'Tabela de alimentos'!$A$3:$K$1041,9,FALSE))*$C40/100,0)</f>
        <v>8.1999999999999993</v>
      </c>
      <c r="O40" s="283">
        <f>IFERROR((VLOOKUP($A40,'Tabela de alimentos'!$A$3:$K$1041,10,FALSE))*$C40/100,0)</f>
        <v>1.3746666666666665</v>
      </c>
      <c r="P40" s="284">
        <f>IFERROR((VLOOKUP($A40,'Tabela de alimentos'!$A$3:$K$1041,11,FALSE))*$C40/100,0)</f>
        <v>0</v>
      </c>
    </row>
    <row r="41" spans="1:16" s="261" customFormat="1" ht="24.95" customHeight="1" x14ac:dyDescent="0.2">
      <c r="A41" s="285" t="s">
        <v>90</v>
      </c>
      <c r="B41" s="253">
        <v>0.5</v>
      </c>
      <c r="C41" s="253">
        <v>0.5</v>
      </c>
      <c r="D41" s="249" t="s">
        <v>1614</v>
      </c>
      <c r="E41" s="282">
        <f t="shared" si="3"/>
        <v>1</v>
      </c>
      <c r="F41" s="279"/>
      <c r="G41" s="282">
        <f>IFERROR((VLOOKUP($A41,'Tabela de alimentos'!$A$3:$K$1041,2,FALSE))*$C41/100,0)</f>
        <v>0.56564939130434788</v>
      </c>
      <c r="H41" s="283">
        <f>IFERROR((VLOOKUP($A41,'Tabela de alimentos'!$A$3:$K$1041,3,FALSE))*$C41/100,0)</f>
        <v>2.3666770532173915</v>
      </c>
      <c r="I41" s="279">
        <f>IFERROR((VLOOKUP($A41,'Tabela de alimentos'!$A$3:$K$1041,4,FALSE))*$C41/100,0)</f>
        <v>3.5054347826086955E-2</v>
      </c>
      <c r="J41" s="282">
        <f>IFERROR((VLOOKUP($A41,'Tabela de alimentos'!$A$3:$K$1041,5,FALSE))*$C41/100,0)</f>
        <v>1.1000000000000001E-3</v>
      </c>
      <c r="K41" s="282">
        <f>IFERROR((VLOOKUP($A41,'Tabela de alimentos'!$A$3:$K$1041,6,FALSE))*$C41/100,0)</f>
        <v>0.11952898550724639</v>
      </c>
      <c r="L41" s="283">
        <f>IFERROR((VLOOKUP($A41,'Tabela de alimentos'!$A$3:$K$1041,7,FALSE))*$C41/100,0)</f>
        <v>6.7799999999999999E-2</v>
      </c>
      <c r="M41" s="283">
        <f>IFERROR((VLOOKUP($A41,'Tabela de alimentos'!$A$3:$K$1041,8,FALSE))*$C41/100,0)</f>
        <v>4.0000000000000001E-3</v>
      </c>
      <c r="N41" s="283">
        <f>IFERROR((VLOOKUP($A41,'Tabela de alimentos'!$A$3:$K$1041,9,FALSE))*$C41/100,0)</f>
        <v>0</v>
      </c>
      <c r="O41" s="283">
        <f>IFERROR((VLOOKUP($A41,'Tabela de alimentos'!$A$3:$K$1041,10,FALSE))*$C41/100,0)</f>
        <v>0</v>
      </c>
      <c r="P41" s="284">
        <f>IFERROR((VLOOKUP($A41,'Tabela de alimentos'!$A$3:$K$1041,11,FALSE))*$C41/100,0)</f>
        <v>2.6800000000000001E-2</v>
      </c>
    </row>
    <row r="42" spans="1:16" s="261" customFormat="1" ht="24.95" customHeight="1" x14ac:dyDescent="0.2">
      <c r="A42" s="285" t="s">
        <v>861</v>
      </c>
      <c r="B42" s="253">
        <v>0.2</v>
      </c>
      <c r="C42" s="253">
        <v>0.2</v>
      </c>
      <c r="D42" s="249" t="s">
        <v>1614</v>
      </c>
      <c r="E42" s="282">
        <f t="shared" si="3"/>
        <v>1</v>
      </c>
      <c r="F42" s="279"/>
      <c r="G42" s="282">
        <f>IFERROR((VLOOKUP($A42,'Tabela de alimentos'!$A$3:$K$1041,2,FALSE))*$C42/100,0)</f>
        <v>0</v>
      </c>
      <c r="H42" s="283">
        <f>IFERROR((VLOOKUP($A42,'Tabela de alimentos'!$A$3:$K$1041,3,FALSE))*$C42/100,0)</f>
        <v>0</v>
      </c>
      <c r="I42" s="279">
        <f>IFERROR((VLOOKUP($A42,'Tabela de alimentos'!$A$3:$K$1041,4,FALSE))*$C42/100,0)</f>
        <v>0</v>
      </c>
      <c r="J42" s="282">
        <f>IFERROR((VLOOKUP($A42,'Tabela de alimentos'!$A$3:$K$1041,5,FALSE))*$C42/100,0)</f>
        <v>0</v>
      </c>
      <c r="K42" s="282">
        <f>IFERROR((VLOOKUP($A42,'Tabela de alimentos'!$A$3:$K$1041,6,FALSE))*$C42/100,0)</f>
        <v>0</v>
      </c>
      <c r="L42" s="283">
        <f>IFERROR((VLOOKUP($A42,'Tabela de alimentos'!$A$3:$K$1041,7,FALSE))*$C42/100,0)</f>
        <v>0</v>
      </c>
      <c r="M42" s="283">
        <f>IFERROR((VLOOKUP($A42,'Tabela de alimentos'!$A$3:$K$1041,8,FALSE))*$C42/100,0)</f>
        <v>0</v>
      </c>
      <c r="N42" s="283">
        <f>IFERROR((VLOOKUP($A42,'Tabela de alimentos'!$A$3:$K$1041,9,FALSE))*$C42/100,0)</f>
        <v>0</v>
      </c>
      <c r="O42" s="283">
        <f>IFERROR((VLOOKUP($A42,'Tabela de alimentos'!$A$3:$K$1041,10,FALSE))*$C42/100,0)</f>
        <v>0</v>
      </c>
      <c r="P42" s="284">
        <f>IFERROR((VLOOKUP($A42,'Tabela de alimentos'!$A$3:$K$1041,11,FALSE))*$C42/100,0)</f>
        <v>79.88600000000001</v>
      </c>
    </row>
    <row r="43" spans="1:16" s="261" customFormat="1" ht="24.95" customHeight="1" x14ac:dyDescent="0.2">
      <c r="A43" s="285" t="s">
        <v>226</v>
      </c>
      <c r="B43" s="253">
        <v>2.5</v>
      </c>
      <c r="C43" s="253">
        <v>2.5</v>
      </c>
      <c r="D43" s="249" t="s">
        <v>1615</v>
      </c>
      <c r="E43" s="282">
        <f t="shared" si="3"/>
        <v>1</v>
      </c>
      <c r="F43" s="279"/>
      <c r="G43" s="282">
        <f>IFERROR((VLOOKUP($A43,'Tabela de alimentos'!$A$3:$K$1041,2,FALSE))*$C43/100,0)</f>
        <v>22.1</v>
      </c>
      <c r="H43" s="283">
        <f>IFERROR((VLOOKUP($A43,'Tabela de alimentos'!$A$3:$K$1041,3,FALSE))*$C43/100,0)</f>
        <v>92.466399999999993</v>
      </c>
      <c r="I43" s="279">
        <f>IFERROR((VLOOKUP($A43,'Tabela de alimentos'!$A$3:$K$1041,4,FALSE))*$C43/100,0)</f>
        <v>0</v>
      </c>
      <c r="J43" s="282">
        <f>IFERROR((VLOOKUP($A43,'Tabela de alimentos'!$A$3:$K$1041,5,FALSE))*$C43/100,0)</f>
        <v>2.5</v>
      </c>
      <c r="K43" s="282">
        <f>IFERROR((VLOOKUP($A43,'Tabela de alimentos'!$A$3:$K$1041,6,FALSE))*$C43/100,0)</f>
        <v>0</v>
      </c>
      <c r="L43" s="283">
        <f>IFERROR((VLOOKUP($A43,'Tabela de alimentos'!$A$3:$K$1041,7,FALSE))*$C43/100,0)</f>
        <v>0</v>
      </c>
      <c r="M43" s="283">
        <f>IFERROR((VLOOKUP($A43,'Tabela de alimentos'!$A$3:$K$1041,8,FALSE))*$C43/100,0)</f>
        <v>0</v>
      </c>
      <c r="N43" s="283">
        <f>IFERROR((VLOOKUP($A43,'Tabela de alimentos'!$A$3:$K$1041,9,FALSE))*$C43/100,0)</f>
        <v>0</v>
      </c>
      <c r="O43" s="283">
        <f>IFERROR((VLOOKUP($A43,'Tabela de alimentos'!$A$3:$K$1041,10,FALSE))*$C43/100,0)</f>
        <v>0</v>
      </c>
      <c r="P43" s="284">
        <f>IFERROR((VLOOKUP($A43,'Tabela de alimentos'!$A$3:$K$1041,11,FALSE))*$C43/100,0)</f>
        <v>0</v>
      </c>
    </row>
    <row r="44" spans="1:16" s="261" customFormat="1" ht="24.95" customHeight="1" x14ac:dyDescent="0.2">
      <c r="A44" s="285" t="s">
        <v>102</v>
      </c>
      <c r="B44" s="253">
        <v>1</v>
      </c>
      <c r="C44" s="253">
        <v>1</v>
      </c>
      <c r="D44" s="249" t="s">
        <v>1614</v>
      </c>
      <c r="E44" s="282">
        <f t="shared" si="3"/>
        <v>1</v>
      </c>
      <c r="F44" s="279"/>
      <c r="G44" s="282">
        <f>IFERROR((VLOOKUP($A44,'Tabela de alimentos'!$A$3:$K$1041,2,FALSE))*$C44/100,0)</f>
        <v>0.19515885507246439</v>
      </c>
      <c r="H44" s="283">
        <f>IFERROR((VLOOKUP($A44,'Tabela de alimentos'!$A$3:$K$1041,3,FALSE))*$C44/100,0)</f>
        <v>0.81654464962319095</v>
      </c>
      <c r="I44" s="279">
        <f>IFERROR((VLOOKUP($A44,'Tabela de alimentos'!$A$3:$K$1041,4,FALSE))*$C44/100,0)</f>
        <v>1.865942028985507E-2</v>
      </c>
      <c r="J44" s="282">
        <f>IFERROR((VLOOKUP($A44,'Tabela de alimentos'!$A$3:$K$1041,5,FALSE))*$C44/100,0)</f>
        <v>3.4999999999999996E-3</v>
      </c>
      <c r="K44" s="282">
        <f>IFERROR((VLOOKUP($A44,'Tabela de alimentos'!$A$3:$K$1041,6,FALSE))*$C44/100,0)</f>
        <v>3.3707246376811648E-2</v>
      </c>
      <c r="L44" s="283">
        <f>IFERROR((VLOOKUP($A44,'Tabela de alimentos'!$A$3:$K$1041,7,FALSE))*$C44/100,0)</f>
        <v>0.79853333333333343</v>
      </c>
      <c r="M44" s="283">
        <f>IFERROR((VLOOKUP($A44,'Tabela de alimentos'!$A$3:$K$1041,8,FALSE))*$C44/100,0)</f>
        <v>6.4666666666666657E-3</v>
      </c>
      <c r="N44" s="283">
        <f>IFERROR((VLOOKUP($A44,'Tabela de alimentos'!$A$3:$K$1041,9,FALSE))*$C44/100,0)</f>
        <v>2.79</v>
      </c>
      <c r="O44" s="283">
        <f>IFERROR((VLOOKUP($A44,'Tabela de alimentos'!$A$3:$K$1041,10,FALSE))*$C44/100,0)</f>
        <v>0.31780000000000003</v>
      </c>
      <c r="P44" s="284">
        <f>IFERROR((VLOOKUP($A44,'Tabela de alimentos'!$A$3:$K$1041,11,FALSE))*$C44/100,0)</f>
        <v>1.6033333333333333E-2</v>
      </c>
    </row>
    <row r="45" spans="1:16" s="261" customFormat="1" ht="24.95" customHeight="1" x14ac:dyDescent="0.2">
      <c r="A45" s="320" t="s">
        <v>129</v>
      </c>
      <c r="B45" s="254">
        <v>1</v>
      </c>
      <c r="C45" s="254">
        <v>1</v>
      </c>
      <c r="D45" s="249" t="s">
        <v>1614</v>
      </c>
      <c r="E45" s="289">
        <f t="shared" si="3"/>
        <v>1</v>
      </c>
      <c r="F45" s="321"/>
      <c r="G45" s="289">
        <f>IFERROR((VLOOKUP($A45,'Tabela de alimentos'!$A$3:$K$1041,2,FALSE))*$C45/100,0)</f>
        <v>0.33424111594202882</v>
      </c>
      <c r="H45" s="283">
        <f>IFERROR((VLOOKUP($A45,'Tabela de alimentos'!$A$3:$K$1041,3,FALSE))*$C45/100,0)</f>
        <v>1.3984648291014488</v>
      </c>
      <c r="I45" s="279">
        <f>IFERROR((VLOOKUP($A45,'Tabela de alimentos'!$A$3:$K$1041,4,FALSE))*$C45/100,0)</f>
        <v>3.2572463768115942E-2</v>
      </c>
      <c r="J45" s="282">
        <f>IFERROR((VLOOKUP($A45,'Tabela de alimentos'!$A$3:$K$1041,5,FALSE))*$C45/100,0)</f>
        <v>6.0999999999999995E-3</v>
      </c>
      <c r="K45" s="282">
        <f>IFERROR((VLOOKUP($A45,'Tabela de alimentos'!$A$3:$K$1041,6,FALSE))*$C45/100,0)</f>
        <v>5.7060869565217345E-2</v>
      </c>
      <c r="L45" s="283">
        <f>IFERROR((VLOOKUP($A45,'Tabela de alimentos'!$A$3:$K$1041,7,FALSE))*$C45/100,0)</f>
        <v>1.7941333333333334</v>
      </c>
      <c r="M45" s="283">
        <f>IFERROR((VLOOKUP($A45,'Tabela de alimentos'!$A$3:$K$1041,8,FALSE))*$C45/100,0)</f>
        <v>3.1800000000000002E-2</v>
      </c>
      <c r="N45" s="283">
        <f>IFERROR((VLOOKUP($A45,'Tabela de alimentos'!$A$3:$K$1041,9,FALSE))*$C45/100,0)</f>
        <v>17.43</v>
      </c>
      <c r="O45" s="283">
        <f>IFERROR((VLOOKUP($A45,'Tabela de alimentos'!$A$3:$K$1041,10,FALSE))*$C45/100,0)</f>
        <v>0.51693333333333324</v>
      </c>
      <c r="P45" s="284">
        <f>IFERROR((VLOOKUP($A45,'Tabela de alimentos'!$A$3:$K$1041,11,FALSE))*$C45/100,0)</f>
        <v>2.3E-2</v>
      </c>
    </row>
    <row r="46" spans="1:16" s="261" customFormat="1" ht="24.95" customHeight="1" x14ac:dyDescent="0.2">
      <c r="A46" s="539" t="s">
        <v>395</v>
      </c>
      <c r="B46" s="540"/>
      <c r="C46" s="540"/>
      <c r="D46" s="540"/>
      <c r="E46" s="540"/>
      <c r="F46" s="541"/>
      <c r="G46" s="313">
        <f t="shared" ref="G46:P46" si="4">SUM(G40:G43)</f>
        <v>26.521474608695648</v>
      </c>
      <c r="H46" s="315">
        <f t="shared" si="4"/>
        <v>110.96584976278257</v>
      </c>
      <c r="I46" s="315">
        <f t="shared" si="4"/>
        <v>0.26331521739130431</v>
      </c>
      <c r="J46" s="316">
        <f t="shared" si="4"/>
        <v>2.5291000000000001</v>
      </c>
      <c r="K46" s="316">
        <f t="shared" si="4"/>
        <v>0.97793478260869371</v>
      </c>
      <c r="L46" s="316">
        <f t="shared" si="4"/>
        <v>3.0931333333333333</v>
      </c>
      <c r="M46" s="315">
        <f t="shared" si="4"/>
        <v>5.2666666666666667E-2</v>
      </c>
      <c r="N46" s="317">
        <f t="shared" si="4"/>
        <v>8.1999999999999993</v>
      </c>
      <c r="O46" s="317">
        <f t="shared" si="4"/>
        <v>1.3746666666666665</v>
      </c>
      <c r="P46" s="318">
        <f t="shared" si="4"/>
        <v>79.912800000000004</v>
      </c>
    </row>
    <row r="47" spans="1:16" s="261" customFormat="1" ht="24.95" customHeight="1" x14ac:dyDescent="0.2">
      <c r="A47" s="295" t="s">
        <v>767</v>
      </c>
      <c r="B47" s="537"/>
      <c r="C47" s="537"/>
      <c r="D47" s="250"/>
      <c r="E47" s="296"/>
      <c r="F47" s="296"/>
      <c r="G47" s="297"/>
      <c r="H47" s="296"/>
      <c r="I47" s="296"/>
      <c r="J47" s="296"/>
      <c r="K47" s="296"/>
      <c r="L47" s="296"/>
      <c r="M47" s="298"/>
      <c r="N47" s="298"/>
      <c r="O47" s="298"/>
      <c r="P47" s="299"/>
    </row>
    <row r="48" spans="1:16" s="261" customFormat="1" ht="24.95" customHeight="1" x14ac:dyDescent="0.2">
      <c r="A48" s="300" t="s">
        <v>875</v>
      </c>
      <c r="B48" s="251"/>
      <c r="C48" s="251"/>
      <c r="D48" s="251"/>
      <c r="E48" s="251"/>
      <c r="F48" s="251"/>
      <c r="G48" s="251"/>
      <c r="H48" s="251"/>
      <c r="I48" s="251"/>
      <c r="J48" s="251"/>
      <c r="K48" s="251"/>
      <c r="L48" s="251"/>
      <c r="M48" s="251"/>
      <c r="N48" s="251"/>
      <c r="O48" s="251"/>
      <c r="P48" s="301"/>
    </row>
    <row r="49" spans="1:16" s="261" customFormat="1" ht="24.95" customHeight="1" x14ac:dyDescent="0.2">
      <c r="A49" s="300" t="s">
        <v>770</v>
      </c>
      <c r="B49" s="251"/>
      <c r="C49" s="251"/>
      <c r="D49" s="251"/>
      <c r="E49" s="251"/>
      <c r="F49" s="251"/>
      <c r="G49" s="251"/>
      <c r="H49" s="251"/>
      <c r="I49" s="251"/>
      <c r="J49" s="251"/>
      <c r="K49" s="251"/>
      <c r="L49" s="251"/>
      <c r="M49" s="251"/>
      <c r="N49" s="251"/>
      <c r="O49" s="251"/>
      <c r="P49" s="301"/>
    </row>
    <row r="50" spans="1:16" s="261" customFormat="1" ht="24.95" customHeight="1" thickBot="1" x14ac:dyDescent="0.25">
      <c r="A50" s="302" t="s">
        <v>771</v>
      </c>
      <c r="B50" s="252"/>
      <c r="C50" s="252"/>
      <c r="D50" s="252"/>
      <c r="E50" s="252"/>
      <c r="F50" s="252"/>
      <c r="G50" s="252"/>
      <c r="H50" s="252"/>
      <c r="I50" s="252"/>
      <c r="J50" s="252"/>
      <c r="K50" s="252"/>
      <c r="L50" s="252"/>
      <c r="M50" s="252"/>
      <c r="N50" s="252"/>
      <c r="O50" s="252"/>
      <c r="P50" s="303"/>
    </row>
    <row r="51" spans="1:16" s="261" customFormat="1" ht="24.95" customHeight="1" thickBot="1" x14ac:dyDescent="0.25">
      <c r="A51" s="322"/>
      <c r="B51" s="532" t="s">
        <v>1152</v>
      </c>
      <c r="C51" s="532"/>
      <c r="D51" s="532"/>
      <c r="E51" s="532"/>
      <c r="F51" s="532"/>
      <c r="G51" s="532"/>
      <c r="H51" s="532"/>
      <c r="I51" s="532"/>
      <c r="J51" s="532"/>
      <c r="K51" s="532"/>
      <c r="L51" s="323"/>
      <c r="M51" s="323"/>
      <c r="N51" s="323"/>
      <c r="O51" s="323"/>
      <c r="P51" s="324"/>
    </row>
    <row r="52" spans="1:16" s="261" customFormat="1" ht="48" customHeight="1" x14ac:dyDescent="0.2">
      <c r="A52" s="510" t="s">
        <v>762</v>
      </c>
      <c r="B52" s="511"/>
      <c r="C52" s="511"/>
      <c r="D52" s="511"/>
      <c r="E52" s="511"/>
      <c r="F52" s="511"/>
      <c r="G52" s="511"/>
      <c r="H52" s="511"/>
      <c r="I52" s="511"/>
      <c r="J52" s="511"/>
      <c r="K52" s="511"/>
      <c r="L52" s="511"/>
      <c r="M52" s="511"/>
      <c r="N52" s="511"/>
      <c r="O52" s="511"/>
      <c r="P52" s="512"/>
    </row>
    <row r="53" spans="1:16" s="261" customFormat="1" ht="24.95" customHeight="1" x14ac:dyDescent="0.2">
      <c r="A53" s="513" t="s">
        <v>1365</v>
      </c>
      <c r="B53" s="514"/>
      <c r="C53" s="514"/>
      <c r="D53" s="514"/>
      <c r="E53" s="514"/>
      <c r="F53" s="514"/>
      <c r="G53" s="514"/>
      <c r="H53" s="514"/>
      <c r="I53" s="514"/>
      <c r="J53" s="514"/>
      <c r="K53" s="514"/>
      <c r="L53" s="514"/>
      <c r="M53" s="514"/>
      <c r="N53" s="514"/>
      <c r="O53" s="514"/>
      <c r="P53" s="515"/>
    </row>
    <row r="54" spans="1:16" s="261" customFormat="1" ht="24.95" customHeight="1" x14ac:dyDescent="0.2">
      <c r="A54" s="534" t="s">
        <v>810</v>
      </c>
      <c r="B54" s="535"/>
      <c r="C54" s="535"/>
      <c r="D54" s="535"/>
      <c r="E54" s="535"/>
      <c r="F54" s="535"/>
      <c r="G54" s="522" t="s">
        <v>764</v>
      </c>
      <c r="H54" s="523"/>
      <c r="I54" s="523"/>
      <c r="J54" s="523"/>
      <c r="K54" s="523"/>
      <c r="L54" s="523"/>
      <c r="M54" s="523"/>
      <c r="N54" s="523"/>
      <c r="O54" s="523"/>
      <c r="P54" s="524"/>
    </row>
    <row r="55" spans="1:16" s="261" customFormat="1" ht="24.95" customHeight="1" x14ac:dyDescent="0.2">
      <c r="A55" s="525" t="s">
        <v>393</v>
      </c>
      <c r="B55" s="505" t="s">
        <v>644</v>
      </c>
      <c r="C55" s="505" t="s">
        <v>645</v>
      </c>
      <c r="D55" s="505" t="s">
        <v>1613</v>
      </c>
      <c r="E55" s="505" t="s">
        <v>394</v>
      </c>
      <c r="F55" s="505" t="s">
        <v>621</v>
      </c>
      <c r="G55" s="527" t="s">
        <v>31</v>
      </c>
      <c r="H55" s="528"/>
      <c r="I55" s="263" t="s">
        <v>7</v>
      </c>
      <c r="J55" s="264" t="s">
        <v>32</v>
      </c>
      <c r="K55" s="264" t="s">
        <v>640</v>
      </c>
      <c r="L55" s="265" t="s">
        <v>8</v>
      </c>
      <c r="M55" s="266" t="s">
        <v>9</v>
      </c>
      <c r="N55" s="267" t="s">
        <v>10</v>
      </c>
      <c r="O55" s="264" t="s">
        <v>396</v>
      </c>
      <c r="P55" s="268" t="s">
        <v>623</v>
      </c>
    </row>
    <row r="56" spans="1:16" s="261" customFormat="1" ht="24.95" customHeight="1" x14ac:dyDescent="0.2">
      <c r="A56" s="526"/>
      <c r="B56" s="506"/>
      <c r="C56" s="506"/>
      <c r="D56" s="506"/>
      <c r="E56" s="506"/>
      <c r="F56" s="506"/>
      <c r="G56" s="269" t="s">
        <v>34</v>
      </c>
      <c r="H56" s="270" t="s">
        <v>35</v>
      </c>
      <c r="I56" s="271" t="s">
        <v>36</v>
      </c>
      <c r="J56" s="272" t="s">
        <v>36</v>
      </c>
      <c r="K56" s="272" t="s">
        <v>36</v>
      </c>
      <c r="L56" s="273" t="s">
        <v>37</v>
      </c>
      <c r="M56" s="274" t="s">
        <v>37</v>
      </c>
      <c r="N56" s="275" t="s">
        <v>38</v>
      </c>
      <c r="O56" s="272" t="s">
        <v>37</v>
      </c>
      <c r="P56" s="276" t="s">
        <v>37</v>
      </c>
    </row>
    <row r="57" spans="1:16" s="261" customFormat="1" ht="24.95" customHeight="1" x14ac:dyDescent="0.2">
      <c r="A57" s="277" t="s">
        <v>116</v>
      </c>
      <c r="B57" s="278">
        <v>45</v>
      </c>
      <c r="C57" s="249">
        <v>35</v>
      </c>
      <c r="D57" s="249" t="s">
        <v>1614</v>
      </c>
      <c r="E57" s="279">
        <f>IFERROR(B57/C57,0)</f>
        <v>1.2857142857142858</v>
      </c>
      <c r="F57" s="279"/>
      <c r="G57" s="280">
        <f>IFERROR((VLOOKUP($A57,'Tabela de alimentos'!$A$3:$K$1041,2,FALSE))*$C57/100,0)</f>
        <v>52.995934782608693</v>
      </c>
      <c r="H57" s="281">
        <f>IFERROR((VLOOKUP($A57,'Tabela de alimentos'!$A$3:$K$1041,3,FALSE))*$C57/100,0)</f>
        <v>221.73499113043476</v>
      </c>
      <c r="I57" s="279">
        <f>IFERROR((VLOOKUP($A57,'Tabela de alimentos'!$A$3:$K$1041,4,FALSE))*$C57/100,0)</f>
        <v>0.39565217391304353</v>
      </c>
      <c r="J57" s="282">
        <f>IFERROR((VLOOKUP($A57,'Tabela de alimentos'!$A$3:$K$1041,5,FALSE))*$C57/100,0)</f>
        <v>0.105</v>
      </c>
      <c r="K57" s="282">
        <f>IFERROR((VLOOKUP($A57,'Tabela de alimentos'!$A$3:$K$1041,6,FALSE))*$C57/100,0)</f>
        <v>12.659347826086957</v>
      </c>
      <c r="L57" s="283">
        <f>IFERROR((VLOOKUP($A57,'Tabela de alimentos'!$A$3:$K$1041,7,FALSE))*$C57/100,0)</f>
        <v>5.3164999999999996</v>
      </c>
      <c r="M57" s="283">
        <f>IFERROR((VLOOKUP($A57,'Tabela de alimentos'!$A$3:$K$1041,8,FALSE))*$C57/100,0)</f>
        <v>9.4500000000000015E-2</v>
      </c>
      <c r="N57" s="283">
        <f>IFERROR((VLOOKUP($A57,'Tabela de alimentos'!$A$3:$K$1041,9,FALSE))*$C57/100,0)</f>
        <v>1.05</v>
      </c>
      <c r="O57" s="283">
        <f>IFERROR((VLOOKUP($A57,'Tabela de alimentos'!$A$3:$K$1041,10,FALSE))*$C57/100,0)</f>
        <v>5.7843333333333335</v>
      </c>
      <c r="P57" s="284">
        <f>IFERROR((VLOOKUP($A57,'Tabela de alimentos'!$A$3:$K$1041,11,FALSE))*$C57/100,0)</f>
        <v>0.75249999999999995</v>
      </c>
    </row>
    <row r="58" spans="1:16" s="261" customFormat="1" ht="24.95" customHeight="1" x14ac:dyDescent="0.2">
      <c r="A58" s="285" t="s">
        <v>861</v>
      </c>
      <c r="B58" s="278">
        <v>0.2</v>
      </c>
      <c r="C58" s="249">
        <v>0.2</v>
      </c>
      <c r="D58" s="249" t="s">
        <v>1614</v>
      </c>
      <c r="E58" s="279">
        <f>IFERROR(B58/C58,0)</f>
        <v>1</v>
      </c>
      <c r="F58" s="279"/>
      <c r="G58" s="289">
        <f>IFERROR((VLOOKUP($A58,'Tabela de alimentos'!$A$3:$K$1041,2,FALSE))*$C58/100,0)</f>
        <v>0</v>
      </c>
      <c r="H58" s="283">
        <f>IFERROR((VLOOKUP($A58,'Tabela de alimentos'!$A$3:$K$1041,3,FALSE))*$C58/100,0)</f>
        <v>0</v>
      </c>
      <c r="I58" s="279">
        <f>IFERROR((VLOOKUP($A58,'Tabela de alimentos'!$A$3:$K$1041,4,FALSE))*$C58/100,0)</f>
        <v>0</v>
      </c>
      <c r="J58" s="282">
        <f>IFERROR((VLOOKUP($A58,'Tabela de alimentos'!$A$3:$K$1041,5,FALSE))*$C58/100,0)</f>
        <v>0</v>
      </c>
      <c r="K58" s="282">
        <f>IFERROR((VLOOKUP($A58,'Tabela de alimentos'!$A$3:$K$1041,6,FALSE))*$C58/100,0)</f>
        <v>0</v>
      </c>
      <c r="L58" s="283">
        <f>IFERROR((VLOOKUP($A58,'Tabela de alimentos'!$A$3:$K$1041,7,FALSE))*$C58/100,0)</f>
        <v>0</v>
      </c>
      <c r="M58" s="283">
        <f>IFERROR((VLOOKUP($A58,'Tabela de alimentos'!$A$3:$K$1041,8,FALSE))*$C58/100,0)</f>
        <v>0</v>
      </c>
      <c r="N58" s="283">
        <f>IFERROR((VLOOKUP($A58,'Tabela de alimentos'!$A$3:$K$1041,9,FALSE))*$C58/100,0)</f>
        <v>0</v>
      </c>
      <c r="O58" s="283">
        <f>IFERROR((VLOOKUP($A58,'Tabela de alimentos'!$A$3:$K$1041,10,FALSE))*$C58/100,0)</f>
        <v>0</v>
      </c>
      <c r="P58" s="284">
        <f>IFERROR((VLOOKUP($A58,'Tabela de alimentos'!$A$3:$K$1041,11,FALSE))*$C58/100,0)</f>
        <v>79.88600000000001</v>
      </c>
    </row>
    <row r="59" spans="1:16" s="261" customFormat="1" ht="24.95" customHeight="1" x14ac:dyDescent="0.2">
      <c r="A59" s="539" t="s">
        <v>395</v>
      </c>
      <c r="B59" s="540"/>
      <c r="C59" s="540"/>
      <c r="D59" s="540"/>
      <c r="E59" s="540"/>
      <c r="F59" s="541"/>
      <c r="G59" s="313">
        <f t="shared" ref="G59:P59" si="5">SUM(G57:G58)</f>
        <v>52.995934782608693</v>
      </c>
      <c r="H59" s="315">
        <f t="shared" si="5"/>
        <v>221.73499113043476</v>
      </c>
      <c r="I59" s="315">
        <f t="shared" si="5"/>
        <v>0.39565217391304353</v>
      </c>
      <c r="J59" s="316">
        <f t="shared" si="5"/>
        <v>0.105</v>
      </c>
      <c r="K59" s="316">
        <f t="shared" si="5"/>
        <v>12.659347826086957</v>
      </c>
      <c r="L59" s="316">
        <f t="shared" si="5"/>
        <v>5.3164999999999996</v>
      </c>
      <c r="M59" s="315">
        <f t="shared" si="5"/>
        <v>9.4500000000000015E-2</v>
      </c>
      <c r="N59" s="317">
        <f t="shared" si="5"/>
        <v>1.05</v>
      </c>
      <c r="O59" s="317">
        <f t="shared" si="5"/>
        <v>5.7843333333333335</v>
      </c>
      <c r="P59" s="318">
        <f t="shared" si="5"/>
        <v>80.638500000000008</v>
      </c>
    </row>
    <row r="60" spans="1:16" s="261" customFormat="1" ht="24.95" customHeight="1" x14ac:dyDescent="0.2">
      <c r="A60" s="295" t="s">
        <v>767</v>
      </c>
      <c r="B60" s="537"/>
      <c r="C60" s="537"/>
      <c r="D60" s="250"/>
      <c r="E60" s="296"/>
      <c r="F60" s="296"/>
      <c r="G60" s="297"/>
      <c r="H60" s="296"/>
      <c r="I60" s="296"/>
      <c r="J60" s="296"/>
      <c r="K60" s="296"/>
      <c r="L60" s="296"/>
      <c r="M60" s="298"/>
      <c r="N60" s="298"/>
      <c r="O60" s="298"/>
      <c r="P60" s="299"/>
    </row>
    <row r="61" spans="1:16" s="261" customFormat="1" ht="24.95" customHeight="1" x14ac:dyDescent="0.2">
      <c r="A61" s="516" t="s">
        <v>876</v>
      </c>
      <c r="B61" s="517"/>
      <c r="C61" s="517"/>
      <c r="D61" s="517"/>
      <c r="E61" s="517"/>
      <c r="F61" s="517"/>
      <c r="G61" s="517"/>
      <c r="H61" s="517"/>
      <c r="I61" s="517"/>
      <c r="J61" s="517"/>
      <c r="K61" s="517"/>
      <c r="L61" s="517"/>
      <c r="M61" s="517"/>
      <c r="N61" s="517"/>
      <c r="O61" s="517"/>
      <c r="P61" s="518"/>
    </row>
    <row r="62" spans="1:16" s="261" customFormat="1" ht="24.95" customHeight="1" x14ac:dyDescent="0.2">
      <c r="A62" s="325" t="s">
        <v>877</v>
      </c>
      <c r="B62" s="251"/>
      <c r="C62" s="251"/>
      <c r="D62" s="251"/>
      <c r="E62" s="251"/>
      <c r="F62" s="251"/>
      <c r="G62" s="251"/>
      <c r="H62" s="251"/>
      <c r="I62" s="251"/>
      <c r="J62" s="251"/>
      <c r="K62" s="251"/>
      <c r="L62" s="251"/>
      <c r="M62" s="251"/>
      <c r="N62" s="251"/>
      <c r="O62" s="251"/>
      <c r="P62" s="301"/>
    </row>
    <row r="63" spans="1:16" s="261" customFormat="1" ht="24.95" customHeight="1" x14ac:dyDescent="0.2">
      <c r="A63" s="325" t="s">
        <v>878</v>
      </c>
      <c r="B63" s="251"/>
      <c r="C63" s="251"/>
      <c r="D63" s="251"/>
      <c r="E63" s="251"/>
      <c r="F63" s="251"/>
      <c r="G63" s="251"/>
      <c r="H63" s="251"/>
      <c r="I63" s="251"/>
      <c r="J63" s="251"/>
      <c r="K63" s="251"/>
      <c r="L63" s="251"/>
      <c r="M63" s="251"/>
      <c r="N63" s="251"/>
      <c r="O63" s="251"/>
      <c r="P63" s="301"/>
    </row>
    <row r="64" spans="1:16" s="261" customFormat="1" ht="24.95" customHeight="1" thickBot="1" x14ac:dyDescent="0.25">
      <c r="A64" s="519" t="s">
        <v>879</v>
      </c>
      <c r="B64" s="520"/>
      <c r="C64" s="520"/>
      <c r="D64" s="520"/>
      <c r="E64" s="520"/>
      <c r="F64" s="520"/>
      <c r="G64" s="520"/>
      <c r="H64" s="520"/>
      <c r="I64" s="520"/>
      <c r="J64" s="520"/>
      <c r="K64" s="520"/>
      <c r="L64" s="520"/>
      <c r="M64" s="520"/>
      <c r="N64" s="520"/>
      <c r="O64" s="520"/>
      <c r="P64" s="521"/>
    </row>
    <row r="65" spans="1:16" s="261" customFormat="1" ht="24.95" customHeight="1" thickBot="1" x14ac:dyDescent="0.25">
      <c r="A65" s="322"/>
      <c r="B65" s="326"/>
      <c r="C65" s="532" t="s">
        <v>1152</v>
      </c>
      <c r="D65" s="532"/>
      <c r="E65" s="532"/>
      <c r="F65" s="532"/>
      <c r="G65" s="532"/>
      <c r="H65" s="532"/>
      <c r="I65" s="532"/>
      <c r="J65" s="532"/>
      <c r="K65" s="532"/>
      <c r="L65" s="532"/>
      <c r="M65" s="326"/>
      <c r="N65" s="326"/>
      <c r="O65" s="326"/>
      <c r="P65" s="327"/>
    </row>
    <row r="66" spans="1:16" s="261" customFormat="1" ht="48" customHeight="1" x14ac:dyDescent="0.2">
      <c r="A66" s="510" t="s">
        <v>762</v>
      </c>
      <c r="B66" s="511"/>
      <c r="C66" s="511"/>
      <c r="D66" s="511"/>
      <c r="E66" s="511"/>
      <c r="F66" s="511"/>
      <c r="G66" s="511"/>
      <c r="H66" s="511"/>
      <c r="I66" s="511"/>
      <c r="J66" s="511"/>
      <c r="K66" s="511"/>
      <c r="L66" s="511"/>
      <c r="M66" s="511"/>
      <c r="N66" s="511"/>
      <c r="O66" s="511"/>
      <c r="P66" s="512"/>
    </row>
    <row r="67" spans="1:16" s="261" customFormat="1" ht="24.95" customHeight="1" x14ac:dyDescent="0.2">
      <c r="A67" s="513" t="s">
        <v>1365</v>
      </c>
      <c r="B67" s="514"/>
      <c r="C67" s="514"/>
      <c r="D67" s="514"/>
      <c r="E67" s="514"/>
      <c r="F67" s="514"/>
      <c r="G67" s="514"/>
      <c r="H67" s="514"/>
      <c r="I67" s="514"/>
      <c r="J67" s="514"/>
      <c r="K67" s="514"/>
      <c r="L67" s="514"/>
      <c r="M67" s="514"/>
      <c r="N67" s="514"/>
      <c r="O67" s="514"/>
      <c r="P67" s="515"/>
    </row>
    <row r="68" spans="1:16" s="261" customFormat="1" ht="24.95" customHeight="1" x14ac:dyDescent="0.2">
      <c r="A68" s="534" t="s">
        <v>772</v>
      </c>
      <c r="B68" s="535"/>
      <c r="C68" s="535"/>
      <c r="D68" s="535"/>
      <c r="E68" s="535"/>
      <c r="F68" s="535"/>
      <c r="G68" s="522" t="s">
        <v>764</v>
      </c>
      <c r="H68" s="523"/>
      <c r="I68" s="523"/>
      <c r="J68" s="523"/>
      <c r="K68" s="523"/>
      <c r="L68" s="523"/>
      <c r="M68" s="523"/>
      <c r="N68" s="523"/>
      <c r="O68" s="523"/>
      <c r="P68" s="524"/>
    </row>
    <row r="69" spans="1:16" s="261" customFormat="1" ht="24.95" customHeight="1" x14ac:dyDescent="0.2">
      <c r="A69" s="525" t="s">
        <v>393</v>
      </c>
      <c r="B69" s="505" t="s">
        <v>644</v>
      </c>
      <c r="C69" s="505" t="s">
        <v>645</v>
      </c>
      <c r="D69" s="505" t="s">
        <v>1613</v>
      </c>
      <c r="E69" s="505" t="s">
        <v>394</v>
      </c>
      <c r="F69" s="505" t="s">
        <v>621</v>
      </c>
      <c r="G69" s="527" t="s">
        <v>31</v>
      </c>
      <c r="H69" s="528"/>
      <c r="I69" s="263" t="s">
        <v>7</v>
      </c>
      <c r="J69" s="264" t="s">
        <v>32</v>
      </c>
      <c r="K69" s="264" t="s">
        <v>640</v>
      </c>
      <c r="L69" s="265" t="s">
        <v>8</v>
      </c>
      <c r="M69" s="266" t="s">
        <v>9</v>
      </c>
      <c r="N69" s="267" t="s">
        <v>10</v>
      </c>
      <c r="O69" s="264" t="s">
        <v>396</v>
      </c>
      <c r="P69" s="268" t="s">
        <v>623</v>
      </c>
    </row>
    <row r="70" spans="1:16" s="261" customFormat="1" ht="24.95" customHeight="1" x14ac:dyDescent="0.2">
      <c r="A70" s="526"/>
      <c r="B70" s="506"/>
      <c r="C70" s="506"/>
      <c r="D70" s="506"/>
      <c r="E70" s="506"/>
      <c r="F70" s="506"/>
      <c r="G70" s="269" t="s">
        <v>34</v>
      </c>
      <c r="H70" s="270" t="s">
        <v>35</v>
      </c>
      <c r="I70" s="271" t="s">
        <v>36</v>
      </c>
      <c r="J70" s="272" t="s">
        <v>36</v>
      </c>
      <c r="K70" s="272" t="s">
        <v>36</v>
      </c>
      <c r="L70" s="273" t="s">
        <v>37</v>
      </c>
      <c r="M70" s="274" t="s">
        <v>37</v>
      </c>
      <c r="N70" s="275" t="s">
        <v>38</v>
      </c>
      <c r="O70" s="272" t="s">
        <v>37</v>
      </c>
      <c r="P70" s="276" t="s">
        <v>37</v>
      </c>
    </row>
    <row r="71" spans="1:16" s="328" customFormat="1" ht="24.95" customHeight="1" x14ac:dyDescent="0.25">
      <c r="A71" s="277" t="s">
        <v>40</v>
      </c>
      <c r="B71" s="278">
        <v>40</v>
      </c>
      <c r="C71" s="249">
        <v>80</v>
      </c>
      <c r="D71" s="249" t="s">
        <v>1614</v>
      </c>
      <c r="E71" s="279">
        <f>IFERROR(B71/C71,0)</f>
        <v>0.5</v>
      </c>
      <c r="F71" s="279"/>
      <c r="G71" s="280">
        <f>IFERROR((VLOOKUP($A71,'Tabela de alimentos'!$A$3:$K$1041,2,FALSE))*$C71/100,0)</f>
        <v>286.23141849275362</v>
      </c>
      <c r="H71" s="281">
        <f>IFERROR((VLOOKUP($A71,'Tabela de alimentos'!$A$3:$K$1041,3,FALSE))*$C71/100,0)</f>
        <v>1197.5922549736811</v>
      </c>
      <c r="I71" s="279">
        <f>IFERROR((VLOOKUP($A71,'Tabela de alimentos'!$A$3:$K$1041,4,FALSE))*$C71/100,0)</f>
        <v>5.7268318840579706</v>
      </c>
      <c r="J71" s="282">
        <f>IFERROR((VLOOKUP($A71,'Tabela de alimentos'!$A$3:$K$1041,5,FALSE))*$C71/100,0)</f>
        <v>0.26800000000000002</v>
      </c>
      <c r="K71" s="282">
        <f>IFERROR((VLOOKUP($A71,'Tabela de alimentos'!$A$3:$K$1041,6,FALSE))*$C71/100,0)</f>
        <v>63.00763478260869</v>
      </c>
      <c r="L71" s="283">
        <f>IFERROR((VLOOKUP($A71,'Tabela de alimentos'!$A$3:$K$1041,7,FALSE))*$C71/100,0)</f>
        <v>3.5314666666666663</v>
      </c>
      <c r="M71" s="283">
        <f>IFERROR((VLOOKUP($A71,'Tabela de alimentos'!$A$3:$K$1041,8,FALSE))*$C71/100,0)</f>
        <v>0.54219799999999996</v>
      </c>
      <c r="N71" s="283">
        <f>IFERROR((VLOOKUP($A71,'Tabela de alimentos'!$A$3:$K$1041,9,FALSE))*$C71/100,0)</f>
        <v>0</v>
      </c>
      <c r="O71" s="283">
        <f>IFERROR((VLOOKUP($A71,'Tabela de alimentos'!$A$3:$K$1041,10,FALSE))*$C71/100,0)</f>
        <v>0</v>
      </c>
      <c r="P71" s="284">
        <f>IFERROR((VLOOKUP($A71,'Tabela de alimentos'!$A$3:$K$1041,11,FALSE))*$C71/100,0)</f>
        <v>0.81533333333333335</v>
      </c>
    </row>
    <row r="72" spans="1:16" ht="24.95" customHeight="1" x14ac:dyDescent="0.25">
      <c r="A72" s="285" t="s">
        <v>226</v>
      </c>
      <c r="B72" s="278">
        <v>2.5</v>
      </c>
      <c r="C72" s="249">
        <v>2.5</v>
      </c>
      <c r="D72" s="249" t="s">
        <v>1615</v>
      </c>
      <c r="E72" s="279">
        <f>IFERROR(B72/C72,0)</f>
        <v>1</v>
      </c>
      <c r="F72" s="279"/>
      <c r="G72" s="282">
        <f>IFERROR((VLOOKUP($A72,'Tabela de alimentos'!$A$3:$K$1041,2,FALSE))*$C72/100,0)</f>
        <v>22.1</v>
      </c>
      <c r="H72" s="283">
        <f>IFERROR((VLOOKUP($A72,'Tabela de alimentos'!$A$3:$K$1041,3,FALSE))*$C72/100,0)</f>
        <v>92.466399999999993</v>
      </c>
      <c r="I72" s="279">
        <f>IFERROR((VLOOKUP($A72,'Tabela de alimentos'!$A$3:$K$1041,4,FALSE))*$C72/100,0)</f>
        <v>0</v>
      </c>
      <c r="J72" s="282">
        <f>IFERROR((VLOOKUP($A72,'Tabela de alimentos'!$A$3:$K$1041,5,FALSE))*$C72/100,0)</f>
        <v>2.5</v>
      </c>
      <c r="K72" s="282">
        <f>IFERROR((VLOOKUP($A72,'Tabela de alimentos'!$A$3:$K$1041,6,FALSE))*$C72/100,0)</f>
        <v>0</v>
      </c>
      <c r="L72" s="283">
        <f>IFERROR((VLOOKUP($A72,'Tabela de alimentos'!$A$3:$K$1041,7,FALSE))*$C72/100,0)</f>
        <v>0</v>
      </c>
      <c r="M72" s="283">
        <f>IFERROR((VLOOKUP($A72,'Tabela de alimentos'!$A$3:$K$1041,8,FALSE))*$C72/100,0)</f>
        <v>0</v>
      </c>
      <c r="N72" s="283">
        <f>IFERROR((VLOOKUP($A72,'Tabela de alimentos'!$A$3:$K$1041,9,FALSE))*$C72/100,0)</f>
        <v>0</v>
      </c>
      <c r="O72" s="283">
        <f>IFERROR((VLOOKUP($A72,'Tabela de alimentos'!$A$3:$K$1041,10,FALSE))*$C72/100,0)</f>
        <v>0</v>
      </c>
      <c r="P72" s="284">
        <f>IFERROR((VLOOKUP($A72,'Tabela de alimentos'!$A$3:$K$1041,11,FALSE))*$C72/100,0)</f>
        <v>0</v>
      </c>
    </row>
    <row r="73" spans="1:16" ht="24.95" customHeight="1" x14ac:dyDescent="0.25">
      <c r="A73" s="285" t="s">
        <v>861</v>
      </c>
      <c r="B73" s="278">
        <v>0.2</v>
      </c>
      <c r="C73" s="249">
        <v>0.2</v>
      </c>
      <c r="D73" s="249" t="s">
        <v>1614</v>
      </c>
      <c r="E73" s="279">
        <f>IFERROR(B73/C73,0)</f>
        <v>1</v>
      </c>
      <c r="F73" s="279"/>
      <c r="G73" s="282">
        <f>IFERROR((VLOOKUP($A73,'Tabela de alimentos'!$A$3:$K$1041,2,FALSE))*$C73/100,0)</f>
        <v>0</v>
      </c>
      <c r="H73" s="283">
        <f>IFERROR((VLOOKUP($A73,'Tabela de alimentos'!$A$3:$K$1041,3,FALSE))*$C73/100,0)</f>
        <v>0</v>
      </c>
      <c r="I73" s="279">
        <f>IFERROR((VLOOKUP($A73,'Tabela de alimentos'!$A$3:$K$1041,4,FALSE))*$C73/100,0)</f>
        <v>0</v>
      </c>
      <c r="J73" s="282">
        <f>IFERROR((VLOOKUP($A73,'Tabela de alimentos'!$A$3:$K$1041,5,FALSE))*$C73/100,0)</f>
        <v>0</v>
      </c>
      <c r="K73" s="282">
        <f>IFERROR((VLOOKUP($A73,'Tabela de alimentos'!$A$3:$K$1041,6,FALSE))*$C73/100,0)</f>
        <v>0</v>
      </c>
      <c r="L73" s="283">
        <f>IFERROR((VLOOKUP($A73,'Tabela de alimentos'!$A$3:$K$1041,7,FALSE))*$C73/100,0)</f>
        <v>0</v>
      </c>
      <c r="M73" s="283">
        <f>IFERROR((VLOOKUP($A73,'Tabela de alimentos'!$A$3:$K$1041,8,FALSE))*$C73/100,0)</f>
        <v>0</v>
      </c>
      <c r="N73" s="283">
        <f>IFERROR((VLOOKUP($A73,'Tabela de alimentos'!$A$3:$K$1041,9,FALSE))*$C73/100,0)</f>
        <v>0</v>
      </c>
      <c r="O73" s="283">
        <f>IFERROR((VLOOKUP($A73,'Tabela de alimentos'!$A$3:$K$1041,10,FALSE))*$C73/100,0)</f>
        <v>0</v>
      </c>
      <c r="P73" s="284">
        <f>IFERROR((VLOOKUP($A73,'Tabela de alimentos'!$A$3:$K$1041,11,FALSE))*$C73/100,0)</f>
        <v>79.88600000000001</v>
      </c>
    </row>
    <row r="74" spans="1:16" ht="24.95" customHeight="1" x14ac:dyDescent="0.25">
      <c r="A74" s="285" t="s">
        <v>90</v>
      </c>
      <c r="B74" s="278">
        <v>0.5</v>
      </c>
      <c r="C74" s="249">
        <v>0.5</v>
      </c>
      <c r="D74" s="249" t="s">
        <v>1614</v>
      </c>
      <c r="E74" s="279">
        <f>IFERROR(B74/C74,0)</f>
        <v>1</v>
      </c>
      <c r="F74" s="279"/>
      <c r="G74" s="289">
        <f>IFERROR((VLOOKUP($A74,'Tabela de alimentos'!$A$3:$K$1041,2,FALSE))*$C74/100,0)</f>
        <v>0.56564939130434788</v>
      </c>
      <c r="H74" s="283">
        <f>IFERROR((VLOOKUP($A74,'Tabela de alimentos'!$A$3:$K$1041,3,FALSE))*$C74/100,0)</f>
        <v>2.3666770532173915</v>
      </c>
      <c r="I74" s="279">
        <f>IFERROR((VLOOKUP($A74,'Tabela de alimentos'!$A$3:$K$1041,4,FALSE))*$C74/100,0)</f>
        <v>3.5054347826086955E-2</v>
      </c>
      <c r="J74" s="282">
        <f>IFERROR((VLOOKUP($A74,'Tabela de alimentos'!$A$3:$K$1041,5,FALSE))*$C74/100,0)</f>
        <v>1.1000000000000001E-3</v>
      </c>
      <c r="K74" s="282">
        <f>IFERROR((VLOOKUP($A74,'Tabela de alimentos'!$A$3:$K$1041,6,FALSE))*$C74/100,0)</f>
        <v>0.11952898550724639</v>
      </c>
      <c r="L74" s="283">
        <f>IFERROR((VLOOKUP($A74,'Tabela de alimentos'!$A$3:$K$1041,7,FALSE))*$C74/100,0)</f>
        <v>6.7799999999999999E-2</v>
      </c>
      <c r="M74" s="283">
        <f>IFERROR((VLOOKUP($A74,'Tabela de alimentos'!$A$3:$K$1041,8,FALSE))*$C74/100,0)</f>
        <v>4.0000000000000001E-3</v>
      </c>
      <c r="N74" s="283">
        <f>IFERROR((VLOOKUP($A74,'Tabela de alimentos'!$A$3:$K$1041,9,FALSE))*$C74/100,0)</f>
        <v>0</v>
      </c>
      <c r="O74" s="283">
        <f>IFERROR((VLOOKUP($A74,'Tabela de alimentos'!$A$3:$K$1041,10,FALSE))*$C74/100,0)</f>
        <v>0</v>
      </c>
      <c r="P74" s="284">
        <f>IFERROR((VLOOKUP($A74,'Tabela de alimentos'!$A$3:$K$1041,11,FALSE))*$C74/100,0)</f>
        <v>2.6800000000000001E-2</v>
      </c>
    </row>
    <row r="75" spans="1:16" s="329" customFormat="1" ht="24.95" customHeight="1" x14ac:dyDescent="0.2">
      <c r="A75" s="539" t="s">
        <v>395</v>
      </c>
      <c r="B75" s="540"/>
      <c r="C75" s="540"/>
      <c r="D75" s="540"/>
      <c r="E75" s="540"/>
      <c r="F75" s="541"/>
      <c r="G75" s="313">
        <f t="shared" ref="G75:P75" si="6">SUM(G71:G74)</f>
        <v>308.897067884058</v>
      </c>
      <c r="H75" s="315">
        <f t="shared" si="6"/>
        <v>1292.4253320268986</v>
      </c>
      <c r="I75" s="315">
        <f t="shared" si="6"/>
        <v>5.7618862318840574</v>
      </c>
      <c r="J75" s="316">
        <f t="shared" si="6"/>
        <v>2.7690999999999999</v>
      </c>
      <c r="K75" s="316">
        <f t="shared" si="6"/>
        <v>63.127163768115935</v>
      </c>
      <c r="L75" s="316">
        <f t="shared" si="6"/>
        <v>3.5992666666666664</v>
      </c>
      <c r="M75" s="315">
        <f t="shared" si="6"/>
        <v>0.54619799999999996</v>
      </c>
      <c r="N75" s="317">
        <f t="shared" si="6"/>
        <v>0</v>
      </c>
      <c r="O75" s="317">
        <f t="shared" si="6"/>
        <v>0</v>
      </c>
      <c r="P75" s="318">
        <f t="shared" si="6"/>
        <v>80.728133333333332</v>
      </c>
    </row>
    <row r="76" spans="1:16" ht="24.95" customHeight="1" x14ac:dyDescent="0.25">
      <c r="A76" s="295" t="s">
        <v>767</v>
      </c>
      <c r="B76" s="537"/>
      <c r="C76" s="537"/>
      <c r="D76" s="250"/>
      <c r="E76" s="296"/>
      <c r="F76" s="296"/>
      <c r="G76" s="297"/>
      <c r="H76" s="296"/>
      <c r="I76" s="296"/>
      <c r="J76" s="296"/>
      <c r="K76" s="296"/>
      <c r="L76" s="296"/>
      <c r="M76" s="298"/>
      <c r="N76" s="298"/>
      <c r="O76" s="298"/>
      <c r="P76" s="299"/>
    </row>
    <row r="77" spans="1:16" ht="24.95" customHeight="1" x14ac:dyDescent="0.25">
      <c r="A77" s="325" t="s">
        <v>883</v>
      </c>
      <c r="B77" s="484"/>
      <c r="C77" s="484"/>
      <c r="D77" s="484"/>
      <c r="E77" s="330"/>
      <c r="F77" s="330"/>
      <c r="G77" s="310"/>
      <c r="H77" s="330"/>
      <c r="I77" s="330"/>
      <c r="J77" s="330"/>
      <c r="K77" s="330"/>
      <c r="L77" s="330"/>
      <c r="P77" s="301"/>
    </row>
    <row r="78" spans="1:16" ht="24.95" customHeight="1" x14ac:dyDescent="0.25">
      <c r="A78" s="516" t="s">
        <v>880</v>
      </c>
      <c r="B78" s="517"/>
      <c r="C78" s="517"/>
      <c r="D78" s="517"/>
      <c r="E78" s="517"/>
      <c r="F78" s="517"/>
      <c r="G78" s="517"/>
      <c r="H78" s="517"/>
      <c r="I78" s="517"/>
      <c r="J78" s="517"/>
      <c r="K78" s="517"/>
      <c r="L78" s="517"/>
      <c r="M78" s="517"/>
      <c r="N78" s="517"/>
      <c r="O78" s="517"/>
      <c r="P78" s="518"/>
    </row>
    <row r="79" spans="1:16" ht="24.95" customHeight="1" thickBot="1" x14ac:dyDescent="0.3">
      <c r="A79" s="519" t="s">
        <v>881</v>
      </c>
      <c r="B79" s="520"/>
      <c r="C79" s="520"/>
      <c r="D79" s="520"/>
      <c r="E79" s="520"/>
      <c r="F79" s="520"/>
      <c r="G79" s="520"/>
      <c r="H79" s="520"/>
      <c r="I79" s="520"/>
      <c r="J79" s="520"/>
      <c r="K79" s="520"/>
      <c r="L79" s="520"/>
      <c r="M79" s="520"/>
      <c r="N79" s="520"/>
      <c r="O79" s="520"/>
      <c r="P79" s="521"/>
    </row>
    <row r="80" spans="1:16" ht="24.95" customHeight="1" thickBot="1" x14ac:dyDescent="0.3">
      <c r="A80" s="304"/>
      <c r="B80" s="532" t="s">
        <v>1152</v>
      </c>
      <c r="C80" s="532"/>
      <c r="D80" s="532"/>
      <c r="E80" s="532"/>
      <c r="F80" s="532"/>
      <c r="G80" s="532"/>
      <c r="H80" s="532"/>
      <c r="I80" s="532"/>
      <c r="J80" s="532"/>
      <c r="K80" s="532"/>
      <c r="L80" s="323"/>
      <c r="M80" s="323"/>
      <c r="N80" s="323"/>
      <c r="O80" s="323"/>
      <c r="P80" s="324"/>
    </row>
    <row r="81" spans="1:18" ht="48" customHeight="1" x14ac:dyDescent="0.25">
      <c r="A81" s="510" t="s">
        <v>762</v>
      </c>
      <c r="B81" s="511"/>
      <c r="C81" s="511"/>
      <c r="D81" s="511"/>
      <c r="E81" s="511"/>
      <c r="F81" s="511"/>
      <c r="G81" s="511"/>
      <c r="H81" s="511"/>
      <c r="I81" s="511"/>
      <c r="J81" s="511"/>
      <c r="K81" s="511"/>
      <c r="L81" s="511"/>
      <c r="M81" s="511"/>
      <c r="N81" s="511"/>
      <c r="O81" s="511"/>
      <c r="P81" s="512"/>
      <c r="R81" s="247"/>
    </row>
    <row r="82" spans="1:18" ht="24.95" customHeight="1" x14ac:dyDescent="0.25">
      <c r="A82" s="513" t="s">
        <v>1365</v>
      </c>
      <c r="B82" s="514"/>
      <c r="C82" s="514"/>
      <c r="D82" s="514"/>
      <c r="E82" s="514"/>
      <c r="F82" s="514"/>
      <c r="G82" s="514"/>
      <c r="H82" s="514"/>
      <c r="I82" s="514"/>
      <c r="J82" s="514"/>
      <c r="K82" s="514"/>
      <c r="L82" s="514"/>
      <c r="M82" s="514"/>
      <c r="N82" s="514"/>
      <c r="O82" s="514"/>
      <c r="P82" s="515"/>
    </row>
    <row r="83" spans="1:18" ht="24.95" customHeight="1" x14ac:dyDescent="0.25">
      <c r="A83" s="534" t="s">
        <v>970</v>
      </c>
      <c r="B83" s="535"/>
      <c r="C83" s="535"/>
      <c r="D83" s="535"/>
      <c r="E83" s="535"/>
      <c r="F83" s="535"/>
      <c r="G83" s="522" t="s">
        <v>764</v>
      </c>
      <c r="H83" s="523"/>
      <c r="I83" s="523"/>
      <c r="J83" s="523"/>
      <c r="K83" s="523"/>
      <c r="L83" s="523"/>
      <c r="M83" s="523"/>
      <c r="N83" s="523"/>
      <c r="O83" s="523"/>
      <c r="P83" s="524"/>
    </row>
    <row r="84" spans="1:18" ht="24.95" customHeight="1" x14ac:dyDescent="0.25">
      <c r="A84" s="525" t="s">
        <v>393</v>
      </c>
      <c r="B84" s="505" t="s">
        <v>644</v>
      </c>
      <c r="C84" s="505" t="s">
        <v>645</v>
      </c>
      <c r="D84" s="505" t="s">
        <v>1613</v>
      </c>
      <c r="E84" s="505" t="s">
        <v>394</v>
      </c>
      <c r="F84" s="505" t="s">
        <v>621</v>
      </c>
      <c r="G84" s="527" t="s">
        <v>31</v>
      </c>
      <c r="H84" s="528"/>
      <c r="I84" s="263" t="s">
        <v>7</v>
      </c>
      <c r="J84" s="264" t="s">
        <v>32</v>
      </c>
      <c r="K84" s="264" t="s">
        <v>640</v>
      </c>
      <c r="L84" s="265" t="s">
        <v>8</v>
      </c>
      <c r="M84" s="266" t="s">
        <v>9</v>
      </c>
      <c r="N84" s="267" t="s">
        <v>10</v>
      </c>
      <c r="O84" s="264" t="s">
        <v>396</v>
      </c>
      <c r="P84" s="268" t="s">
        <v>623</v>
      </c>
    </row>
    <row r="85" spans="1:18" ht="24.95" customHeight="1" x14ac:dyDescent="0.25">
      <c r="A85" s="538"/>
      <c r="B85" s="506"/>
      <c r="C85" s="506"/>
      <c r="D85" s="506"/>
      <c r="E85" s="506"/>
      <c r="F85" s="506"/>
      <c r="G85" s="269" t="s">
        <v>34</v>
      </c>
      <c r="H85" s="267" t="s">
        <v>35</v>
      </c>
      <c r="I85" s="271" t="s">
        <v>36</v>
      </c>
      <c r="J85" s="272" t="s">
        <v>36</v>
      </c>
      <c r="K85" s="272" t="s">
        <v>36</v>
      </c>
      <c r="L85" s="273" t="s">
        <v>37</v>
      </c>
      <c r="M85" s="274" t="s">
        <v>37</v>
      </c>
      <c r="N85" s="275" t="s">
        <v>38</v>
      </c>
      <c r="O85" s="272" t="s">
        <v>37</v>
      </c>
      <c r="P85" s="276" t="s">
        <v>37</v>
      </c>
    </row>
    <row r="86" spans="1:18" ht="24.95" customHeight="1" x14ac:dyDescent="0.25">
      <c r="A86" s="277" t="s">
        <v>94</v>
      </c>
      <c r="B86" s="331">
        <v>40</v>
      </c>
      <c r="C86" s="309">
        <v>35</v>
      </c>
      <c r="D86" s="249" t="s">
        <v>1614</v>
      </c>
      <c r="E86" s="280">
        <f>IFERROR(B86/C86,0)</f>
        <v>1.1428571428571428</v>
      </c>
      <c r="F86" s="319"/>
      <c r="G86" s="280">
        <f>IFERROR((VLOOKUP($A86,'Tabela de alimentos'!$A$3:$K$1041,2,FALSE))*$C86/100,0)</f>
        <v>22.529579130434776</v>
      </c>
      <c r="H86" s="280">
        <f>IFERROR((VLOOKUP($A86,'Tabela de alimentos'!$A$3:$K$1041,3,FALSE))*$C86/100,0)</f>
        <v>94.263759081739096</v>
      </c>
      <c r="I86" s="310">
        <f>IFERROR((VLOOKUP($A86,'Tabela de alimentos'!$A$3:$K$1041,4,FALSE))*$C86/100,0)</f>
        <v>0.62010869565217375</v>
      </c>
      <c r="J86" s="282">
        <f>IFERROR((VLOOKUP($A86,'Tabela de alimentos'!$A$3:$K$1041,5,FALSE))*$C86/100,0)</f>
        <v>0</v>
      </c>
      <c r="K86" s="282">
        <f>IFERROR((VLOOKUP($A86,'Tabela de alimentos'!$A$3:$K$1041,6,FALSE))*$C86/100,0)</f>
        <v>5.1408913043478242</v>
      </c>
      <c r="L86" s="283">
        <f>IFERROR((VLOOKUP($A86,'Tabela de alimentos'!$A$3:$K$1041,7,FALSE))*$C86/100,0)</f>
        <v>1.2424999999999999</v>
      </c>
      <c r="M86" s="283">
        <f>IFERROR((VLOOKUP($A86,'Tabela de alimentos'!$A$3:$K$1041,8,FALSE))*$C86/100,0)</f>
        <v>0.126</v>
      </c>
      <c r="N86" s="283">
        <f>IFERROR((VLOOKUP($A86,'Tabela de alimentos'!$A$3:$K$1041,9,FALSE))*$C86/100,0)</f>
        <v>0</v>
      </c>
      <c r="O86" s="283">
        <f>IFERROR((VLOOKUP($A86,'Tabela de alimentos'!$A$3:$K$1041,10,FALSE))*$C86/100,0)</f>
        <v>10.879166666666665</v>
      </c>
      <c r="P86" s="284">
        <f>IFERROR((VLOOKUP($A86,'Tabela de alimentos'!$A$3:$K$1041,11,FALSE))*$C86/100,0)</f>
        <v>0</v>
      </c>
    </row>
    <row r="87" spans="1:18" ht="24.95" customHeight="1" x14ac:dyDescent="0.25">
      <c r="A87" s="285" t="s">
        <v>218</v>
      </c>
      <c r="B87" s="331">
        <v>8</v>
      </c>
      <c r="C87" s="253">
        <v>8</v>
      </c>
      <c r="D87" s="253" t="s">
        <v>1614</v>
      </c>
      <c r="E87" s="282">
        <f>IFERROR(B87/C87,0)</f>
        <v>1</v>
      </c>
      <c r="F87" s="279"/>
      <c r="G87" s="282">
        <f>IFERROR((VLOOKUP($A87,'Tabela de alimentos'!$A$3:$K$1041,2,FALSE))*$C87/100,0)</f>
        <v>60.603236858079732</v>
      </c>
      <c r="H87" s="282">
        <f>IFERROR((VLOOKUP($A87,'Tabela de alimentos'!$A$3:$K$1041,3,FALSE))*$C87/100,0)</f>
        <v>253.56394301420562</v>
      </c>
      <c r="I87" s="310">
        <f>IFERROR((VLOOKUP($A87,'Tabela de alimentos'!$A$3:$K$1041,4,FALSE))*$C87/100,0)</f>
        <v>3.1644800567626953E-2</v>
      </c>
      <c r="J87" s="282">
        <f>IFERROR((VLOOKUP($A87,'Tabela de alimentos'!$A$3:$K$1041,5,FALSE))*$C87/100,0)</f>
        <v>6.8831466666666667</v>
      </c>
      <c r="K87" s="282">
        <f>IFERROR((VLOOKUP($A87,'Tabela de alimentos'!$A$3:$K$1041,6,FALSE))*$C87/100,0)</f>
        <v>0</v>
      </c>
      <c r="L87" s="283">
        <f>IFERROR((VLOOKUP($A87,'Tabela de alimentos'!$A$3:$K$1041,7,FALSE))*$C87/100,0)</f>
        <v>0.28864000000000001</v>
      </c>
      <c r="M87" s="283">
        <f>IFERROR((VLOOKUP($A87,'Tabela de alimentos'!$A$3:$K$1041,8,FALSE))*$C87/100,0)</f>
        <v>0</v>
      </c>
      <c r="N87" s="283">
        <f>IFERROR((VLOOKUP($A87,'Tabela de alimentos'!$A$3:$K$1041,9,FALSE))*$C87/100,0)</f>
        <v>60.32</v>
      </c>
      <c r="O87" s="283">
        <f>IFERROR((VLOOKUP($A87,'Tabela de alimentos'!$A$3:$K$1041,10,FALSE))*$C87/100,0)</f>
        <v>0</v>
      </c>
      <c r="P87" s="284">
        <f>IFERROR((VLOOKUP($A87,'Tabela de alimentos'!$A$3:$K$1041,11,FALSE))*$C87/100,0)</f>
        <v>0.30789333333333335</v>
      </c>
    </row>
    <row r="88" spans="1:18" ht="24.95" customHeight="1" x14ac:dyDescent="0.25">
      <c r="A88" s="285" t="s">
        <v>861</v>
      </c>
      <c r="B88" s="278">
        <v>0.2</v>
      </c>
      <c r="C88" s="249">
        <v>0.2</v>
      </c>
      <c r="D88" s="249" t="s">
        <v>1614</v>
      </c>
      <c r="E88" s="282">
        <f>IFERROR(B88/C88,0)</f>
        <v>1</v>
      </c>
      <c r="F88" s="279"/>
      <c r="G88" s="282">
        <f>IFERROR((VLOOKUP($A88,'Tabela de alimentos'!$A$3:$K$1041,2,FALSE))*$C88/100,0)</f>
        <v>0</v>
      </c>
      <c r="H88" s="282">
        <f>IFERROR((VLOOKUP($A88,'Tabela de alimentos'!$A$3:$K$1041,3,FALSE))*$C88/100,0)</f>
        <v>0</v>
      </c>
      <c r="I88" s="310">
        <f>IFERROR((VLOOKUP($A88,'Tabela de alimentos'!$A$3:$K$1041,4,FALSE))*$C88/100,0)</f>
        <v>0</v>
      </c>
      <c r="J88" s="282">
        <f>IFERROR((VLOOKUP($A88,'Tabela de alimentos'!$A$3:$K$1041,5,FALSE))*$C88/100,0)</f>
        <v>0</v>
      </c>
      <c r="K88" s="282">
        <f>IFERROR((VLOOKUP($A88,'Tabela de alimentos'!$A$3:$K$1041,6,FALSE))*$C88/100,0)</f>
        <v>0</v>
      </c>
      <c r="L88" s="283">
        <f>IFERROR((VLOOKUP($A88,'Tabela de alimentos'!$A$3:$K$1041,7,FALSE))*$C88/100,0)</f>
        <v>0</v>
      </c>
      <c r="M88" s="283">
        <f>IFERROR((VLOOKUP($A88,'Tabela de alimentos'!$A$3:$K$1041,8,FALSE))*$C88/100,0)</f>
        <v>0</v>
      </c>
      <c r="N88" s="283">
        <f>IFERROR((VLOOKUP($A88,'Tabela de alimentos'!$A$3:$K$1041,9,FALSE))*$C88/100,0)</f>
        <v>0</v>
      </c>
      <c r="O88" s="283">
        <f>IFERROR((VLOOKUP($A88,'Tabela de alimentos'!$A$3:$K$1041,10,FALSE))*$C88/100,0)</f>
        <v>0</v>
      </c>
      <c r="P88" s="284">
        <f>IFERROR((VLOOKUP($A88,'Tabela de alimentos'!$A$3:$K$1041,11,FALSE))*$C88/100,0)</f>
        <v>79.88600000000001</v>
      </c>
    </row>
    <row r="89" spans="1:18" ht="24.95" customHeight="1" x14ac:dyDescent="0.25">
      <c r="A89" s="320" t="s">
        <v>493</v>
      </c>
      <c r="B89" s="331">
        <v>0.1</v>
      </c>
      <c r="C89" s="254">
        <v>0.1</v>
      </c>
      <c r="D89" s="253" t="s">
        <v>1614</v>
      </c>
      <c r="E89" s="282">
        <f>IFERROR(B89/C89,0)</f>
        <v>1</v>
      </c>
      <c r="F89" s="279"/>
      <c r="G89" s="289">
        <f>IFERROR((VLOOKUP($A89,'Tabela de alimentos'!$A$3:$K$1041,2,FALSE))*$C89/100,0)</f>
        <v>0.30599999999999999</v>
      </c>
      <c r="H89" s="289">
        <f>IFERROR((VLOOKUP($A89,'Tabela de alimentos'!$A$3:$K$1041,3,FALSE))*$C89/100,0)</f>
        <v>1.2803040000000001</v>
      </c>
      <c r="I89" s="310">
        <f>IFERROR((VLOOKUP($A89,'Tabela de alimentos'!$A$3:$K$1041,4,FALSE))*$C89/100,0)</f>
        <v>1.1000000000000001E-2</v>
      </c>
      <c r="J89" s="282">
        <f>IFERROR((VLOOKUP($A89,'Tabela de alimentos'!$A$3:$K$1041,5,FALSE))*$C89/100,0)</f>
        <v>1.0250000000000002E-2</v>
      </c>
      <c r="K89" s="282">
        <f>IFERROR((VLOOKUP($A89,'Tabela de alimentos'!$A$3:$K$1041,6,FALSE))*$C89/100,0)</f>
        <v>6.4430000000000015E-2</v>
      </c>
      <c r="L89" s="283">
        <f>IFERROR((VLOOKUP($A89,'Tabela de alimentos'!$A$3:$K$1041,7,FALSE))*$C89/100,0)</f>
        <v>1.5760000000000003</v>
      </c>
      <c r="M89" s="283">
        <f>IFERROR((VLOOKUP($A89,'Tabela de alimentos'!$A$3:$K$1041,8,FALSE))*$C89/100,0)</f>
        <v>4.4000000000000004E-2</v>
      </c>
      <c r="N89" s="283">
        <f>IFERROR((VLOOKUP($A89,'Tabela de alimentos'!$A$3:$K$1041,9,FALSE))*$C89/100,0)</f>
        <v>0.34517000000000003</v>
      </c>
      <c r="O89" s="283">
        <f>IFERROR((VLOOKUP($A89,'Tabela de alimentos'!$A$3:$K$1041,10,FALSE))*$C89/100,0)</f>
        <v>0.05</v>
      </c>
      <c r="P89" s="284">
        <f>IFERROR((VLOOKUP($A89,'Tabela de alimentos'!$A$3:$K$1041,11,FALSE))*$C89/100,0)</f>
        <v>1.4999999999999999E-2</v>
      </c>
    </row>
    <row r="90" spans="1:18" ht="24.95" customHeight="1" x14ac:dyDescent="0.25">
      <c r="A90" s="539" t="s">
        <v>395</v>
      </c>
      <c r="B90" s="540"/>
      <c r="C90" s="540"/>
      <c r="D90" s="540"/>
      <c r="E90" s="540"/>
      <c r="F90" s="541"/>
      <c r="G90" s="291">
        <f>SUM(G86:G89)</f>
        <v>83.438815988514506</v>
      </c>
      <c r="H90" s="291">
        <f t="shared" ref="H90:P90" si="7">SUM(H86:H86)</f>
        <v>94.263759081739096</v>
      </c>
      <c r="I90" s="291">
        <f t="shared" si="7"/>
        <v>0.62010869565217375</v>
      </c>
      <c r="J90" s="291">
        <f t="shared" si="7"/>
        <v>0</v>
      </c>
      <c r="K90" s="291">
        <f t="shared" si="7"/>
        <v>5.1408913043478242</v>
      </c>
      <c r="L90" s="291">
        <f t="shared" si="7"/>
        <v>1.2424999999999999</v>
      </c>
      <c r="M90" s="291">
        <f t="shared" si="7"/>
        <v>0.126</v>
      </c>
      <c r="N90" s="291">
        <f t="shared" si="7"/>
        <v>0</v>
      </c>
      <c r="O90" s="291">
        <f t="shared" si="7"/>
        <v>10.879166666666665</v>
      </c>
      <c r="P90" s="294">
        <f t="shared" si="7"/>
        <v>0</v>
      </c>
    </row>
    <row r="91" spans="1:18" ht="24.95" customHeight="1" x14ac:dyDescent="0.25">
      <c r="A91" s="295" t="s">
        <v>767</v>
      </c>
      <c r="B91" s="537"/>
      <c r="C91" s="537"/>
      <c r="D91" s="250"/>
      <c r="E91" s="296"/>
      <c r="F91" s="296"/>
      <c r="G91" s="297"/>
      <c r="H91" s="296"/>
      <c r="I91" s="296"/>
      <c r="J91" s="296"/>
      <c r="K91" s="296"/>
      <c r="L91" s="296"/>
      <c r="M91" s="298"/>
      <c r="N91" s="298"/>
      <c r="O91" s="298"/>
      <c r="P91" s="299"/>
    </row>
    <row r="92" spans="1:18" ht="24.95" customHeight="1" x14ac:dyDescent="0.25">
      <c r="A92" s="516" t="s">
        <v>971</v>
      </c>
      <c r="B92" s="517"/>
      <c r="C92" s="517"/>
      <c r="D92" s="517"/>
      <c r="E92" s="517"/>
      <c r="F92" s="517"/>
      <c r="G92" s="517"/>
      <c r="H92" s="517"/>
      <c r="I92" s="517"/>
      <c r="J92" s="517"/>
      <c r="K92" s="517"/>
      <c r="L92" s="517"/>
      <c r="M92" s="517"/>
      <c r="N92" s="517"/>
      <c r="O92" s="517"/>
      <c r="P92" s="518"/>
    </row>
    <row r="93" spans="1:18" ht="24.95" customHeight="1" x14ac:dyDescent="0.25">
      <c r="A93" s="325" t="s">
        <v>972</v>
      </c>
      <c r="G93" s="251"/>
      <c r="P93" s="301"/>
    </row>
    <row r="94" spans="1:18" ht="24.95" customHeight="1" x14ac:dyDescent="0.25">
      <c r="A94" s="325" t="s">
        <v>973</v>
      </c>
      <c r="G94" s="251"/>
      <c r="P94" s="301"/>
    </row>
    <row r="95" spans="1:18" ht="24.95" customHeight="1" thickBot="1" x14ac:dyDescent="0.3">
      <c r="A95" s="332" t="s">
        <v>974</v>
      </c>
      <c r="B95" s="252"/>
      <c r="C95" s="252"/>
      <c r="D95" s="252"/>
      <c r="E95" s="252"/>
      <c r="F95" s="252"/>
      <c r="G95" s="252"/>
      <c r="H95" s="252"/>
      <c r="I95" s="252"/>
      <c r="J95" s="252"/>
      <c r="K95" s="252"/>
      <c r="L95" s="252"/>
      <c r="M95" s="252"/>
      <c r="N95" s="252"/>
      <c r="O95" s="252"/>
      <c r="P95" s="303"/>
    </row>
    <row r="96" spans="1:18" ht="24.95" customHeight="1" thickBot="1" x14ac:dyDescent="0.3">
      <c r="A96" s="333"/>
      <c r="B96" s="532" t="s">
        <v>1152</v>
      </c>
      <c r="C96" s="532"/>
      <c r="D96" s="532"/>
      <c r="E96" s="532"/>
      <c r="F96" s="532"/>
      <c r="G96" s="532"/>
      <c r="H96" s="532"/>
      <c r="I96" s="532"/>
      <c r="J96" s="532"/>
      <c r="K96" s="532"/>
      <c r="L96" s="334"/>
      <c r="M96" s="334"/>
      <c r="N96" s="334"/>
      <c r="O96" s="334"/>
      <c r="P96" s="335"/>
    </row>
    <row r="97" spans="1:16" ht="37.5" customHeight="1" x14ac:dyDescent="0.25">
      <c r="A97" s="510" t="s">
        <v>762</v>
      </c>
      <c r="B97" s="511"/>
      <c r="C97" s="511"/>
      <c r="D97" s="511"/>
      <c r="E97" s="511"/>
      <c r="F97" s="511"/>
      <c r="G97" s="511"/>
      <c r="H97" s="511"/>
      <c r="I97" s="511"/>
      <c r="J97" s="511"/>
      <c r="K97" s="511"/>
      <c r="L97" s="511"/>
      <c r="M97" s="511"/>
      <c r="N97" s="511"/>
      <c r="O97" s="511"/>
      <c r="P97" s="512"/>
    </row>
    <row r="98" spans="1:16" ht="24.95" customHeight="1" x14ac:dyDescent="0.25">
      <c r="A98" s="513" t="s">
        <v>1365</v>
      </c>
      <c r="B98" s="514"/>
      <c r="C98" s="514"/>
      <c r="D98" s="514"/>
      <c r="E98" s="514"/>
      <c r="F98" s="514"/>
      <c r="G98" s="514"/>
      <c r="H98" s="514"/>
      <c r="I98" s="514"/>
      <c r="J98" s="514"/>
      <c r="K98" s="514"/>
      <c r="L98" s="514"/>
      <c r="M98" s="514"/>
      <c r="N98" s="514"/>
      <c r="O98" s="514"/>
      <c r="P98" s="515"/>
    </row>
    <row r="99" spans="1:16" ht="24.95" customHeight="1" x14ac:dyDescent="0.25">
      <c r="A99" s="534" t="s">
        <v>1173</v>
      </c>
      <c r="B99" s="535"/>
      <c r="C99" s="535"/>
      <c r="D99" s="535"/>
      <c r="E99" s="535"/>
      <c r="F99" s="535"/>
      <c r="G99" s="522" t="s">
        <v>764</v>
      </c>
      <c r="H99" s="523"/>
      <c r="I99" s="523"/>
      <c r="J99" s="523"/>
      <c r="K99" s="523"/>
      <c r="L99" s="523"/>
      <c r="M99" s="523"/>
      <c r="N99" s="523"/>
      <c r="O99" s="523"/>
      <c r="P99" s="524"/>
    </row>
    <row r="100" spans="1:16" ht="24.95" customHeight="1" x14ac:dyDescent="0.25">
      <c r="A100" s="525" t="s">
        <v>393</v>
      </c>
      <c r="B100" s="505" t="s">
        <v>644</v>
      </c>
      <c r="C100" s="505" t="s">
        <v>645</v>
      </c>
      <c r="D100" s="505" t="s">
        <v>1613</v>
      </c>
      <c r="E100" s="505" t="s">
        <v>394</v>
      </c>
      <c r="F100" s="505" t="s">
        <v>621</v>
      </c>
      <c r="G100" s="527" t="s">
        <v>31</v>
      </c>
      <c r="H100" s="528"/>
      <c r="I100" s="263" t="s">
        <v>7</v>
      </c>
      <c r="J100" s="264" t="s">
        <v>32</v>
      </c>
      <c r="K100" s="264" t="s">
        <v>640</v>
      </c>
      <c r="L100" s="265" t="s">
        <v>8</v>
      </c>
      <c r="M100" s="266" t="s">
        <v>9</v>
      </c>
      <c r="N100" s="267" t="s">
        <v>10</v>
      </c>
      <c r="O100" s="264" t="s">
        <v>396</v>
      </c>
      <c r="P100" s="268" t="s">
        <v>623</v>
      </c>
    </row>
    <row r="101" spans="1:16" ht="24.95" customHeight="1" x14ac:dyDescent="0.25">
      <c r="A101" s="538"/>
      <c r="B101" s="506"/>
      <c r="C101" s="506"/>
      <c r="D101" s="506"/>
      <c r="E101" s="506"/>
      <c r="F101" s="506"/>
      <c r="G101" s="269" t="s">
        <v>34</v>
      </c>
      <c r="H101" s="267" t="s">
        <v>35</v>
      </c>
      <c r="I101" s="271" t="s">
        <v>36</v>
      </c>
      <c r="J101" s="272" t="s">
        <v>36</v>
      </c>
      <c r="K101" s="272" t="s">
        <v>36</v>
      </c>
      <c r="L101" s="273" t="s">
        <v>37</v>
      </c>
      <c r="M101" s="274" t="s">
        <v>37</v>
      </c>
      <c r="N101" s="275" t="s">
        <v>38</v>
      </c>
      <c r="O101" s="272" t="s">
        <v>37</v>
      </c>
      <c r="P101" s="276" t="s">
        <v>37</v>
      </c>
    </row>
    <row r="102" spans="1:16" ht="24.95" customHeight="1" x14ac:dyDescent="0.25">
      <c r="A102" s="277" t="s">
        <v>491</v>
      </c>
      <c r="B102" s="331">
        <v>35</v>
      </c>
      <c r="C102" s="309">
        <v>90</v>
      </c>
      <c r="D102" s="249" t="s">
        <v>1614</v>
      </c>
      <c r="E102" s="280">
        <f t="shared" ref="E102:E111" si="8">IFERROR(B102/C102,0)</f>
        <v>0.3888888888888889</v>
      </c>
      <c r="F102" s="319"/>
      <c r="G102" s="280">
        <f>IFERROR((VLOOKUP($A102,'[1]Tabela de alimentos'!$A$3:$K$1041,2,FALSE))*$C102/100,0)</f>
        <v>56.655000000000001</v>
      </c>
      <c r="H102" s="280">
        <f>IFERROR((VLOOKUP($A102,'[1]Tabela de alimentos'!$A$3:$K$1041,3,FALSE))*$C102/100,0)</f>
        <v>237.04452000000001</v>
      </c>
      <c r="I102" s="310">
        <f>IFERROR((VLOOKUP($A102,'[1]Tabela de alimentos'!$A$3:$K$1041,4,FALSE))*$C102/100,0)</f>
        <v>1.1159999999999999</v>
      </c>
      <c r="J102" s="282">
        <f>IFERROR((VLOOKUP($A102,'[1]Tabela de alimentos'!$A$3:$K$1041,5,FALSE))*$C102/100,0)</f>
        <v>0.27899999999999997</v>
      </c>
      <c r="K102" s="282">
        <f>IFERROR((VLOOKUP($A102,'[1]Tabela de alimentos'!$A$3:$K$1041,6,FALSE))*$C102/100,0)</f>
        <v>12.15</v>
      </c>
      <c r="L102" s="283">
        <f>IFERROR((VLOOKUP($A102,'[1]Tabela de alimentos'!$A$3:$K$1041,7,FALSE))*$C102/100,0)</f>
        <v>3.0329999999999999</v>
      </c>
      <c r="M102" s="283">
        <f>IFERROR((VLOOKUP($A102,'[1]Tabela de alimentos'!$A$3:$K$1041,8,FALSE))*$C102/100,0)</f>
        <v>0.66599999999999993</v>
      </c>
      <c r="N102" s="283">
        <f>IFERROR((VLOOKUP($A102,'[1]Tabela de alimentos'!$A$3:$K$1041,9,FALSE))*$C102/100,0)</f>
        <v>1.6470000000000002</v>
      </c>
      <c r="O102" s="283">
        <f>IFERROR((VLOOKUP($A102,'[1]Tabela de alimentos'!$A$3:$K$1041,10,FALSE))*$C102/100,0)</f>
        <v>0</v>
      </c>
      <c r="P102" s="284">
        <f>IFERROR((VLOOKUP($A102,'[1]Tabela de alimentos'!$A$3:$K$1041,11,FALSE))*$C102/100,0)</f>
        <v>4.5089999999999995</v>
      </c>
    </row>
    <row r="103" spans="1:16" ht="24.95" customHeight="1" x14ac:dyDescent="0.25">
      <c r="A103" s="285" t="s">
        <v>292</v>
      </c>
      <c r="B103" s="331">
        <v>70</v>
      </c>
      <c r="C103" s="253">
        <v>60</v>
      </c>
      <c r="D103" s="249" t="s">
        <v>1614</v>
      </c>
      <c r="E103" s="282">
        <f t="shared" si="8"/>
        <v>1.1666666666666667</v>
      </c>
      <c r="F103" s="279"/>
      <c r="G103" s="282">
        <f>IFERROR((VLOOKUP($A103,'[1]Tabela de alimentos'!$A$3:$K$1041,2,FALSE))*$C103/100,0)</f>
        <v>111.63345</v>
      </c>
      <c r="H103" s="282">
        <f>IFERROR((VLOOKUP($A103,'[1]Tabela de alimentos'!$A$3:$K$1041,3,FALSE))*$C103/100,0)</f>
        <v>467.07435479999998</v>
      </c>
      <c r="I103" s="310">
        <f>IFERROR((VLOOKUP($A103,'[1]Tabela de alimentos'!$A$3:$K$1041,4,FALSE))*$C103/100,0)</f>
        <v>12.074999999999999</v>
      </c>
      <c r="J103" s="282">
        <f>IFERROR((VLOOKUP($A103,'[1]Tabela de alimentos'!$A$3:$K$1041,5,FALSE))*$C103/100,0)</f>
        <v>6.66</v>
      </c>
      <c r="K103" s="282">
        <f>IFERROR((VLOOKUP($A103,'[1]Tabela de alimentos'!$A$3:$K$1041,6,FALSE))*$C103/100,0)</f>
        <v>0</v>
      </c>
      <c r="L103" s="283">
        <f>IFERROR((VLOOKUP($A103,'[1]Tabela de alimentos'!$A$3:$K$1041,7,FALSE))*$C103/100,0)</f>
        <v>7.761400000000001</v>
      </c>
      <c r="M103" s="283">
        <f>IFERROR((VLOOKUP($A103,'[1]Tabela de alimentos'!$A$3:$K$1041,8,FALSE))*$C103/100,0)</f>
        <v>0.53239999999999998</v>
      </c>
      <c r="N103" s="283">
        <f>IFERROR((VLOOKUP($A103,'[1]Tabela de alimentos'!$A$3:$K$1041,9,FALSE))*$C103/100,0)</f>
        <v>0</v>
      </c>
      <c r="O103" s="283">
        <f>IFERROR((VLOOKUP($A103,'[1]Tabela de alimentos'!$A$3:$K$1041,10,FALSE))*$C103/100,0)</f>
        <v>0</v>
      </c>
      <c r="P103" s="284">
        <f>IFERROR((VLOOKUP($A103,'[1]Tabela de alimentos'!$A$3:$K$1041,11,FALSE))*$C103/100,0)</f>
        <v>61.2</v>
      </c>
    </row>
    <row r="104" spans="1:16" ht="24.95" customHeight="1" x14ac:dyDescent="0.25">
      <c r="A104" s="285" t="s">
        <v>137</v>
      </c>
      <c r="B104" s="331">
        <v>30</v>
      </c>
      <c r="C104" s="253">
        <v>25</v>
      </c>
      <c r="D104" s="249" t="s">
        <v>1614</v>
      </c>
      <c r="E104" s="282">
        <f t="shared" si="8"/>
        <v>1.2</v>
      </c>
      <c r="F104" s="279"/>
      <c r="G104" s="282">
        <f>IFERROR((VLOOKUP($A104,'[1]Tabela de alimentos'!$A$3:$K$1041,2,FALSE))*$C104/100,0)</f>
        <v>5.1367272916666593</v>
      </c>
      <c r="H104" s="282">
        <f>IFERROR((VLOOKUP($A104,'[1]Tabela de alimentos'!$A$3:$K$1041,3,FALSE))*$C104/100,0)</f>
        <v>21.492066988333303</v>
      </c>
      <c r="I104" s="310">
        <f>IFERROR((VLOOKUP($A104,'[1]Tabela de alimentos'!$A$3:$K$1041,4,FALSE))*$C104/100,0)</f>
        <v>0.20260416666666672</v>
      </c>
      <c r="J104" s="282">
        <f>IFERROR((VLOOKUP($A104,'[1]Tabela de alimentos'!$A$3:$K$1041,5,FALSE))*$C104/100,0)</f>
        <v>0</v>
      </c>
      <c r="K104" s="282">
        <f>IFERROR((VLOOKUP($A104,'[1]Tabela de alimentos'!$A$3:$K$1041,6,FALSE))*$C104/100,0)</f>
        <v>1.2794791666666654</v>
      </c>
      <c r="L104" s="283">
        <f>IFERROR((VLOOKUP($A104,'[1]Tabela de alimentos'!$A$3:$K$1041,7,FALSE))*$C104/100,0)</f>
        <v>1.7365833333333336</v>
      </c>
      <c r="M104" s="283">
        <f>IFERROR((VLOOKUP($A104,'[1]Tabela de alimentos'!$A$3:$K$1041,8,FALSE))*$C104/100,0)</f>
        <v>7.2583333333333333E-2</v>
      </c>
      <c r="N104" s="283">
        <f>IFERROR((VLOOKUP($A104,'[1]Tabela de alimentos'!$A$3:$K$1041,9,FALSE))*$C104/100,0)</f>
        <v>0</v>
      </c>
      <c r="O104" s="283">
        <f>IFERROR((VLOOKUP($A104,'[1]Tabela de alimentos'!$A$3:$K$1041,10,FALSE))*$C104/100,0)</f>
        <v>3.2010000000000001</v>
      </c>
      <c r="P104" s="284">
        <f>IFERROR((VLOOKUP($A104,'[1]Tabela de alimentos'!$A$3:$K$1041,11,FALSE))*$C104/100,0)</f>
        <v>1.3107500000000001</v>
      </c>
    </row>
    <row r="105" spans="1:16" ht="24.95" customHeight="1" x14ac:dyDescent="0.25">
      <c r="A105" s="285" t="s">
        <v>861</v>
      </c>
      <c r="B105" s="278">
        <v>0.2</v>
      </c>
      <c r="C105" s="249">
        <v>0.2</v>
      </c>
      <c r="D105" s="249" t="s">
        <v>1614</v>
      </c>
      <c r="E105" s="282">
        <f t="shared" si="8"/>
        <v>1</v>
      </c>
      <c r="F105" s="279"/>
      <c r="G105" s="282">
        <f>IFERROR((VLOOKUP($A105,'[1]Tabela de alimentos'!$A$3:$K$1041,2,FALSE))*$C105/100,0)</f>
        <v>0</v>
      </c>
      <c r="H105" s="282">
        <f>IFERROR((VLOOKUP($A105,'[1]Tabela de alimentos'!$A$3:$K$1041,3,FALSE))*$C105/100,0)</f>
        <v>0</v>
      </c>
      <c r="I105" s="310">
        <f>IFERROR((VLOOKUP($A105,'[1]Tabela de alimentos'!$A$3:$K$1041,4,FALSE))*$C105/100,0)</f>
        <v>0</v>
      </c>
      <c r="J105" s="282">
        <f>IFERROR((VLOOKUP($A105,'[1]Tabela de alimentos'!$A$3:$K$1041,5,FALSE))*$C105/100,0)</f>
        <v>0</v>
      </c>
      <c r="K105" s="282">
        <f>IFERROR((VLOOKUP($A105,'[1]Tabela de alimentos'!$A$3:$K$1041,6,FALSE))*$C105/100,0)</f>
        <v>0</v>
      </c>
      <c r="L105" s="283">
        <f>IFERROR((VLOOKUP($A105,'[1]Tabela de alimentos'!$A$3:$K$1041,7,FALSE))*$C105/100,0)</f>
        <v>0</v>
      </c>
      <c r="M105" s="283">
        <f>IFERROR((VLOOKUP($A105,'[1]Tabela de alimentos'!$A$3:$K$1041,8,FALSE))*$C105/100,0)</f>
        <v>0</v>
      </c>
      <c r="N105" s="283">
        <f>IFERROR((VLOOKUP($A105,'[1]Tabela de alimentos'!$A$3:$K$1041,9,FALSE))*$C105/100,0)</f>
        <v>0</v>
      </c>
      <c r="O105" s="283">
        <f>IFERROR((VLOOKUP($A105,'[1]Tabela de alimentos'!$A$3:$K$1041,10,FALSE))*$C105/100,0)</f>
        <v>0</v>
      </c>
      <c r="P105" s="284">
        <f>IFERROR((VLOOKUP($A105,'[1]Tabela de alimentos'!$A$3:$K$1041,11,FALSE))*$C105/100,0)</f>
        <v>79.88600000000001</v>
      </c>
    </row>
    <row r="106" spans="1:16" ht="24.95" customHeight="1" x14ac:dyDescent="0.25">
      <c r="A106" s="285" t="s">
        <v>90</v>
      </c>
      <c r="B106" s="278">
        <v>0.5</v>
      </c>
      <c r="C106" s="249">
        <v>0.5</v>
      </c>
      <c r="D106" s="249" t="s">
        <v>1614</v>
      </c>
      <c r="E106" s="282">
        <f t="shared" si="8"/>
        <v>1</v>
      </c>
      <c r="F106" s="279"/>
      <c r="G106" s="282">
        <f>IFERROR((VLOOKUP($A106,'[1]Tabela de alimentos'!$A$3:$K$1041,2,FALSE))*$C106/100,0)</f>
        <v>0.56564939130434788</v>
      </c>
      <c r="H106" s="282">
        <f>IFERROR((VLOOKUP($A106,'[1]Tabela de alimentos'!$A$3:$K$1041,3,FALSE))*$C106/100,0)</f>
        <v>2.3666770532173915</v>
      </c>
      <c r="I106" s="310">
        <f>IFERROR((VLOOKUP($A106,'[1]Tabela de alimentos'!$A$3:$K$1041,4,FALSE))*$C106/100,0)</f>
        <v>3.5054347826086955E-2</v>
      </c>
      <c r="J106" s="282">
        <f>IFERROR((VLOOKUP($A106,'[1]Tabela de alimentos'!$A$3:$K$1041,5,FALSE))*$C106/100,0)</f>
        <v>1.1000000000000001E-3</v>
      </c>
      <c r="K106" s="282">
        <f>IFERROR((VLOOKUP($A106,'[1]Tabela de alimentos'!$A$3:$K$1041,6,FALSE))*$C106/100,0)</f>
        <v>0.11952898550724639</v>
      </c>
      <c r="L106" s="283">
        <f>IFERROR((VLOOKUP($A106,'[1]Tabela de alimentos'!$A$3:$K$1041,7,FALSE))*$C106/100,0)</f>
        <v>6.7799999999999999E-2</v>
      </c>
      <c r="M106" s="283">
        <f>IFERROR((VLOOKUP($A106,'[1]Tabela de alimentos'!$A$3:$K$1041,8,FALSE))*$C106/100,0)</f>
        <v>4.0000000000000001E-3</v>
      </c>
      <c r="N106" s="283">
        <f>IFERROR((VLOOKUP($A106,'[1]Tabela de alimentos'!$A$3:$K$1041,9,FALSE))*$C106/100,0)</f>
        <v>0</v>
      </c>
      <c r="O106" s="283">
        <f>IFERROR((VLOOKUP($A106,'[1]Tabela de alimentos'!$A$3:$K$1041,10,FALSE))*$C106/100,0)</f>
        <v>0</v>
      </c>
      <c r="P106" s="284">
        <f>IFERROR((VLOOKUP($A106,'[1]Tabela de alimentos'!$A$3:$K$1041,11,FALSE))*$C106/100,0)</f>
        <v>2.6800000000000001E-2</v>
      </c>
    </row>
    <row r="107" spans="1:16" ht="24.95" customHeight="1" x14ac:dyDescent="0.25">
      <c r="A107" s="285" t="s">
        <v>101</v>
      </c>
      <c r="B107" s="278">
        <v>3</v>
      </c>
      <c r="C107" s="249">
        <v>2.5</v>
      </c>
      <c r="D107" s="249" t="s">
        <v>1614</v>
      </c>
      <c r="E107" s="282">
        <f t="shared" si="8"/>
        <v>1.2</v>
      </c>
      <c r="F107" s="279"/>
      <c r="G107" s="282">
        <f>IFERROR((VLOOKUP($A107,'[1]Tabela de alimentos'!$A$3:$K$1041,2,FALSE))*$C107/100,0)</f>
        <v>0.98550115942028949</v>
      </c>
      <c r="H107" s="282">
        <f>IFERROR((VLOOKUP($A107,'[1]Tabela de alimentos'!$A$3:$K$1041,3,FALSE))*$C107/100,0)</f>
        <v>4.1233368510144919</v>
      </c>
      <c r="I107" s="310">
        <f>IFERROR((VLOOKUP($A107,'[1]Tabela de alimentos'!$A$3:$K$1041,4,FALSE))*$C107/100,0)</f>
        <v>4.2753623188405802E-2</v>
      </c>
      <c r="J107" s="282">
        <f>IFERROR((VLOOKUP($A107,'[1]Tabela de alimentos'!$A$3:$K$1041,5,FALSE))*$C107/100,0)</f>
        <v>2E-3</v>
      </c>
      <c r="K107" s="282">
        <f>IFERROR((VLOOKUP($A107,'[1]Tabela de alimentos'!$A$3:$K$1041,6,FALSE))*$C107/100,0)</f>
        <v>0.22132971014492747</v>
      </c>
      <c r="L107" s="283">
        <f>IFERROR((VLOOKUP($A107,'[1]Tabela de alimentos'!$A$3:$K$1041,7,FALSE))*$C107/100,0)</f>
        <v>0.35</v>
      </c>
      <c r="M107" s="283">
        <f>IFERROR((VLOOKUP($A107,'[1]Tabela de alimentos'!$A$3:$K$1041,8,FALSE))*$C107/100,0)</f>
        <v>5.0833333333333338E-3</v>
      </c>
      <c r="N107" s="283">
        <f>IFERROR((VLOOKUP($A107,'[1]Tabela de alimentos'!$A$3:$K$1041,9,FALSE))*$C107/100,0)</f>
        <v>0</v>
      </c>
      <c r="O107" s="283">
        <f>IFERROR((VLOOKUP($A107,'[1]Tabela de alimentos'!$A$3:$K$1041,10,FALSE))*$C107/100,0)</f>
        <v>0.11666666666666668</v>
      </c>
      <c r="P107" s="284">
        <f>IFERROR((VLOOKUP($A107,'[1]Tabela de alimentos'!$A$3:$K$1041,11,FALSE))*$C107/100,0)</f>
        <v>1.4916666666666667E-2</v>
      </c>
    </row>
    <row r="108" spans="1:16" ht="24.95" customHeight="1" x14ac:dyDescent="0.25">
      <c r="A108" s="285" t="s">
        <v>129</v>
      </c>
      <c r="B108" s="278">
        <v>1</v>
      </c>
      <c r="C108" s="249">
        <v>1</v>
      </c>
      <c r="D108" s="249" t="s">
        <v>1614</v>
      </c>
      <c r="E108" s="282">
        <f t="shared" si="8"/>
        <v>1</v>
      </c>
      <c r="F108" s="279"/>
      <c r="G108" s="282">
        <f>IFERROR((VLOOKUP($A108,'[1]Tabela de alimentos'!$A$3:$K$1041,2,FALSE))*$C108/100,0)</f>
        <v>0.33424111594202882</v>
      </c>
      <c r="H108" s="282">
        <f>IFERROR((VLOOKUP($A108,'[1]Tabela de alimentos'!$A$3:$K$1041,3,FALSE))*$C108/100,0)</f>
        <v>1.3984648291014488</v>
      </c>
      <c r="I108" s="310">
        <f>IFERROR((VLOOKUP($A108,'[1]Tabela de alimentos'!$A$3:$K$1041,4,FALSE))*$C108/100,0)</f>
        <v>3.2572463768115942E-2</v>
      </c>
      <c r="J108" s="282">
        <f>IFERROR((VLOOKUP($A108,'[1]Tabela de alimentos'!$A$3:$K$1041,5,FALSE))*$C108/100,0)</f>
        <v>6.0999999999999995E-3</v>
      </c>
      <c r="K108" s="282">
        <f>IFERROR((VLOOKUP($A108,'[1]Tabela de alimentos'!$A$3:$K$1041,6,FALSE))*$C108/100,0)</f>
        <v>5.7060869565217345E-2</v>
      </c>
      <c r="L108" s="283">
        <f>IFERROR((VLOOKUP($A108,'[1]Tabela de alimentos'!$A$3:$K$1041,7,FALSE))*$C108/100,0)</f>
        <v>1.7941333333333334</v>
      </c>
      <c r="M108" s="283">
        <f>IFERROR((VLOOKUP($A108,'[1]Tabela de alimentos'!$A$3:$K$1041,8,FALSE))*$C108/100,0)</f>
        <v>3.1800000000000002E-2</v>
      </c>
      <c r="N108" s="283">
        <f>IFERROR((VLOOKUP($A108,'[1]Tabela de alimentos'!$A$3:$K$1041,9,FALSE))*$C108/100,0)</f>
        <v>17.43</v>
      </c>
      <c r="O108" s="283">
        <f>IFERROR((VLOOKUP($A108,'[1]Tabela de alimentos'!$A$3:$K$1041,10,FALSE))*$C108/100,0)</f>
        <v>0.51693333333333324</v>
      </c>
      <c r="P108" s="284">
        <f>IFERROR((VLOOKUP($A108,'[1]Tabela de alimentos'!$A$3:$K$1041,11,FALSE))*$C108/100,0)</f>
        <v>2.3E-2</v>
      </c>
    </row>
    <row r="109" spans="1:16" ht="24.95" customHeight="1" x14ac:dyDescent="0.25">
      <c r="A109" s="285" t="s">
        <v>102</v>
      </c>
      <c r="B109" s="278">
        <v>1</v>
      </c>
      <c r="C109" s="249">
        <v>1</v>
      </c>
      <c r="D109" s="249" t="s">
        <v>1614</v>
      </c>
      <c r="E109" s="282">
        <f t="shared" si="8"/>
        <v>1</v>
      </c>
      <c r="F109" s="279"/>
      <c r="G109" s="282">
        <f>IFERROR((VLOOKUP($A109,'[1]Tabela de alimentos'!$A$3:$K$1041,2,FALSE))*$C109/100,0)</f>
        <v>0.19515885507246439</v>
      </c>
      <c r="H109" s="282">
        <f>IFERROR((VLOOKUP($A109,'[1]Tabela de alimentos'!$A$3:$K$1041,3,FALSE))*$C109/100,0)</f>
        <v>0.81654464962319095</v>
      </c>
      <c r="I109" s="310">
        <f>IFERROR((VLOOKUP($A109,'[1]Tabela de alimentos'!$A$3:$K$1041,4,FALSE))*$C109/100,0)</f>
        <v>1.865942028985507E-2</v>
      </c>
      <c r="J109" s="282">
        <f>IFERROR((VLOOKUP($A109,'[1]Tabela de alimentos'!$A$3:$K$1041,5,FALSE))*$C109/100,0)</f>
        <v>3.4999999999999996E-3</v>
      </c>
      <c r="K109" s="282">
        <f>IFERROR((VLOOKUP($A109,'[1]Tabela de alimentos'!$A$3:$K$1041,6,FALSE))*$C109/100,0)</f>
        <v>3.3707246376811648E-2</v>
      </c>
      <c r="L109" s="283">
        <f>IFERROR((VLOOKUP($A109,'[1]Tabela de alimentos'!$A$3:$K$1041,7,FALSE))*$C109/100,0)</f>
        <v>0.79853333333333343</v>
      </c>
      <c r="M109" s="283">
        <f>IFERROR((VLOOKUP($A109,'[1]Tabela de alimentos'!$A$3:$K$1041,8,FALSE))*$C109/100,0)</f>
        <v>6.4666666666666657E-3</v>
      </c>
      <c r="N109" s="283">
        <f>IFERROR((VLOOKUP($A109,'[1]Tabela de alimentos'!$A$3:$K$1041,9,FALSE))*$C109/100,0)</f>
        <v>2.79</v>
      </c>
      <c r="O109" s="283">
        <f>IFERROR((VLOOKUP($A109,'[1]Tabela de alimentos'!$A$3:$K$1041,10,FALSE))*$C109/100,0)</f>
        <v>0.31780000000000003</v>
      </c>
      <c r="P109" s="284">
        <f>IFERROR((VLOOKUP($A109,'[1]Tabela de alimentos'!$A$3:$K$1041,11,FALSE))*$C109/100,0)</f>
        <v>1.6033333333333333E-2</v>
      </c>
    </row>
    <row r="110" spans="1:16" ht="24.95" customHeight="1" x14ac:dyDescent="0.25">
      <c r="A110" s="285" t="s">
        <v>226</v>
      </c>
      <c r="B110" s="278">
        <v>2.5</v>
      </c>
      <c r="C110" s="249">
        <v>2.5</v>
      </c>
      <c r="D110" s="249" t="s">
        <v>1615</v>
      </c>
      <c r="E110" s="282">
        <f t="shared" si="8"/>
        <v>1</v>
      </c>
      <c r="F110" s="279"/>
      <c r="G110" s="282">
        <f>IFERROR((VLOOKUP($A110,'[1]Tabela de alimentos'!$A$3:$K$1041,2,FALSE))*$C110/100,0)</f>
        <v>22.1</v>
      </c>
      <c r="H110" s="282">
        <f>IFERROR((VLOOKUP($A110,'[1]Tabela de alimentos'!$A$3:$K$1041,3,FALSE))*$C110/100,0)</f>
        <v>92.466399999999993</v>
      </c>
      <c r="I110" s="310">
        <f>IFERROR((VLOOKUP($A110,'[1]Tabela de alimentos'!$A$3:$K$1041,4,FALSE))*$C110/100,0)</f>
        <v>0</v>
      </c>
      <c r="J110" s="282">
        <f>IFERROR((VLOOKUP($A110,'[1]Tabela de alimentos'!$A$3:$K$1041,5,FALSE))*$C110/100,0)</f>
        <v>2.5</v>
      </c>
      <c r="K110" s="282">
        <f>IFERROR((VLOOKUP($A110,'[1]Tabela de alimentos'!$A$3:$K$1041,6,FALSE))*$C110/100,0)</f>
        <v>0</v>
      </c>
      <c r="L110" s="283">
        <f>IFERROR((VLOOKUP($A110,'[1]Tabela de alimentos'!$A$3:$K$1041,7,FALSE))*$C110/100,0)</f>
        <v>0</v>
      </c>
      <c r="M110" s="283">
        <f>IFERROR((VLOOKUP($A110,'[1]Tabela de alimentos'!$A$3:$K$1041,8,FALSE))*$C110/100,0)</f>
        <v>0</v>
      </c>
      <c r="N110" s="283">
        <f>IFERROR((VLOOKUP($A110,'[1]Tabela de alimentos'!$A$3:$K$1041,9,FALSE))*$C110/100,0)</f>
        <v>0</v>
      </c>
      <c r="O110" s="283">
        <f>IFERROR((VLOOKUP($A110,'[1]Tabela de alimentos'!$A$3:$K$1041,10,FALSE))*$C110/100,0)</f>
        <v>0</v>
      </c>
      <c r="P110" s="284">
        <f>IFERROR((VLOOKUP($A110,'[1]Tabela de alimentos'!$A$3:$K$1041,11,FALSE))*$C110/100,0)</f>
        <v>0</v>
      </c>
    </row>
    <row r="111" spans="1:16" ht="24.95" customHeight="1" x14ac:dyDescent="0.25">
      <c r="A111" s="320" t="s">
        <v>817</v>
      </c>
      <c r="B111" s="331">
        <v>0.1</v>
      </c>
      <c r="C111" s="254">
        <v>0.1</v>
      </c>
      <c r="D111" s="253" t="s">
        <v>1614</v>
      </c>
      <c r="E111" s="282">
        <f t="shared" si="8"/>
        <v>1</v>
      </c>
      <c r="F111" s="279"/>
      <c r="G111" s="289">
        <f>IFERROR((VLOOKUP($A111,'[1]Tabela de alimentos'!$A$3:$K$1041,2,FALSE))*$C111/100,0)</f>
        <v>3.0000000000000005E-3</v>
      </c>
      <c r="H111" s="289">
        <f>IFERROR((VLOOKUP($A111,'[1]Tabela de alimentos'!$A$3:$K$1041,3,FALSE))*$C111/100,0)</f>
        <v>1.3000000000000001E-2</v>
      </c>
      <c r="I111" s="310">
        <f>IFERROR((VLOOKUP($A111,'[1]Tabela de alimentos'!$A$3:$K$1041,4,FALSE))*$C111/100,0)</f>
        <v>8.9999999999999992E-5</v>
      </c>
      <c r="J111" s="282">
        <f>IFERROR((VLOOKUP($A111,'[1]Tabela de alimentos'!$A$3:$K$1041,5,FALSE))*$C111/100,0)</f>
        <v>6.0000000000000002E-5</v>
      </c>
      <c r="K111" s="282">
        <f>IFERROR((VLOOKUP($A111,'[1]Tabela de alimentos'!$A$3:$K$1041,6,FALSE))*$C111/100,0)</f>
        <v>7.2999999999999996E-4</v>
      </c>
      <c r="L111" s="283">
        <f>IFERROR((VLOOKUP($A111,'[1]Tabela de alimentos'!$A$3:$K$1041,7,FALSE))*$C111/100,0)</f>
        <v>2.1099999999999999E-3</v>
      </c>
      <c r="M111" s="283">
        <f>IFERROR((VLOOKUP($A111,'[1]Tabela de alimentos'!$A$3:$K$1041,8,FALSE))*$C111/100,0)</f>
        <v>1.9000000000000004E-4</v>
      </c>
      <c r="N111" s="283">
        <f>IFERROR((VLOOKUP($A111,'[1]Tabela de alimentos'!$A$3:$K$1041,9,FALSE))*$C111/100,0)</f>
        <v>0</v>
      </c>
      <c r="O111" s="283">
        <f>IFERROR((VLOOKUP($A111,'[1]Tabela de alimentos'!$A$3:$K$1041,10,FALSE))*$C111/100,0)</f>
        <v>1.0000000000000001E-5</v>
      </c>
      <c r="P111" s="284">
        <f>IFERROR((VLOOKUP($A111,'[1]Tabela de alimentos'!$A$3:$K$1041,11,FALSE))*$C111/100,0)</f>
        <v>1.2E-4</v>
      </c>
    </row>
    <row r="112" spans="1:16" ht="24.95" customHeight="1" x14ac:dyDescent="0.25">
      <c r="A112" s="539" t="s">
        <v>395</v>
      </c>
      <c r="B112" s="540"/>
      <c r="C112" s="540"/>
      <c r="D112" s="540"/>
      <c r="E112" s="540"/>
      <c r="F112" s="541"/>
      <c r="G112" s="291">
        <f>SUM(G102:G111)</f>
        <v>197.60872781340581</v>
      </c>
      <c r="H112" s="291">
        <f t="shared" ref="H112:P112" si="9">SUM(H102:H102)</f>
        <v>237.04452000000001</v>
      </c>
      <c r="I112" s="291">
        <f t="shared" si="9"/>
        <v>1.1159999999999999</v>
      </c>
      <c r="J112" s="291">
        <f t="shared" si="9"/>
        <v>0.27899999999999997</v>
      </c>
      <c r="K112" s="291">
        <f t="shared" si="9"/>
        <v>12.15</v>
      </c>
      <c r="L112" s="291">
        <f t="shared" si="9"/>
        <v>3.0329999999999999</v>
      </c>
      <c r="M112" s="291">
        <f t="shared" si="9"/>
        <v>0.66599999999999993</v>
      </c>
      <c r="N112" s="291">
        <f t="shared" si="9"/>
        <v>1.6470000000000002</v>
      </c>
      <c r="O112" s="291">
        <f t="shared" si="9"/>
        <v>0</v>
      </c>
      <c r="P112" s="294">
        <f t="shared" si="9"/>
        <v>4.5089999999999995</v>
      </c>
    </row>
    <row r="113" spans="1:16" ht="24.95" customHeight="1" x14ac:dyDescent="0.25">
      <c r="A113" s="295" t="s">
        <v>767</v>
      </c>
      <c r="B113" s="537"/>
      <c r="C113" s="537"/>
      <c r="D113" s="250"/>
      <c r="E113" s="296"/>
      <c r="F113" s="296"/>
      <c r="G113" s="297"/>
      <c r="H113" s="296"/>
      <c r="I113" s="296"/>
      <c r="J113" s="296"/>
      <c r="K113" s="296"/>
      <c r="L113" s="296"/>
      <c r="M113" s="298"/>
      <c r="N113" s="298"/>
      <c r="O113" s="298"/>
      <c r="P113" s="299"/>
    </row>
    <row r="114" spans="1:16" ht="24.95" customHeight="1" x14ac:dyDescent="0.25">
      <c r="A114" s="516" t="s">
        <v>1174</v>
      </c>
      <c r="B114" s="517"/>
      <c r="C114" s="517"/>
      <c r="D114" s="517"/>
      <c r="E114" s="517"/>
      <c r="F114" s="517"/>
      <c r="G114" s="517"/>
      <c r="H114" s="517"/>
      <c r="I114" s="517"/>
      <c r="J114" s="517"/>
      <c r="K114" s="517"/>
      <c r="L114" s="517"/>
      <c r="M114" s="517"/>
      <c r="N114" s="517"/>
      <c r="O114" s="517"/>
      <c r="P114" s="518"/>
    </row>
    <row r="115" spans="1:16" ht="24.95" customHeight="1" x14ac:dyDescent="0.25">
      <c r="A115" s="325" t="s">
        <v>1175</v>
      </c>
      <c r="G115" s="251"/>
      <c r="P115" s="301"/>
    </row>
    <row r="116" spans="1:16" ht="24.95" customHeight="1" x14ac:dyDescent="0.25">
      <c r="A116" s="325" t="s">
        <v>1176</v>
      </c>
      <c r="G116" s="251"/>
      <c r="P116" s="301"/>
    </row>
    <row r="117" spans="1:16" ht="24.95" customHeight="1" x14ac:dyDescent="0.25">
      <c r="A117" s="325" t="s">
        <v>1177</v>
      </c>
      <c r="G117" s="251"/>
      <c r="P117" s="301"/>
    </row>
    <row r="118" spans="1:16" ht="24.95" customHeight="1" x14ac:dyDescent="0.25">
      <c r="A118" s="325" t="s">
        <v>1178</v>
      </c>
      <c r="G118" s="251"/>
      <c r="P118" s="301"/>
    </row>
    <row r="119" spans="1:16" ht="24.95" customHeight="1" x14ac:dyDescent="0.25">
      <c r="A119" s="325" t="s">
        <v>1179</v>
      </c>
      <c r="G119" s="251"/>
      <c r="P119" s="301"/>
    </row>
    <row r="120" spans="1:16" ht="24.95" customHeight="1" x14ac:dyDescent="0.25">
      <c r="A120" s="325" t="s">
        <v>1180</v>
      </c>
      <c r="G120" s="251"/>
      <c r="P120" s="301"/>
    </row>
    <row r="121" spans="1:16" ht="24.95" customHeight="1" x14ac:dyDescent="0.25">
      <c r="A121" s="325" t="s">
        <v>1181</v>
      </c>
      <c r="G121" s="251"/>
      <c r="P121" s="301"/>
    </row>
    <row r="122" spans="1:16" ht="24.95" customHeight="1" thickBot="1" x14ac:dyDescent="0.3">
      <c r="A122" s="325" t="s">
        <v>1182</v>
      </c>
      <c r="G122" s="251"/>
      <c r="P122" s="301"/>
    </row>
    <row r="123" spans="1:16" ht="24.95" customHeight="1" thickBot="1" x14ac:dyDescent="0.3">
      <c r="A123" s="333"/>
      <c r="B123" s="532" t="s">
        <v>1152</v>
      </c>
      <c r="C123" s="532"/>
      <c r="D123" s="532"/>
      <c r="E123" s="532"/>
      <c r="F123" s="532"/>
      <c r="G123" s="532"/>
      <c r="H123" s="532"/>
      <c r="I123" s="532"/>
      <c r="J123" s="532"/>
      <c r="K123" s="532"/>
      <c r="L123" s="334"/>
      <c r="M123" s="334"/>
      <c r="N123" s="334"/>
      <c r="O123" s="334"/>
      <c r="P123" s="335"/>
    </row>
    <row r="124" spans="1:16" ht="48" customHeight="1" x14ac:dyDescent="0.25">
      <c r="A124" s="510" t="s">
        <v>762</v>
      </c>
      <c r="B124" s="511"/>
      <c r="C124" s="511"/>
      <c r="D124" s="511"/>
      <c r="E124" s="511"/>
      <c r="F124" s="511"/>
      <c r="G124" s="511"/>
      <c r="H124" s="511"/>
      <c r="I124" s="511"/>
      <c r="J124" s="511"/>
      <c r="K124" s="511"/>
      <c r="L124" s="511"/>
      <c r="M124" s="511"/>
      <c r="N124" s="511"/>
      <c r="O124" s="511"/>
      <c r="P124" s="512"/>
    </row>
    <row r="125" spans="1:16" ht="24.95" customHeight="1" x14ac:dyDescent="0.25">
      <c r="A125" s="513" t="s">
        <v>1365</v>
      </c>
      <c r="B125" s="514"/>
      <c r="C125" s="514"/>
      <c r="D125" s="514"/>
      <c r="E125" s="514"/>
      <c r="F125" s="514"/>
      <c r="G125" s="514"/>
      <c r="H125" s="514"/>
      <c r="I125" s="514"/>
      <c r="J125" s="514"/>
      <c r="K125" s="514"/>
      <c r="L125" s="514"/>
      <c r="M125" s="514"/>
      <c r="N125" s="514"/>
      <c r="O125" s="514"/>
      <c r="P125" s="515"/>
    </row>
    <row r="126" spans="1:16" ht="24.95" customHeight="1" x14ac:dyDescent="0.25">
      <c r="A126" s="557" t="s">
        <v>1083</v>
      </c>
      <c r="B126" s="558"/>
      <c r="C126" s="558"/>
      <c r="D126" s="558"/>
      <c r="E126" s="558"/>
      <c r="F126" s="559"/>
      <c r="G126" s="522" t="s">
        <v>764</v>
      </c>
      <c r="H126" s="523"/>
      <c r="I126" s="523"/>
      <c r="J126" s="523"/>
      <c r="K126" s="523"/>
      <c r="L126" s="523"/>
      <c r="M126" s="523"/>
      <c r="N126" s="523"/>
      <c r="O126" s="523"/>
      <c r="P126" s="524"/>
    </row>
    <row r="127" spans="1:16" ht="24.95" customHeight="1" x14ac:dyDescent="0.25">
      <c r="A127" s="525" t="s">
        <v>393</v>
      </c>
      <c r="B127" s="505" t="s">
        <v>644</v>
      </c>
      <c r="C127" s="505" t="s">
        <v>645</v>
      </c>
      <c r="D127" s="505" t="s">
        <v>1613</v>
      </c>
      <c r="E127" s="505" t="s">
        <v>394</v>
      </c>
      <c r="F127" s="505" t="s">
        <v>621</v>
      </c>
      <c r="G127" s="527" t="s">
        <v>31</v>
      </c>
      <c r="H127" s="528"/>
      <c r="I127" s="263" t="s">
        <v>7</v>
      </c>
      <c r="J127" s="264" t="s">
        <v>32</v>
      </c>
      <c r="K127" s="264" t="s">
        <v>640</v>
      </c>
      <c r="L127" s="265" t="s">
        <v>8</v>
      </c>
      <c r="M127" s="266" t="s">
        <v>9</v>
      </c>
      <c r="N127" s="267" t="s">
        <v>10</v>
      </c>
      <c r="O127" s="264" t="s">
        <v>396</v>
      </c>
      <c r="P127" s="268" t="s">
        <v>623</v>
      </c>
    </row>
    <row r="128" spans="1:16" ht="24.95" customHeight="1" x14ac:dyDescent="0.25">
      <c r="A128" s="526"/>
      <c r="B128" s="506"/>
      <c r="C128" s="506"/>
      <c r="D128" s="506"/>
      <c r="E128" s="506"/>
      <c r="F128" s="506"/>
      <c r="G128" s="269" t="s">
        <v>34</v>
      </c>
      <c r="H128" s="270" t="s">
        <v>35</v>
      </c>
      <c r="I128" s="271" t="s">
        <v>36</v>
      </c>
      <c r="J128" s="272" t="s">
        <v>36</v>
      </c>
      <c r="K128" s="272" t="s">
        <v>36</v>
      </c>
      <c r="L128" s="273" t="s">
        <v>37</v>
      </c>
      <c r="M128" s="274" t="s">
        <v>37</v>
      </c>
      <c r="N128" s="275" t="s">
        <v>38</v>
      </c>
      <c r="O128" s="272" t="s">
        <v>37</v>
      </c>
      <c r="P128" s="276" t="s">
        <v>37</v>
      </c>
    </row>
    <row r="129" spans="1:32" ht="24.95" customHeight="1" x14ac:dyDescent="0.25">
      <c r="A129" s="277" t="s">
        <v>247</v>
      </c>
      <c r="B129" s="336">
        <v>70</v>
      </c>
      <c r="C129" s="337">
        <v>60</v>
      </c>
      <c r="D129" s="249" t="s">
        <v>1614</v>
      </c>
      <c r="E129" s="319">
        <f t="shared" ref="E129:E137" si="10">IFERROR(B129/C129,0)</f>
        <v>1.1666666666666667</v>
      </c>
      <c r="F129" s="319"/>
      <c r="G129" s="280">
        <f>IFERROR((VLOOKUP($A129,'Tabela de alimentos'!$A$3:$K$1041,2,FALSE))*$C129/100,0)</f>
        <v>86.417659999999998</v>
      </c>
      <c r="H129" s="281">
        <f>IFERROR((VLOOKUP($A129,'Tabela de alimentos'!$A$3:$K$1041,3,FALSE))*$C129/100,0)</f>
        <v>361.57148943999999</v>
      </c>
      <c r="I129" s="279">
        <f>IFERROR((VLOOKUP($A129,'Tabela de alimentos'!$A$3:$K$1041,4,FALSE))*$C129/100,0)</f>
        <v>12.49</v>
      </c>
      <c r="J129" s="282">
        <f>IFERROR((VLOOKUP($A129,'Tabela de alimentos'!$A$3:$K$1041,5,FALSE))*$C129/100,0)</f>
        <v>3.6680000000000001</v>
      </c>
      <c r="K129" s="282">
        <f>IFERROR((VLOOKUP($A129,'Tabela de alimentos'!$A$3:$K$1041,6,FALSE))*$C129/100,0)</f>
        <v>0</v>
      </c>
      <c r="L129" s="283">
        <f>IFERROR((VLOOKUP($A129,'Tabela de alimentos'!$A$3:$K$1041,7,FALSE))*$C129/100,0)</f>
        <v>2.8300000000000005</v>
      </c>
      <c r="M129" s="283">
        <f>IFERROR((VLOOKUP($A129,'Tabela de alimentos'!$A$3:$K$1041,8,FALSE))*$C129/100,0)</f>
        <v>0.90800000000000014</v>
      </c>
      <c r="N129" s="283">
        <f>IFERROR((VLOOKUP($A129,'Tabela de alimentos'!$A$3:$K$1041,9,FALSE))*$C129/100,0)</f>
        <v>1.2</v>
      </c>
      <c r="O129" s="283">
        <f>IFERROR((VLOOKUP($A129,'Tabela de alimentos'!$A$3:$K$1041,10,FALSE))*$C129/100,0)</f>
        <v>0</v>
      </c>
      <c r="P129" s="284">
        <f>IFERROR((VLOOKUP($A129,'Tabela de alimentos'!$A$3:$K$1041,11,FALSE))*$C129/100,0)</f>
        <v>30</v>
      </c>
    </row>
    <row r="130" spans="1:32" ht="24.95" customHeight="1" x14ac:dyDescent="0.25">
      <c r="A130" s="285" t="s">
        <v>90</v>
      </c>
      <c r="B130" s="331">
        <v>0.5</v>
      </c>
      <c r="C130" s="249">
        <v>0.5</v>
      </c>
      <c r="D130" s="249" t="s">
        <v>1614</v>
      </c>
      <c r="E130" s="279">
        <f t="shared" si="10"/>
        <v>1</v>
      </c>
      <c r="F130" s="279"/>
      <c r="G130" s="282">
        <f>IFERROR((VLOOKUP($A130,'Tabela de alimentos'!$A$3:$K$1041,2,FALSE))*$C130/100,0)</f>
        <v>0.56564939130434788</v>
      </c>
      <c r="H130" s="283">
        <f>IFERROR((VLOOKUP($A130,'Tabela de alimentos'!$A$3:$K$1041,3,FALSE))*$C130/100,0)</f>
        <v>2.3666770532173915</v>
      </c>
      <c r="I130" s="279">
        <f>IFERROR((VLOOKUP($A130,'Tabela de alimentos'!$A$3:$K$1041,4,FALSE))*$C130/100,0)</f>
        <v>3.5054347826086955E-2</v>
      </c>
      <c r="J130" s="282">
        <f>IFERROR((VLOOKUP($A130,'Tabela de alimentos'!$A$3:$K$1041,5,FALSE))*$C130/100,0)</f>
        <v>1.1000000000000001E-3</v>
      </c>
      <c r="K130" s="282">
        <f>IFERROR((VLOOKUP($A130,'Tabela de alimentos'!$A$3:$K$1041,6,FALSE))*$C130/100,0)</f>
        <v>0.11952898550724639</v>
      </c>
      <c r="L130" s="283">
        <f>IFERROR((VLOOKUP($A130,'Tabela de alimentos'!$A$3:$K$1041,7,FALSE))*$C130/100,0)</f>
        <v>6.7799999999999999E-2</v>
      </c>
      <c r="M130" s="283">
        <f>IFERROR((VLOOKUP($A130,'Tabela de alimentos'!$A$3:$K$1041,8,FALSE))*$C130/100,0)</f>
        <v>4.0000000000000001E-3</v>
      </c>
      <c r="N130" s="283">
        <f>IFERROR((VLOOKUP($A130,'Tabela de alimentos'!$A$3:$K$1041,9,FALSE))*$C130/100,0)</f>
        <v>0</v>
      </c>
      <c r="O130" s="283">
        <f>IFERROR((VLOOKUP($A130,'Tabela de alimentos'!$A$3:$K$1041,10,FALSE))*$C130/100,0)</f>
        <v>0</v>
      </c>
      <c r="P130" s="284">
        <f>IFERROR((VLOOKUP($A130,'Tabela de alimentos'!$A$3:$K$1041,11,FALSE))*$C130/100,0)</f>
        <v>2.6800000000000001E-2</v>
      </c>
    </row>
    <row r="131" spans="1:32" ht="24.95" customHeight="1" x14ac:dyDescent="0.25">
      <c r="A131" s="285" t="s">
        <v>101</v>
      </c>
      <c r="B131" s="331">
        <v>3</v>
      </c>
      <c r="C131" s="249">
        <v>2.5</v>
      </c>
      <c r="D131" s="249" t="s">
        <v>1614</v>
      </c>
      <c r="E131" s="279">
        <f t="shared" si="10"/>
        <v>1.2</v>
      </c>
      <c r="F131" s="279"/>
      <c r="G131" s="282">
        <f>IFERROR((VLOOKUP($A131,'Tabela de alimentos'!$A$3:$K$1041,2,FALSE))*$C131/100,0)</f>
        <v>0.98550115942028949</v>
      </c>
      <c r="H131" s="283">
        <f>IFERROR((VLOOKUP($A131,'Tabela de alimentos'!$A$3:$K$1041,3,FALSE))*$C131/100,0)</f>
        <v>4.1233368510144919</v>
      </c>
      <c r="I131" s="279">
        <f>IFERROR((VLOOKUP($A131,'Tabela de alimentos'!$A$3:$K$1041,4,FALSE))*$C131/100,0)</f>
        <v>4.2753623188405802E-2</v>
      </c>
      <c r="J131" s="282">
        <f>IFERROR((VLOOKUP($A131,'Tabela de alimentos'!$A$3:$K$1041,5,FALSE))*$C131/100,0)</f>
        <v>2E-3</v>
      </c>
      <c r="K131" s="282">
        <f>IFERROR((VLOOKUP($A131,'Tabela de alimentos'!$A$3:$K$1041,6,FALSE))*$C131/100,0)</f>
        <v>0.22132971014492747</v>
      </c>
      <c r="L131" s="283">
        <f>IFERROR((VLOOKUP($A131,'Tabela de alimentos'!$A$3:$K$1041,7,FALSE))*$C131/100,0)</f>
        <v>0.35</v>
      </c>
      <c r="M131" s="283">
        <f>IFERROR((VLOOKUP($A131,'Tabela de alimentos'!$A$3:$K$1041,8,FALSE))*$C131/100,0)</f>
        <v>5.0833333333333338E-3</v>
      </c>
      <c r="N131" s="283">
        <f>IFERROR((VLOOKUP($A131,'Tabela de alimentos'!$A$3:$K$1041,9,FALSE))*$C131/100,0)</f>
        <v>0</v>
      </c>
      <c r="O131" s="283">
        <f>IFERROR((VLOOKUP($A131,'Tabela de alimentos'!$A$3:$K$1041,10,FALSE))*$C131/100,0)</f>
        <v>0.11666666666666668</v>
      </c>
      <c r="P131" s="284">
        <f>IFERROR((VLOOKUP($A131,'Tabela de alimentos'!$A$3:$K$1041,11,FALSE))*$C131/100,0)</f>
        <v>1.4916666666666667E-2</v>
      </c>
    </row>
    <row r="132" spans="1:32" ht="24.95" customHeight="1" x14ac:dyDescent="0.25">
      <c r="A132" s="285" t="s">
        <v>226</v>
      </c>
      <c r="B132" s="331">
        <v>2.5</v>
      </c>
      <c r="C132" s="249">
        <v>2.5</v>
      </c>
      <c r="D132" s="249" t="s">
        <v>1615</v>
      </c>
      <c r="E132" s="279">
        <f t="shared" si="10"/>
        <v>1</v>
      </c>
      <c r="F132" s="279"/>
      <c r="G132" s="282">
        <f>IFERROR((VLOOKUP($A132,'Tabela de alimentos'!$A$3:$K$1041,2,FALSE))*$C132/100,0)</f>
        <v>22.1</v>
      </c>
      <c r="H132" s="283">
        <f>IFERROR((VLOOKUP($A132,'Tabela de alimentos'!$A$3:$K$1041,3,FALSE))*$C132/100,0)</f>
        <v>92.466399999999993</v>
      </c>
      <c r="I132" s="279">
        <f>IFERROR((VLOOKUP($A132,'Tabela de alimentos'!$A$3:$K$1041,4,FALSE))*$C132/100,0)</f>
        <v>0</v>
      </c>
      <c r="J132" s="282">
        <f>IFERROR((VLOOKUP($A132,'Tabela de alimentos'!$A$3:$K$1041,5,FALSE))*$C132/100,0)</f>
        <v>2.5</v>
      </c>
      <c r="K132" s="282">
        <f>IFERROR((VLOOKUP($A132,'Tabela de alimentos'!$A$3:$K$1041,6,FALSE))*$C132/100,0)</f>
        <v>0</v>
      </c>
      <c r="L132" s="283">
        <f>IFERROR((VLOOKUP($A132,'Tabela de alimentos'!$A$3:$K$1041,7,FALSE))*$C132/100,0)</f>
        <v>0</v>
      </c>
      <c r="M132" s="283">
        <f>IFERROR((VLOOKUP($A132,'Tabela de alimentos'!$A$3:$K$1041,8,FALSE))*$C132/100,0)</f>
        <v>0</v>
      </c>
      <c r="N132" s="283">
        <f>IFERROR((VLOOKUP($A132,'Tabela de alimentos'!$A$3:$K$1041,9,FALSE))*$C132/100,0)</f>
        <v>0</v>
      </c>
      <c r="O132" s="283">
        <f>IFERROR((VLOOKUP($A132,'Tabela de alimentos'!$A$3:$K$1041,10,FALSE))*$C132/100,0)</f>
        <v>0</v>
      </c>
      <c r="P132" s="284">
        <f>IFERROR((VLOOKUP($A132,'Tabela de alimentos'!$A$3:$K$1041,11,FALSE))*$C132/100,0)</f>
        <v>0</v>
      </c>
    </row>
    <row r="133" spans="1:32" ht="24.95" customHeight="1" x14ac:dyDescent="0.25">
      <c r="A133" s="285" t="s">
        <v>861</v>
      </c>
      <c r="B133" s="278">
        <v>0.2</v>
      </c>
      <c r="C133" s="249">
        <v>0.2</v>
      </c>
      <c r="D133" s="249" t="s">
        <v>1614</v>
      </c>
      <c r="E133" s="279">
        <f t="shared" si="10"/>
        <v>1</v>
      </c>
      <c r="F133" s="279"/>
      <c r="G133" s="282">
        <f>IFERROR((VLOOKUP($A133,'Tabela de alimentos'!$A$3:$K$1041,2,FALSE))*$C133/100,0)</f>
        <v>0</v>
      </c>
      <c r="H133" s="283">
        <f>IFERROR((VLOOKUP($A133,'Tabela de alimentos'!$A$3:$K$1041,3,FALSE))*$C133/100,0)</f>
        <v>0</v>
      </c>
      <c r="I133" s="279">
        <f>IFERROR((VLOOKUP($A133,'Tabela de alimentos'!$A$3:$K$1041,4,FALSE))*$C133/100,0)</f>
        <v>0</v>
      </c>
      <c r="J133" s="282">
        <f>IFERROR((VLOOKUP($A133,'Tabela de alimentos'!$A$3:$K$1041,5,FALSE))*$C133/100,0)</f>
        <v>0</v>
      </c>
      <c r="K133" s="282">
        <f>IFERROR((VLOOKUP($A133,'Tabela de alimentos'!$A$3:$K$1041,6,FALSE))*$C133/100,0)</f>
        <v>0</v>
      </c>
      <c r="L133" s="283">
        <f>IFERROR((VLOOKUP($A133,'Tabela de alimentos'!$A$3:$K$1041,7,FALSE))*$C133/100,0)</f>
        <v>0</v>
      </c>
      <c r="M133" s="283">
        <f>IFERROR((VLOOKUP($A133,'Tabela de alimentos'!$A$3:$K$1041,8,FALSE))*$C133/100,0)</f>
        <v>0</v>
      </c>
      <c r="N133" s="283">
        <f>IFERROR((VLOOKUP($A133,'Tabela de alimentos'!$A$3:$K$1041,9,FALSE))*$C133/100,0)</f>
        <v>0</v>
      </c>
      <c r="O133" s="283">
        <f>IFERROR((VLOOKUP($A133,'Tabela de alimentos'!$A$3:$K$1041,10,FALSE))*$C133/100,0)</f>
        <v>0</v>
      </c>
      <c r="P133" s="284">
        <f>IFERROR((VLOOKUP($A133,'Tabela de alimentos'!$A$3:$K$1041,11,FALSE))*$C133/100,0)</f>
        <v>79.88600000000001</v>
      </c>
    </row>
    <row r="134" spans="1:32" ht="24.95" customHeight="1" x14ac:dyDescent="0.25">
      <c r="A134" s="285" t="s">
        <v>129</v>
      </c>
      <c r="B134" s="331">
        <v>1</v>
      </c>
      <c r="C134" s="249">
        <v>1</v>
      </c>
      <c r="D134" s="249" t="s">
        <v>1614</v>
      </c>
      <c r="E134" s="279">
        <f t="shared" si="10"/>
        <v>1</v>
      </c>
      <c r="F134" s="279"/>
      <c r="G134" s="282">
        <f>IFERROR((VLOOKUP($A134,'Tabela de alimentos'!$A$3:$K$1041,2,FALSE))*$C134/100,0)</f>
        <v>0.33424111594202882</v>
      </c>
      <c r="H134" s="283">
        <f>IFERROR((VLOOKUP($A134,'Tabela de alimentos'!$A$3:$K$1041,3,FALSE))*$C134/100,0)</f>
        <v>1.3984648291014488</v>
      </c>
      <c r="I134" s="279">
        <f>IFERROR((VLOOKUP($A134,'Tabela de alimentos'!$A$3:$K$1041,4,FALSE))*$C134/100,0)</f>
        <v>3.2572463768115942E-2</v>
      </c>
      <c r="J134" s="282">
        <f>IFERROR((VLOOKUP($A134,'Tabela de alimentos'!$A$3:$K$1041,5,FALSE))*$C134/100,0)</f>
        <v>6.0999999999999995E-3</v>
      </c>
      <c r="K134" s="282">
        <f>IFERROR((VLOOKUP($A134,'Tabela de alimentos'!$A$3:$K$1041,6,FALSE))*$C134/100,0)</f>
        <v>5.7060869565217345E-2</v>
      </c>
      <c r="L134" s="283">
        <f>IFERROR((VLOOKUP($A134,'Tabela de alimentos'!$A$3:$K$1041,7,FALSE))*$C134/100,0)</f>
        <v>1.7941333333333334</v>
      </c>
      <c r="M134" s="283">
        <f>IFERROR((VLOOKUP($A134,'Tabela de alimentos'!$A$3:$K$1041,8,FALSE))*$C134/100,0)</f>
        <v>3.1800000000000002E-2</v>
      </c>
      <c r="N134" s="283">
        <f>IFERROR((VLOOKUP($A134,'Tabela de alimentos'!$A$3:$K$1041,9,FALSE))*$C134/100,0)</f>
        <v>17.43</v>
      </c>
      <c r="O134" s="283">
        <f>IFERROR((VLOOKUP($A134,'Tabela de alimentos'!$A$3:$K$1041,10,FALSE))*$C134/100,0)</f>
        <v>0.51693333333333324</v>
      </c>
      <c r="P134" s="284">
        <f>IFERROR((VLOOKUP($A134,'Tabela de alimentos'!$A$3:$K$1041,11,FALSE))*$C134/100,0)</f>
        <v>2.3E-2</v>
      </c>
    </row>
    <row r="135" spans="1:32" ht="24.95" customHeight="1" x14ac:dyDescent="0.25">
      <c r="A135" s="285" t="s">
        <v>102</v>
      </c>
      <c r="B135" s="331">
        <v>1</v>
      </c>
      <c r="C135" s="249">
        <v>1</v>
      </c>
      <c r="D135" s="249" t="s">
        <v>1614</v>
      </c>
      <c r="E135" s="279">
        <f t="shared" si="10"/>
        <v>1</v>
      </c>
      <c r="F135" s="279"/>
      <c r="G135" s="282">
        <f>IFERROR((VLOOKUP($A135,'Tabela de alimentos'!$A$3:$K$1041,2,FALSE))*$C135/100,0)</f>
        <v>0.19515885507246439</v>
      </c>
      <c r="H135" s="283">
        <f>IFERROR((VLOOKUP($A135,'Tabela de alimentos'!$A$3:$K$1041,3,FALSE))*$C135/100,0)</f>
        <v>0.81654464962319095</v>
      </c>
      <c r="I135" s="279">
        <f>IFERROR((VLOOKUP($A135,'Tabela de alimentos'!$A$3:$K$1041,4,FALSE))*$C135/100,0)</f>
        <v>1.865942028985507E-2</v>
      </c>
      <c r="J135" s="282">
        <f>IFERROR((VLOOKUP($A135,'Tabela de alimentos'!$A$3:$K$1041,5,FALSE))*$C135/100,0)</f>
        <v>3.4999999999999996E-3</v>
      </c>
      <c r="K135" s="282">
        <f>IFERROR((VLOOKUP($A135,'Tabela de alimentos'!$A$3:$K$1041,6,FALSE))*$C135/100,0)</f>
        <v>3.3707246376811648E-2</v>
      </c>
      <c r="L135" s="283">
        <f>IFERROR((VLOOKUP($A135,'Tabela de alimentos'!$A$3:$K$1041,7,FALSE))*$C135/100,0)</f>
        <v>0.79853333333333343</v>
      </c>
      <c r="M135" s="283">
        <f>IFERROR((VLOOKUP($A135,'Tabela de alimentos'!$A$3:$K$1041,8,FALSE))*$C135/100,0)</f>
        <v>6.4666666666666657E-3</v>
      </c>
      <c r="N135" s="283">
        <f>IFERROR((VLOOKUP($A135,'Tabela de alimentos'!$A$3:$K$1041,9,FALSE))*$C135/100,0)</f>
        <v>2.79</v>
      </c>
      <c r="O135" s="283">
        <f>IFERROR((VLOOKUP($A135,'Tabela de alimentos'!$A$3:$K$1041,10,FALSE))*$C135/100,0)</f>
        <v>0.31780000000000003</v>
      </c>
      <c r="P135" s="284">
        <f>IFERROR((VLOOKUP($A135,'Tabela de alimentos'!$A$3:$K$1041,11,FALSE))*$C135/100,0)</f>
        <v>1.6033333333333333E-2</v>
      </c>
    </row>
    <row r="136" spans="1:32" ht="24.95" customHeight="1" x14ac:dyDescent="0.25">
      <c r="A136" s="285" t="s">
        <v>817</v>
      </c>
      <c r="B136" s="331">
        <v>0.1</v>
      </c>
      <c r="C136" s="249">
        <v>0.1</v>
      </c>
      <c r="D136" s="249" t="s">
        <v>1614</v>
      </c>
      <c r="E136" s="279">
        <f>IFERROR(B136/C136,0)</f>
        <v>1</v>
      </c>
      <c r="F136" s="279"/>
      <c r="G136" s="282">
        <f>IFERROR((VLOOKUP($A136,'Tabela de alimentos'!$A$3:$K$1041,2,FALSE))*$C136/100,0)</f>
        <v>3.0000000000000005E-3</v>
      </c>
      <c r="H136" s="283">
        <f>IFERROR((VLOOKUP($A136,'Tabela de alimentos'!$A$3:$K$1041,3,FALSE))*$C136/100,0)</f>
        <v>1.3000000000000001E-2</v>
      </c>
      <c r="I136" s="279">
        <f>IFERROR((VLOOKUP($A136,'Tabela de alimentos'!$A$3:$K$1041,4,FALSE))*$C136/100,0)</f>
        <v>8.9999999999999992E-5</v>
      </c>
      <c r="J136" s="282">
        <f>IFERROR((VLOOKUP($A136,'Tabela de alimentos'!$A$3:$K$1041,5,FALSE))*$C136/100,0)</f>
        <v>6.0000000000000002E-5</v>
      </c>
      <c r="K136" s="282">
        <f>IFERROR((VLOOKUP($A136,'Tabela de alimentos'!$A$3:$K$1041,6,FALSE))*$C136/100,0)</f>
        <v>7.2999999999999996E-4</v>
      </c>
      <c r="L136" s="283">
        <f>IFERROR((VLOOKUP($A136,'Tabela de alimentos'!$A$3:$K$1041,7,FALSE))*$C136/100,0)</f>
        <v>2.1099999999999999E-3</v>
      </c>
      <c r="M136" s="283">
        <f>IFERROR((VLOOKUP($A136,'Tabela de alimentos'!$A$3:$K$1041,8,FALSE))*$C136/100,0)</f>
        <v>1.9000000000000004E-4</v>
      </c>
      <c r="N136" s="283">
        <f>IFERROR((VLOOKUP($A136,'Tabela de alimentos'!$A$3:$K$1041,9,FALSE))*$C136/100,0)</f>
        <v>0</v>
      </c>
      <c r="O136" s="283">
        <f>IFERROR((VLOOKUP($A136,'Tabela de alimentos'!$A$3:$K$1041,10,FALSE))*$C136/100,0)</f>
        <v>1.0000000000000001E-5</v>
      </c>
      <c r="P136" s="284">
        <f>IFERROR((VLOOKUP($A136,'Tabela de alimentos'!$A$3:$K$1041,11,FALSE))*$C136/100,0)</f>
        <v>1.2E-4</v>
      </c>
    </row>
    <row r="137" spans="1:32" ht="24.95" customHeight="1" x14ac:dyDescent="0.25">
      <c r="A137" s="320" t="s">
        <v>133</v>
      </c>
      <c r="B137" s="338">
        <v>30</v>
      </c>
      <c r="C137" s="255">
        <v>25</v>
      </c>
      <c r="D137" s="249" t="s">
        <v>1614</v>
      </c>
      <c r="E137" s="321">
        <f t="shared" si="10"/>
        <v>1.2</v>
      </c>
      <c r="F137" s="321"/>
      <c r="G137" s="289">
        <f>IFERROR((VLOOKUP($A137,'Tabela de alimentos'!$A$3:$K$1041,2,FALSE))*$C137/100,0)</f>
        <v>3.8337891304347895</v>
      </c>
      <c r="H137" s="283">
        <f>IFERROR((VLOOKUP($A137,'Tabela de alimentos'!$A$3:$K$1041,3,FALSE))*$C137/100,0)</f>
        <v>16.040573721739161</v>
      </c>
      <c r="I137" s="279">
        <f>IFERROR((VLOOKUP($A137,'Tabela de alimentos'!$A$3:$K$1041,4,FALSE))*$C137/100,0)</f>
        <v>0.27445652173913043</v>
      </c>
      <c r="J137" s="282">
        <f>IFERROR((VLOOKUP($A137,'Tabela de alimentos'!$A$3:$K$1041,5,FALSE))*$C137/100,0)</f>
        <v>4.3333333333333342E-2</v>
      </c>
      <c r="K137" s="282">
        <f>IFERROR((VLOOKUP($A137,'Tabela de alimentos'!$A$3:$K$1041,6,FALSE))*$C137/100,0)</f>
        <v>0.78471014492753655</v>
      </c>
      <c r="L137" s="283">
        <f>IFERROR((VLOOKUP($A137,'Tabela de alimentos'!$A$3:$K$1041,7,FALSE))*$C137/100,0)</f>
        <v>1.7350000000000001</v>
      </c>
      <c r="M137" s="283">
        <f>IFERROR((VLOOKUP($A137,'Tabela de alimentos'!$A$3:$K$1041,8,FALSE))*$C137/100,0)</f>
        <v>5.9166666666666673E-2</v>
      </c>
      <c r="N137" s="283">
        <f>IFERROR((VLOOKUP($A137,'Tabela de alimentos'!$A$3:$K$1041,9,FALSE))*$C137/100,0)</f>
        <v>25.75</v>
      </c>
      <c r="O137" s="283">
        <f>IFERROR((VLOOKUP($A137,'Tabela de alimentos'!$A$3:$K$1041,10,FALSE))*$C137/100,0)</f>
        <v>5.3033333333333337</v>
      </c>
      <c r="P137" s="284">
        <f>IFERROR((VLOOKUP($A137,'Tabela de alimentos'!$A$3:$K$1041,11,FALSE))*$C137/100,0)</f>
        <v>0.255</v>
      </c>
    </row>
    <row r="138" spans="1:32" ht="24.95" customHeight="1" x14ac:dyDescent="0.25">
      <c r="A138" s="539" t="s">
        <v>395</v>
      </c>
      <c r="B138" s="540"/>
      <c r="C138" s="540"/>
      <c r="D138" s="540"/>
      <c r="E138" s="540"/>
      <c r="F138" s="541"/>
      <c r="G138" s="313">
        <f t="shared" ref="G138:P138" si="11">SUM(G129:G135)</f>
        <v>110.59821052173913</v>
      </c>
      <c r="H138" s="315">
        <f t="shared" si="11"/>
        <v>462.7429128229565</v>
      </c>
      <c r="I138" s="315">
        <f t="shared" si="11"/>
        <v>12.619039855072463</v>
      </c>
      <c r="J138" s="316">
        <f t="shared" si="11"/>
        <v>6.1806999999999999</v>
      </c>
      <c r="K138" s="316">
        <f t="shared" si="11"/>
        <v>0.43162681159420285</v>
      </c>
      <c r="L138" s="316">
        <f t="shared" si="11"/>
        <v>5.8404666666666678</v>
      </c>
      <c r="M138" s="315">
        <f t="shared" si="11"/>
        <v>0.95535000000000014</v>
      </c>
      <c r="N138" s="317">
        <f t="shared" si="11"/>
        <v>21.419999999999998</v>
      </c>
      <c r="O138" s="317">
        <f t="shared" si="11"/>
        <v>0.95140000000000002</v>
      </c>
      <c r="P138" s="318">
        <f t="shared" si="11"/>
        <v>109.96675000000002</v>
      </c>
      <c r="R138" s="517"/>
      <c r="S138" s="517"/>
      <c r="T138" s="517"/>
      <c r="U138" s="517"/>
      <c r="V138" s="517"/>
      <c r="W138" s="517"/>
      <c r="X138" s="517"/>
      <c r="Y138" s="517"/>
      <c r="Z138" s="517"/>
      <c r="AA138" s="517"/>
      <c r="AB138" s="517"/>
      <c r="AC138" s="517"/>
      <c r="AD138" s="517"/>
      <c r="AE138" s="517"/>
      <c r="AF138" s="517"/>
    </row>
    <row r="139" spans="1:32" ht="24.95" customHeight="1" x14ac:dyDescent="0.25">
      <c r="A139" s="295" t="s">
        <v>767</v>
      </c>
      <c r="B139" s="537"/>
      <c r="C139" s="537"/>
      <c r="D139" s="250"/>
      <c r="E139" s="296"/>
      <c r="F139" s="296"/>
      <c r="G139" s="297"/>
      <c r="H139" s="296"/>
      <c r="I139" s="296"/>
      <c r="J139" s="296"/>
      <c r="K139" s="296"/>
      <c r="L139" s="296"/>
      <c r="M139" s="298"/>
      <c r="N139" s="298"/>
      <c r="O139" s="298"/>
      <c r="P139" s="299"/>
      <c r="R139" s="517"/>
      <c r="S139" s="517"/>
      <c r="T139" s="517"/>
      <c r="U139" s="517"/>
      <c r="V139" s="517"/>
      <c r="W139" s="517"/>
      <c r="X139" s="517"/>
      <c r="Y139" s="517"/>
      <c r="Z139" s="517"/>
      <c r="AA139" s="517"/>
      <c r="AB139" s="517"/>
      <c r="AC139" s="517"/>
      <c r="AD139" s="517"/>
      <c r="AE139" s="517"/>
      <c r="AF139" s="517"/>
    </row>
    <row r="140" spans="1:32" ht="24.95" customHeight="1" x14ac:dyDescent="0.25">
      <c r="A140" s="339" t="s">
        <v>882</v>
      </c>
      <c r="G140" s="251"/>
      <c r="P140" s="301"/>
      <c r="R140" s="517"/>
      <c r="S140" s="517"/>
      <c r="T140" s="517"/>
      <c r="U140" s="517"/>
      <c r="V140" s="517"/>
      <c r="W140" s="517"/>
      <c r="X140" s="517"/>
      <c r="Y140" s="517"/>
      <c r="Z140" s="517"/>
      <c r="AA140" s="517"/>
      <c r="AB140" s="517"/>
      <c r="AC140" s="517"/>
      <c r="AD140" s="517"/>
      <c r="AE140" s="517"/>
      <c r="AF140" s="517"/>
    </row>
    <row r="141" spans="1:32" ht="24.95" customHeight="1" x14ac:dyDescent="0.25">
      <c r="A141" s="339" t="s">
        <v>893</v>
      </c>
      <c r="G141" s="251"/>
      <c r="P141" s="301"/>
      <c r="R141" s="517"/>
      <c r="S141" s="517"/>
      <c r="T141" s="517"/>
      <c r="U141" s="517"/>
      <c r="V141" s="517"/>
      <c r="W141" s="517"/>
      <c r="X141" s="517"/>
      <c r="Y141" s="517"/>
      <c r="Z141" s="517"/>
      <c r="AA141" s="517"/>
      <c r="AB141" s="517"/>
      <c r="AC141" s="517"/>
      <c r="AD141" s="517"/>
      <c r="AE141" s="517"/>
      <c r="AF141" s="517"/>
    </row>
    <row r="142" spans="1:32" ht="24.95" customHeight="1" x14ac:dyDescent="0.25">
      <c r="A142" s="339" t="s">
        <v>894</v>
      </c>
      <c r="G142" s="251"/>
      <c r="P142" s="301"/>
      <c r="R142" s="258"/>
      <c r="S142" s="251"/>
      <c r="T142" s="251"/>
      <c r="U142" s="251"/>
      <c r="V142" s="251"/>
      <c r="W142" s="251"/>
      <c r="X142" s="251"/>
      <c r="Y142" s="251"/>
      <c r="Z142" s="251"/>
      <c r="AA142" s="251"/>
      <c r="AB142" s="251"/>
      <c r="AC142" s="251"/>
      <c r="AD142" s="251"/>
      <c r="AE142" s="251"/>
      <c r="AF142" s="251"/>
    </row>
    <row r="143" spans="1:32" ht="24.95" customHeight="1" x14ac:dyDescent="0.25">
      <c r="A143" s="339" t="s">
        <v>895</v>
      </c>
      <c r="G143" s="251"/>
      <c r="P143" s="301"/>
      <c r="R143" s="258"/>
      <c r="S143" s="251"/>
      <c r="T143" s="251"/>
      <c r="U143" s="251"/>
      <c r="V143" s="251"/>
      <c r="W143" s="251"/>
      <c r="X143" s="251"/>
      <c r="Y143" s="251"/>
      <c r="Z143" s="251"/>
      <c r="AA143" s="251"/>
      <c r="AB143" s="251"/>
      <c r="AC143" s="251"/>
      <c r="AD143" s="251"/>
      <c r="AE143" s="251"/>
      <c r="AF143" s="251"/>
    </row>
    <row r="144" spans="1:32" ht="24.95" customHeight="1" x14ac:dyDescent="0.25">
      <c r="A144" s="339" t="s">
        <v>896</v>
      </c>
      <c r="G144" s="251"/>
      <c r="P144" s="301"/>
      <c r="R144" s="517"/>
      <c r="S144" s="517"/>
      <c r="T144" s="517"/>
      <c r="U144" s="517"/>
      <c r="V144" s="517"/>
      <c r="W144" s="517"/>
      <c r="X144" s="517"/>
      <c r="Y144" s="517"/>
      <c r="Z144" s="517"/>
      <c r="AA144" s="517"/>
      <c r="AB144" s="517"/>
      <c r="AC144" s="517"/>
      <c r="AD144" s="517"/>
      <c r="AE144" s="517"/>
      <c r="AF144" s="517"/>
    </row>
    <row r="145" spans="1:32" ht="24.95" customHeight="1" x14ac:dyDescent="0.25">
      <c r="A145" s="339" t="s">
        <v>1081</v>
      </c>
      <c r="G145" s="251"/>
      <c r="P145" s="301"/>
      <c r="R145" s="258"/>
      <c r="S145" s="258"/>
      <c r="T145" s="258"/>
      <c r="U145" s="258"/>
      <c r="V145" s="258"/>
      <c r="W145" s="258"/>
      <c r="X145" s="258"/>
      <c r="Y145" s="258"/>
      <c r="Z145" s="258"/>
      <c r="AA145" s="258"/>
      <c r="AB145" s="258"/>
      <c r="AC145" s="258"/>
      <c r="AD145" s="258"/>
      <c r="AE145" s="258"/>
      <c r="AF145" s="258"/>
    </row>
    <row r="146" spans="1:32" ht="24.95" customHeight="1" thickBot="1" x14ac:dyDescent="0.3">
      <c r="A146" s="340" t="s">
        <v>1082</v>
      </c>
      <c r="B146" s="252"/>
      <c r="C146" s="252"/>
      <c r="D146" s="252"/>
      <c r="E146" s="252"/>
      <c r="F146" s="252"/>
      <c r="G146" s="252"/>
      <c r="H146" s="252"/>
      <c r="I146" s="252"/>
      <c r="J146" s="252"/>
      <c r="K146" s="252"/>
      <c r="L146" s="252"/>
      <c r="M146" s="252"/>
      <c r="N146" s="252"/>
      <c r="O146" s="252"/>
      <c r="P146" s="303"/>
      <c r="R146" s="258"/>
      <c r="S146" s="251"/>
      <c r="T146" s="251"/>
      <c r="U146" s="251"/>
      <c r="V146" s="251"/>
      <c r="W146" s="251"/>
      <c r="X146" s="251"/>
      <c r="Y146" s="251"/>
      <c r="Z146" s="251"/>
      <c r="AA146" s="251"/>
      <c r="AB146" s="251"/>
      <c r="AC146" s="251"/>
      <c r="AD146" s="251"/>
      <c r="AE146" s="251"/>
      <c r="AF146" s="251"/>
    </row>
    <row r="147" spans="1:32" ht="24.95" customHeight="1" thickBot="1" x14ac:dyDescent="0.3">
      <c r="A147" s="341"/>
      <c r="B147" s="532" t="s">
        <v>1152</v>
      </c>
      <c r="C147" s="532"/>
      <c r="D147" s="532"/>
      <c r="E147" s="532"/>
      <c r="F147" s="532"/>
      <c r="G147" s="532"/>
      <c r="H147" s="532"/>
      <c r="I147" s="532"/>
      <c r="J147" s="532"/>
      <c r="K147" s="532"/>
      <c r="L147" s="342"/>
      <c r="M147" s="342"/>
      <c r="N147" s="342"/>
      <c r="O147" s="342"/>
      <c r="P147" s="343"/>
      <c r="R147" s="530"/>
      <c r="S147" s="530"/>
      <c r="T147" s="530"/>
      <c r="U147" s="530"/>
      <c r="V147" s="530"/>
      <c r="W147" s="530"/>
      <c r="X147" s="530"/>
      <c r="Y147" s="530"/>
      <c r="Z147" s="530"/>
      <c r="AA147" s="530"/>
      <c r="AB147" s="530"/>
      <c r="AC147" s="530"/>
      <c r="AD147" s="530"/>
      <c r="AE147" s="530"/>
      <c r="AF147" s="530"/>
    </row>
    <row r="148" spans="1:32" ht="48" customHeight="1" x14ac:dyDescent="0.25">
      <c r="A148" s="510" t="s">
        <v>762</v>
      </c>
      <c r="B148" s="511"/>
      <c r="C148" s="511"/>
      <c r="D148" s="511"/>
      <c r="E148" s="511"/>
      <c r="F148" s="511"/>
      <c r="G148" s="511"/>
      <c r="H148" s="511"/>
      <c r="I148" s="511"/>
      <c r="J148" s="511"/>
      <c r="K148" s="511"/>
      <c r="L148" s="511"/>
      <c r="M148" s="511"/>
      <c r="N148" s="511"/>
      <c r="O148" s="511"/>
      <c r="P148" s="512"/>
    </row>
    <row r="149" spans="1:32" ht="24.95" customHeight="1" x14ac:dyDescent="0.25">
      <c r="A149" s="513" t="s">
        <v>1365</v>
      </c>
      <c r="B149" s="514"/>
      <c r="C149" s="514"/>
      <c r="D149" s="514"/>
      <c r="E149" s="514"/>
      <c r="F149" s="514"/>
      <c r="G149" s="514"/>
      <c r="H149" s="514"/>
      <c r="I149" s="514"/>
      <c r="J149" s="514"/>
      <c r="K149" s="514"/>
      <c r="L149" s="514"/>
      <c r="M149" s="514"/>
      <c r="N149" s="514"/>
      <c r="O149" s="514"/>
      <c r="P149" s="515"/>
    </row>
    <row r="150" spans="1:32" ht="24.95" customHeight="1" x14ac:dyDescent="0.25">
      <c r="A150" s="534" t="s">
        <v>1022</v>
      </c>
      <c r="B150" s="535"/>
      <c r="C150" s="535"/>
      <c r="D150" s="535"/>
      <c r="E150" s="535"/>
      <c r="F150" s="536"/>
      <c r="G150" s="522" t="s">
        <v>764</v>
      </c>
      <c r="H150" s="523"/>
      <c r="I150" s="523"/>
      <c r="J150" s="523"/>
      <c r="K150" s="523"/>
      <c r="L150" s="523"/>
      <c r="M150" s="523"/>
      <c r="N150" s="523"/>
      <c r="O150" s="523"/>
      <c r="P150" s="524"/>
    </row>
    <row r="151" spans="1:32" ht="24.95" customHeight="1" x14ac:dyDescent="0.25">
      <c r="A151" s="525" t="s">
        <v>393</v>
      </c>
      <c r="B151" s="505" t="s">
        <v>644</v>
      </c>
      <c r="C151" s="505" t="s">
        <v>645</v>
      </c>
      <c r="D151" s="505" t="s">
        <v>1613</v>
      </c>
      <c r="E151" s="505" t="s">
        <v>394</v>
      </c>
      <c r="F151" s="505" t="s">
        <v>621</v>
      </c>
      <c r="G151" s="527" t="s">
        <v>31</v>
      </c>
      <c r="H151" s="528"/>
      <c r="I151" s="263" t="s">
        <v>7</v>
      </c>
      <c r="J151" s="264" t="s">
        <v>32</v>
      </c>
      <c r="K151" s="264" t="s">
        <v>640</v>
      </c>
      <c r="L151" s="265" t="s">
        <v>8</v>
      </c>
      <c r="M151" s="266" t="s">
        <v>9</v>
      </c>
      <c r="N151" s="267" t="s">
        <v>10</v>
      </c>
      <c r="O151" s="264" t="s">
        <v>396</v>
      </c>
      <c r="P151" s="268" t="s">
        <v>623</v>
      </c>
    </row>
    <row r="152" spans="1:32" ht="24.95" customHeight="1" x14ac:dyDescent="0.25">
      <c r="A152" s="526"/>
      <c r="B152" s="506"/>
      <c r="C152" s="506"/>
      <c r="D152" s="506"/>
      <c r="E152" s="506"/>
      <c r="F152" s="506"/>
      <c r="G152" s="269" t="s">
        <v>34</v>
      </c>
      <c r="H152" s="270" t="s">
        <v>35</v>
      </c>
      <c r="I152" s="271" t="s">
        <v>36</v>
      </c>
      <c r="J152" s="272" t="s">
        <v>36</v>
      </c>
      <c r="K152" s="272" t="s">
        <v>36</v>
      </c>
      <c r="L152" s="273" t="s">
        <v>37</v>
      </c>
      <c r="M152" s="274" t="s">
        <v>37</v>
      </c>
      <c r="N152" s="275" t="s">
        <v>38</v>
      </c>
      <c r="O152" s="272" t="s">
        <v>37</v>
      </c>
      <c r="P152" s="276" t="s">
        <v>37</v>
      </c>
    </row>
    <row r="153" spans="1:32" ht="24.95" customHeight="1" x14ac:dyDescent="0.25">
      <c r="A153" s="277" t="s">
        <v>247</v>
      </c>
      <c r="B153" s="278">
        <v>70</v>
      </c>
      <c r="C153" s="249">
        <v>60</v>
      </c>
      <c r="D153" s="249" t="s">
        <v>1614</v>
      </c>
      <c r="E153" s="279">
        <f t="shared" ref="E153:E158" si="12">IFERROR(B153/C153,0)</f>
        <v>1.1666666666666667</v>
      </c>
      <c r="F153" s="279"/>
      <c r="G153" s="280">
        <f>IFERROR((VLOOKUP($A153,'Tabela de alimentos'!$A$3:$K$1041,2,FALSE))*$C153/100,0)</f>
        <v>86.417659999999998</v>
      </c>
      <c r="H153" s="281">
        <f>IFERROR((VLOOKUP($A153,'Tabela de alimentos'!$A$3:$K$1041,3,FALSE))*$C153/100,0)</f>
        <v>361.57148943999999</v>
      </c>
      <c r="I153" s="279">
        <f>IFERROR((VLOOKUP($A153,'Tabela de alimentos'!$A$3:$K$1041,4,FALSE))*$C153/100,0)</f>
        <v>12.49</v>
      </c>
      <c r="J153" s="282">
        <f>IFERROR((VLOOKUP($A153,'Tabela de alimentos'!$A$3:$K$1041,5,FALSE))*$C153/100,0)</f>
        <v>3.6680000000000001</v>
      </c>
      <c r="K153" s="282">
        <f>IFERROR((VLOOKUP($A153,'Tabela de alimentos'!$A$3:$K$1041,6,FALSE))*$C153/100,0)</f>
        <v>0</v>
      </c>
      <c r="L153" s="283">
        <f>IFERROR((VLOOKUP($A153,'Tabela de alimentos'!$A$3:$K$1041,7,FALSE))*$C153/100,0)</f>
        <v>2.8300000000000005</v>
      </c>
      <c r="M153" s="283">
        <f>IFERROR((VLOOKUP($A153,'Tabela de alimentos'!$A$3:$K$1041,8,FALSE))*$C153/100,0)</f>
        <v>0.90800000000000014</v>
      </c>
      <c r="N153" s="283">
        <f>IFERROR((VLOOKUP($A153,'Tabela de alimentos'!$A$3:$K$1041,9,FALSE))*$C153/100,0)</f>
        <v>1.2</v>
      </c>
      <c r="O153" s="283">
        <f>IFERROR((VLOOKUP($A153,'Tabela de alimentos'!$A$3:$K$1041,10,FALSE))*$C153/100,0)</f>
        <v>0</v>
      </c>
      <c r="P153" s="284">
        <f>IFERROR((VLOOKUP($A153,'Tabela de alimentos'!$A$3:$K$1041,11,FALSE))*$C153/100,0)</f>
        <v>30</v>
      </c>
    </row>
    <row r="154" spans="1:32" ht="24.95" customHeight="1" x14ac:dyDescent="0.25">
      <c r="A154" s="285" t="s">
        <v>90</v>
      </c>
      <c r="B154" s="278">
        <v>0.5</v>
      </c>
      <c r="C154" s="249">
        <v>0.5</v>
      </c>
      <c r="D154" s="249" t="s">
        <v>1614</v>
      </c>
      <c r="E154" s="279">
        <f t="shared" si="12"/>
        <v>1</v>
      </c>
      <c r="F154" s="279"/>
      <c r="G154" s="282">
        <f>IFERROR((VLOOKUP($A154,'Tabela de alimentos'!$A$3:$K$1041,2,FALSE))*$C154/100,0)</f>
        <v>0.56564939130434788</v>
      </c>
      <c r="H154" s="283">
        <f>IFERROR((VLOOKUP($A154,'Tabela de alimentos'!$A$3:$K$1041,3,FALSE))*$C154/100,0)</f>
        <v>2.3666770532173915</v>
      </c>
      <c r="I154" s="279">
        <f>IFERROR((VLOOKUP($A154,'Tabela de alimentos'!$A$3:$K$1041,4,FALSE))*$C154/100,0)</f>
        <v>3.5054347826086955E-2</v>
      </c>
      <c r="J154" s="282">
        <f>IFERROR((VLOOKUP($A154,'Tabela de alimentos'!$A$3:$K$1041,5,FALSE))*$C154/100,0)</f>
        <v>1.1000000000000001E-3</v>
      </c>
      <c r="K154" s="282">
        <f>IFERROR((VLOOKUP($A154,'Tabela de alimentos'!$A$3:$K$1041,6,FALSE))*$C154/100,0)</f>
        <v>0.11952898550724639</v>
      </c>
      <c r="L154" s="283">
        <f>IFERROR((VLOOKUP($A154,'Tabela de alimentos'!$A$3:$K$1041,7,FALSE))*$C154/100,0)</f>
        <v>6.7799999999999999E-2</v>
      </c>
      <c r="M154" s="283">
        <f>IFERROR((VLOOKUP($A154,'Tabela de alimentos'!$A$3:$K$1041,8,FALSE))*$C154/100,0)</f>
        <v>4.0000000000000001E-3</v>
      </c>
      <c r="N154" s="283">
        <f>IFERROR((VLOOKUP($A154,'Tabela de alimentos'!$A$3:$K$1041,9,FALSE))*$C154/100,0)</f>
        <v>0</v>
      </c>
      <c r="O154" s="283">
        <f>IFERROR((VLOOKUP($A154,'Tabela de alimentos'!$A$3:$K$1041,10,FALSE))*$C154/100,0)</f>
        <v>0</v>
      </c>
      <c r="P154" s="284">
        <f>IFERROR((VLOOKUP($A154,'Tabela de alimentos'!$A$3:$K$1041,11,FALSE))*$C154/100,0)</f>
        <v>2.6800000000000001E-2</v>
      </c>
    </row>
    <row r="155" spans="1:32" ht="24.95" customHeight="1" x14ac:dyDescent="0.25">
      <c r="A155" s="285" t="s">
        <v>861</v>
      </c>
      <c r="B155" s="278">
        <v>0.2</v>
      </c>
      <c r="C155" s="249">
        <v>0.2</v>
      </c>
      <c r="D155" s="249" t="s">
        <v>1614</v>
      </c>
      <c r="E155" s="279">
        <f t="shared" si="12"/>
        <v>1</v>
      </c>
      <c r="F155" s="279"/>
      <c r="G155" s="282">
        <f>IFERROR((VLOOKUP($A155,'Tabela de alimentos'!$A$3:$K$1041,2,FALSE))*$C155/100,0)</f>
        <v>0</v>
      </c>
      <c r="H155" s="283">
        <f>IFERROR((VLOOKUP($A155,'Tabela de alimentos'!$A$3:$K$1041,3,FALSE))*$C155/100,0)</f>
        <v>0</v>
      </c>
      <c r="I155" s="279">
        <f>IFERROR((VLOOKUP($A155,'Tabela de alimentos'!$A$3:$K$1041,4,FALSE))*$C155/100,0)</f>
        <v>0</v>
      </c>
      <c r="J155" s="282">
        <f>IFERROR((VLOOKUP($A155,'Tabela de alimentos'!$A$3:$K$1041,5,FALSE))*$C155/100,0)</f>
        <v>0</v>
      </c>
      <c r="K155" s="282">
        <f>IFERROR((VLOOKUP($A155,'Tabela de alimentos'!$A$3:$K$1041,6,FALSE))*$C155/100,0)</f>
        <v>0</v>
      </c>
      <c r="L155" s="283">
        <f>IFERROR((VLOOKUP($A155,'Tabela de alimentos'!$A$3:$K$1041,7,FALSE))*$C155/100,0)</f>
        <v>0</v>
      </c>
      <c r="M155" s="283">
        <f>IFERROR((VLOOKUP($A155,'Tabela de alimentos'!$A$3:$K$1041,8,FALSE))*$C155/100,0)</f>
        <v>0</v>
      </c>
      <c r="N155" s="283">
        <f>IFERROR((VLOOKUP($A155,'Tabela de alimentos'!$A$3:$K$1041,9,FALSE))*$C155/100,0)</f>
        <v>0</v>
      </c>
      <c r="O155" s="283">
        <f>IFERROR((VLOOKUP($A155,'Tabela de alimentos'!$A$3:$K$1041,10,FALSE))*$C155/100,0)</f>
        <v>0</v>
      </c>
      <c r="P155" s="284">
        <f>IFERROR((VLOOKUP($A155,'Tabela de alimentos'!$A$3:$K$1041,11,FALSE))*$C155/100,0)</f>
        <v>79.88600000000001</v>
      </c>
    </row>
    <row r="156" spans="1:32" ht="24.95" customHeight="1" x14ac:dyDescent="0.25">
      <c r="A156" s="285" t="s">
        <v>226</v>
      </c>
      <c r="B156" s="278">
        <v>2.5</v>
      </c>
      <c r="C156" s="249">
        <v>2.5</v>
      </c>
      <c r="D156" s="249" t="s">
        <v>1615</v>
      </c>
      <c r="E156" s="279">
        <f t="shared" si="12"/>
        <v>1</v>
      </c>
      <c r="F156" s="279"/>
      <c r="G156" s="282">
        <f>IFERROR((VLOOKUP($A156,'Tabela de alimentos'!$A$3:$K$1041,2,FALSE))*$C156/100,0)</f>
        <v>22.1</v>
      </c>
      <c r="H156" s="283">
        <f>IFERROR((VLOOKUP($A156,'Tabela de alimentos'!$A$3:$K$1041,3,FALSE))*$C156/100,0)</f>
        <v>92.466399999999993</v>
      </c>
      <c r="I156" s="279">
        <f>IFERROR((VLOOKUP($A156,'Tabela de alimentos'!$A$3:$K$1041,4,FALSE))*$C156/100,0)</f>
        <v>0</v>
      </c>
      <c r="J156" s="282">
        <f>IFERROR((VLOOKUP($A156,'Tabela de alimentos'!$A$3:$K$1041,5,FALSE))*$C156/100,0)</f>
        <v>2.5</v>
      </c>
      <c r="K156" s="282">
        <f>IFERROR((VLOOKUP($A156,'Tabela de alimentos'!$A$3:$K$1041,6,FALSE))*$C156/100,0)</f>
        <v>0</v>
      </c>
      <c r="L156" s="283">
        <f>IFERROR((VLOOKUP($A156,'Tabela de alimentos'!$A$3:$K$1041,7,FALSE))*$C156/100,0)</f>
        <v>0</v>
      </c>
      <c r="M156" s="283">
        <f>IFERROR((VLOOKUP($A156,'Tabela de alimentos'!$A$3:$K$1041,8,FALSE))*$C156/100,0)</f>
        <v>0</v>
      </c>
      <c r="N156" s="283">
        <f>IFERROR((VLOOKUP($A156,'Tabela de alimentos'!$A$3:$K$1041,9,FALSE))*$C156/100,0)</f>
        <v>0</v>
      </c>
      <c r="O156" s="283">
        <f>IFERROR((VLOOKUP($A156,'Tabela de alimentos'!$A$3:$K$1041,10,FALSE))*$C156/100,0)</f>
        <v>0</v>
      </c>
      <c r="P156" s="284">
        <f>IFERROR((VLOOKUP($A156,'Tabela de alimentos'!$A$3:$K$1041,11,FALSE))*$C156/100,0)</f>
        <v>0</v>
      </c>
    </row>
    <row r="157" spans="1:32" ht="24.95" customHeight="1" x14ac:dyDescent="0.25">
      <c r="A157" s="285" t="s">
        <v>817</v>
      </c>
      <c r="B157" s="278">
        <v>0.1</v>
      </c>
      <c r="C157" s="249">
        <v>0.1</v>
      </c>
      <c r="D157" s="249" t="s">
        <v>1614</v>
      </c>
      <c r="E157" s="279">
        <f t="shared" si="12"/>
        <v>1</v>
      </c>
      <c r="F157" s="279"/>
      <c r="G157" s="282">
        <f>IFERROR((VLOOKUP($A157,'Tabela de alimentos'!$A$3:$K$1041,2,FALSE))*$C157/100,0)</f>
        <v>3.0000000000000005E-3</v>
      </c>
      <c r="H157" s="283">
        <f>IFERROR((VLOOKUP($A157,'Tabela de alimentos'!$A$3:$K$1041,3,FALSE))*$C157/100,0)</f>
        <v>1.3000000000000001E-2</v>
      </c>
      <c r="I157" s="279">
        <f>IFERROR((VLOOKUP($A157,'Tabela de alimentos'!$A$3:$K$1041,4,FALSE))*$C157/100,0)</f>
        <v>8.9999999999999992E-5</v>
      </c>
      <c r="J157" s="282">
        <f>IFERROR((VLOOKUP($A157,'Tabela de alimentos'!$A$3:$K$1041,5,FALSE))*$C157/100,0)</f>
        <v>6.0000000000000002E-5</v>
      </c>
      <c r="K157" s="282">
        <f>IFERROR((VLOOKUP($A157,'Tabela de alimentos'!$A$3:$K$1041,6,FALSE))*$C157/100,0)</f>
        <v>7.2999999999999996E-4</v>
      </c>
      <c r="L157" s="283">
        <f>IFERROR((VLOOKUP($A157,'Tabela de alimentos'!$A$3:$K$1041,7,FALSE))*$C157/100,0)</f>
        <v>2.1099999999999999E-3</v>
      </c>
      <c r="M157" s="283">
        <f>IFERROR((VLOOKUP($A157,'Tabela de alimentos'!$A$3:$K$1041,8,FALSE))*$C157/100,0)</f>
        <v>1.9000000000000004E-4</v>
      </c>
      <c r="N157" s="283">
        <f>IFERROR((VLOOKUP($A157,'Tabela de alimentos'!$A$3:$K$1041,9,FALSE))*$C157/100,0)</f>
        <v>0</v>
      </c>
      <c r="O157" s="283">
        <f>IFERROR((VLOOKUP($A157,'Tabela de alimentos'!$A$3:$K$1041,10,FALSE))*$C157/100,0)</f>
        <v>1.0000000000000001E-5</v>
      </c>
      <c r="P157" s="284">
        <f>IFERROR((VLOOKUP($A157,'Tabela de alimentos'!$A$3:$K$1041,11,FALSE))*$C157/100,0)</f>
        <v>1.2E-4</v>
      </c>
    </row>
    <row r="158" spans="1:32" ht="24.95" customHeight="1" x14ac:dyDescent="0.25">
      <c r="A158" s="285" t="s">
        <v>101</v>
      </c>
      <c r="B158" s="278">
        <v>3</v>
      </c>
      <c r="C158" s="249">
        <v>2.5</v>
      </c>
      <c r="D158" s="249" t="s">
        <v>1614</v>
      </c>
      <c r="E158" s="279">
        <f t="shared" si="12"/>
        <v>1.2</v>
      </c>
      <c r="F158" s="279"/>
      <c r="G158" s="289">
        <f>IFERROR((VLOOKUP($A158,'Tabela de alimentos'!$A$3:$K$1041,2,FALSE))*$C158/100,0)</f>
        <v>0.98550115942028949</v>
      </c>
      <c r="H158" s="283">
        <f>IFERROR((VLOOKUP($A158,'Tabela de alimentos'!$A$3:$K$1041,3,FALSE))*$C158/100,0)</f>
        <v>4.1233368510144919</v>
      </c>
      <c r="I158" s="279">
        <f>IFERROR((VLOOKUP($A158,'Tabela de alimentos'!$A$3:$K$1041,4,FALSE))*$C158/100,0)</f>
        <v>4.2753623188405802E-2</v>
      </c>
      <c r="J158" s="282">
        <f>IFERROR((VLOOKUP($A158,'Tabela de alimentos'!$A$3:$K$1041,5,FALSE))*$C158/100,0)</f>
        <v>2E-3</v>
      </c>
      <c r="K158" s="282">
        <f>IFERROR((VLOOKUP($A158,'Tabela de alimentos'!$A$3:$K$1041,6,FALSE))*$C158/100,0)</f>
        <v>0.22132971014492747</v>
      </c>
      <c r="L158" s="283">
        <f>IFERROR((VLOOKUP($A158,'Tabela de alimentos'!$A$3:$K$1041,7,FALSE))*$C158/100,0)</f>
        <v>0.35</v>
      </c>
      <c r="M158" s="283">
        <f>IFERROR((VLOOKUP($A158,'Tabela de alimentos'!$A$3:$K$1041,8,FALSE))*$C158/100,0)</f>
        <v>5.0833333333333338E-3</v>
      </c>
      <c r="N158" s="283">
        <f>IFERROR((VLOOKUP($A158,'Tabela de alimentos'!$A$3:$K$1041,9,FALSE))*$C158/100,0)</f>
        <v>0</v>
      </c>
      <c r="O158" s="283">
        <f>IFERROR((VLOOKUP($A158,'Tabela de alimentos'!$A$3:$K$1041,10,FALSE))*$C158/100,0)</f>
        <v>0.11666666666666668</v>
      </c>
      <c r="P158" s="284">
        <f>IFERROR((VLOOKUP($A158,'Tabela de alimentos'!$A$3:$K$1041,11,FALSE))*$C158/100,0)</f>
        <v>1.4916666666666667E-2</v>
      </c>
    </row>
    <row r="159" spans="1:32" ht="24.95" customHeight="1" x14ac:dyDescent="0.25">
      <c r="A159" s="539" t="s">
        <v>395</v>
      </c>
      <c r="B159" s="540"/>
      <c r="C159" s="540"/>
      <c r="D159" s="540"/>
      <c r="E159" s="540"/>
      <c r="F159" s="541"/>
      <c r="G159" s="290">
        <f t="shared" ref="G159:P159" si="13">SUM(G153:G158)</f>
        <v>110.07181055072463</v>
      </c>
      <c r="H159" s="291">
        <f t="shared" si="13"/>
        <v>460.54090334423188</v>
      </c>
      <c r="I159" s="291">
        <f t="shared" si="13"/>
        <v>12.567897971014492</v>
      </c>
      <c r="J159" s="292">
        <f t="shared" si="13"/>
        <v>6.1711600000000004</v>
      </c>
      <c r="K159" s="292">
        <f t="shared" si="13"/>
        <v>0.34158869565217387</v>
      </c>
      <c r="L159" s="292">
        <f t="shared" si="13"/>
        <v>3.2499100000000007</v>
      </c>
      <c r="M159" s="291">
        <f t="shared" si="13"/>
        <v>0.9172733333333335</v>
      </c>
      <c r="N159" s="293">
        <f t="shared" si="13"/>
        <v>1.2</v>
      </c>
      <c r="O159" s="293">
        <f t="shared" si="13"/>
        <v>0.11667666666666668</v>
      </c>
      <c r="P159" s="294">
        <f t="shared" si="13"/>
        <v>109.92783666666666</v>
      </c>
    </row>
    <row r="160" spans="1:32" ht="24.95" customHeight="1" x14ac:dyDescent="0.25">
      <c r="A160" s="295" t="s">
        <v>767</v>
      </c>
      <c r="B160" s="537"/>
      <c r="C160" s="537"/>
      <c r="D160" s="250"/>
      <c r="E160" s="296"/>
      <c r="F160" s="296"/>
      <c r="G160" s="297"/>
      <c r="H160" s="296"/>
      <c r="I160" s="296"/>
      <c r="J160" s="296"/>
      <c r="K160" s="296"/>
      <c r="L160" s="296"/>
      <c r="M160" s="298"/>
      <c r="N160" s="298"/>
      <c r="O160" s="298"/>
      <c r="P160" s="299"/>
    </row>
    <row r="161" spans="1:18" ht="24.95" customHeight="1" x14ac:dyDescent="0.25">
      <c r="A161" s="339" t="s">
        <v>882</v>
      </c>
      <c r="B161" s="485"/>
      <c r="C161" s="485"/>
      <c r="D161" s="485"/>
      <c r="E161" s="486"/>
      <c r="F161" s="486"/>
      <c r="G161" s="487"/>
      <c r="H161" s="486"/>
      <c r="I161" s="486"/>
      <c r="J161" s="486"/>
      <c r="K161" s="486"/>
      <c r="L161" s="486"/>
      <c r="M161" s="488"/>
      <c r="N161" s="488"/>
      <c r="O161" s="488"/>
      <c r="P161" s="344"/>
    </row>
    <row r="162" spans="1:18" ht="24.95" customHeight="1" x14ac:dyDescent="0.25">
      <c r="A162" s="529" t="s">
        <v>1084</v>
      </c>
      <c r="B162" s="530"/>
      <c r="C162" s="530"/>
      <c r="D162" s="530"/>
      <c r="E162" s="530"/>
      <c r="F162" s="530"/>
      <c r="G162" s="530"/>
      <c r="H162" s="530"/>
      <c r="I162" s="530"/>
      <c r="J162" s="530"/>
      <c r="K162" s="530"/>
      <c r="L162" s="530"/>
      <c r="M162" s="530"/>
      <c r="N162" s="530"/>
      <c r="O162" s="530"/>
      <c r="P162" s="531"/>
    </row>
    <row r="163" spans="1:18" ht="24.95" customHeight="1" x14ac:dyDescent="0.25">
      <c r="A163" s="529" t="s">
        <v>1169</v>
      </c>
      <c r="B163" s="530"/>
      <c r="C163" s="530"/>
      <c r="D163" s="530"/>
      <c r="E163" s="530"/>
      <c r="F163" s="530"/>
      <c r="G163" s="530"/>
      <c r="H163" s="530"/>
      <c r="I163" s="530"/>
      <c r="J163" s="530"/>
      <c r="K163" s="530"/>
      <c r="L163" s="530"/>
      <c r="M163" s="530"/>
      <c r="N163" s="530"/>
      <c r="O163" s="530"/>
      <c r="P163" s="531"/>
    </row>
    <row r="164" spans="1:18" ht="24.95" customHeight="1" thickBot="1" x14ac:dyDescent="0.3">
      <c r="A164" s="554" t="s">
        <v>814</v>
      </c>
      <c r="B164" s="555"/>
      <c r="C164" s="555"/>
      <c r="D164" s="555"/>
      <c r="E164" s="555"/>
      <c r="F164" s="555"/>
      <c r="G164" s="555"/>
      <c r="H164" s="555"/>
      <c r="I164" s="555"/>
      <c r="J164" s="555"/>
      <c r="K164" s="555"/>
      <c r="L164" s="555"/>
      <c r="M164" s="555"/>
      <c r="N164" s="555"/>
      <c r="O164" s="555"/>
      <c r="P164" s="556"/>
    </row>
    <row r="165" spans="1:18" ht="24.95" customHeight="1" thickBot="1" x14ac:dyDescent="0.3">
      <c r="A165" s="341"/>
      <c r="B165" s="532" t="s">
        <v>1152</v>
      </c>
      <c r="C165" s="532"/>
      <c r="D165" s="532"/>
      <c r="E165" s="532"/>
      <c r="F165" s="532"/>
      <c r="G165" s="532"/>
      <c r="H165" s="532"/>
      <c r="I165" s="532"/>
      <c r="J165" s="532"/>
      <c r="K165" s="532"/>
      <c r="L165" s="342"/>
      <c r="M165" s="342"/>
      <c r="N165" s="342"/>
      <c r="O165" s="342"/>
      <c r="P165" s="343"/>
    </row>
    <row r="166" spans="1:18" ht="48" customHeight="1" x14ac:dyDescent="0.25">
      <c r="A166" s="510" t="s">
        <v>762</v>
      </c>
      <c r="B166" s="511"/>
      <c r="C166" s="511"/>
      <c r="D166" s="511"/>
      <c r="E166" s="511"/>
      <c r="F166" s="511"/>
      <c r="G166" s="511"/>
      <c r="H166" s="511"/>
      <c r="I166" s="511"/>
      <c r="J166" s="511"/>
      <c r="K166" s="511"/>
      <c r="L166" s="511"/>
      <c r="M166" s="511"/>
      <c r="N166" s="511"/>
      <c r="O166" s="511"/>
      <c r="P166" s="512"/>
      <c r="R166" s="247"/>
    </row>
    <row r="167" spans="1:18" ht="24.95" customHeight="1" x14ac:dyDescent="0.25">
      <c r="A167" s="513" t="s">
        <v>1365</v>
      </c>
      <c r="B167" s="514"/>
      <c r="C167" s="514"/>
      <c r="D167" s="514"/>
      <c r="E167" s="514"/>
      <c r="F167" s="514"/>
      <c r="G167" s="514"/>
      <c r="H167" s="514"/>
      <c r="I167" s="514"/>
      <c r="J167" s="514"/>
      <c r="K167" s="514"/>
      <c r="L167" s="514"/>
      <c r="M167" s="514"/>
      <c r="N167" s="514"/>
      <c r="O167" s="514"/>
      <c r="P167" s="515"/>
      <c r="R167" s="247"/>
    </row>
    <row r="168" spans="1:18" ht="24.95" customHeight="1" x14ac:dyDescent="0.25">
      <c r="A168" s="534" t="s">
        <v>1651</v>
      </c>
      <c r="B168" s="535"/>
      <c r="C168" s="535"/>
      <c r="D168" s="535"/>
      <c r="E168" s="535"/>
      <c r="F168" s="536"/>
      <c r="G168" s="522" t="s">
        <v>764</v>
      </c>
      <c r="H168" s="523"/>
      <c r="I168" s="523"/>
      <c r="J168" s="523"/>
      <c r="K168" s="523"/>
      <c r="L168" s="523"/>
      <c r="M168" s="523"/>
      <c r="N168" s="523"/>
      <c r="O168" s="523"/>
      <c r="P168" s="524"/>
      <c r="R168" s="247"/>
    </row>
    <row r="169" spans="1:18" ht="24.95" customHeight="1" x14ac:dyDescent="0.25">
      <c r="A169" s="525" t="s">
        <v>393</v>
      </c>
      <c r="B169" s="505" t="s">
        <v>644</v>
      </c>
      <c r="C169" s="505" t="s">
        <v>645</v>
      </c>
      <c r="D169" s="505" t="s">
        <v>1613</v>
      </c>
      <c r="E169" s="505" t="s">
        <v>394</v>
      </c>
      <c r="F169" s="505" t="s">
        <v>621</v>
      </c>
      <c r="G169" s="527" t="s">
        <v>31</v>
      </c>
      <c r="H169" s="528"/>
      <c r="I169" s="263" t="s">
        <v>7</v>
      </c>
      <c r="J169" s="264" t="s">
        <v>32</v>
      </c>
      <c r="K169" s="264" t="s">
        <v>640</v>
      </c>
      <c r="L169" s="265" t="s">
        <v>8</v>
      </c>
      <c r="M169" s="266" t="s">
        <v>9</v>
      </c>
      <c r="N169" s="267" t="s">
        <v>10</v>
      </c>
      <c r="O169" s="264" t="s">
        <v>396</v>
      </c>
      <c r="P169" s="268" t="s">
        <v>623</v>
      </c>
      <c r="R169" s="247"/>
    </row>
    <row r="170" spans="1:18" ht="24.95" customHeight="1" x14ac:dyDescent="0.25">
      <c r="A170" s="526"/>
      <c r="B170" s="506"/>
      <c r="C170" s="506"/>
      <c r="D170" s="506"/>
      <c r="E170" s="506"/>
      <c r="F170" s="506"/>
      <c r="G170" s="269" t="s">
        <v>34</v>
      </c>
      <c r="H170" s="270" t="s">
        <v>35</v>
      </c>
      <c r="I170" s="271" t="s">
        <v>36</v>
      </c>
      <c r="J170" s="272" t="s">
        <v>36</v>
      </c>
      <c r="K170" s="272" t="s">
        <v>36</v>
      </c>
      <c r="L170" s="273" t="s">
        <v>37</v>
      </c>
      <c r="M170" s="274" t="s">
        <v>37</v>
      </c>
      <c r="N170" s="275" t="s">
        <v>38</v>
      </c>
      <c r="O170" s="272" t="s">
        <v>37</v>
      </c>
      <c r="P170" s="276" t="s">
        <v>37</v>
      </c>
      <c r="R170" s="247"/>
    </row>
    <row r="171" spans="1:18" ht="24.95" customHeight="1" x14ac:dyDescent="0.25">
      <c r="A171" s="277" t="s">
        <v>247</v>
      </c>
      <c r="B171" s="336">
        <v>70</v>
      </c>
      <c r="C171" s="337">
        <v>60</v>
      </c>
      <c r="D171" s="249" t="s">
        <v>1614</v>
      </c>
      <c r="E171" s="319">
        <f t="shared" ref="E171:E179" si="14">IFERROR(B171/C171,0)</f>
        <v>1.1666666666666667</v>
      </c>
      <c r="F171" s="319"/>
      <c r="G171" s="280">
        <f>IFERROR((VLOOKUP($A171,'Tabela de alimentos'!$A$3:$K$1041,2,FALSE))*$C171/100,0)</f>
        <v>86.417659999999998</v>
      </c>
      <c r="H171" s="281">
        <f>IFERROR((VLOOKUP($A171,'Tabela de alimentos'!$A$3:$K$1041,3,FALSE))*$C171/100,0)</f>
        <v>361.57148943999999</v>
      </c>
      <c r="I171" s="279">
        <f>IFERROR((VLOOKUP($A171,'Tabela de alimentos'!$A$3:$K$1041,4,FALSE))*$C171/100,0)</f>
        <v>12.49</v>
      </c>
      <c r="J171" s="282">
        <f>IFERROR((VLOOKUP($A171,'Tabela de alimentos'!$A$3:$K$1041,5,FALSE))*$C171/100,0)</f>
        <v>3.6680000000000001</v>
      </c>
      <c r="K171" s="282">
        <f>IFERROR((VLOOKUP($A171,'Tabela de alimentos'!$A$3:$K$1041,6,FALSE))*$C171/100,0)</f>
        <v>0</v>
      </c>
      <c r="L171" s="283">
        <f>IFERROR((VLOOKUP($A171,'Tabela de alimentos'!$A$3:$K$1041,7,FALSE))*$C171/100,0)</f>
        <v>2.8300000000000005</v>
      </c>
      <c r="M171" s="283">
        <f>IFERROR((VLOOKUP($A171,'Tabela de alimentos'!$A$3:$K$1041,8,FALSE))*$C171/100,0)</f>
        <v>0.90800000000000014</v>
      </c>
      <c r="N171" s="283">
        <f>IFERROR((VLOOKUP($A171,'Tabela de alimentos'!$A$3:$K$1041,9,FALSE))*$C171/100,0)</f>
        <v>1.2</v>
      </c>
      <c r="O171" s="283">
        <f>IFERROR((VLOOKUP($A171,'Tabela de alimentos'!$A$3:$K$1041,10,FALSE))*$C171/100,0)</f>
        <v>0</v>
      </c>
      <c r="P171" s="284">
        <f>IFERROR((VLOOKUP($A171,'Tabela de alimentos'!$A$3:$K$1041,11,FALSE))*$C171/100,0)</f>
        <v>30</v>
      </c>
    </row>
    <row r="172" spans="1:18" ht="24.95" customHeight="1" x14ac:dyDescent="0.25">
      <c r="A172" s="285" t="s">
        <v>90</v>
      </c>
      <c r="B172" s="331">
        <v>0.5</v>
      </c>
      <c r="C172" s="249">
        <v>0.5</v>
      </c>
      <c r="D172" s="249" t="s">
        <v>1614</v>
      </c>
      <c r="E172" s="279">
        <f t="shared" si="14"/>
        <v>1</v>
      </c>
      <c r="F172" s="279"/>
      <c r="G172" s="282">
        <f>IFERROR((VLOOKUP($A172,'Tabela de alimentos'!$A$3:$K$1041,2,FALSE))*$C172/100,0)</f>
        <v>0.56564939130434788</v>
      </c>
      <c r="H172" s="283">
        <f>IFERROR((VLOOKUP($A172,'Tabela de alimentos'!$A$3:$K$1041,3,FALSE))*$C172/100,0)</f>
        <v>2.3666770532173915</v>
      </c>
      <c r="I172" s="279">
        <f>IFERROR((VLOOKUP($A172,'Tabela de alimentos'!$A$3:$K$1041,4,FALSE))*$C172/100,0)</f>
        <v>3.5054347826086955E-2</v>
      </c>
      <c r="J172" s="282">
        <f>IFERROR((VLOOKUP($A172,'Tabela de alimentos'!$A$3:$K$1041,5,FALSE))*$C172/100,0)</f>
        <v>1.1000000000000001E-3</v>
      </c>
      <c r="K172" s="282">
        <f>IFERROR((VLOOKUP($A172,'Tabela de alimentos'!$A$3:$K$1041,6,FALSE))*$C172/100,0)</f>
        <v>0.11952898550724639</v>
      </c>
      <c r="L172" s="283">
        <f>IFERROR((VLOOKUP($A172,'Tabela de alimentos'!$A$3:$K$1041,7,FALSE))*$C172/100,0)</f>
        <v>6.7799999999999999E-2</v>
      </c>
      <c r="M172" s="283">
        <f>IFERROR((VLOOKUP($A172,'Tabela de alimentos'!$A$3:$K$1041,8,FALSE))*$C172/100,0)</f>
        <v>4.0000000000000001E-3</v>
      </c>
      <c r="N172" s="283">
        <f>IFERROR((VLOOKUP($A172,'Tabela de alimentos'!$A$3:$K$1041,9,FALSE))*$C172/100,0)</f>
        <v>0</v>
      </c>
      <c r="O172" s="283">
        <f>IFERROR((VLOOKUP($A172,'Tabela de alimentos'!$A$3:$K$1041,10,FALSE))*$C172/100,0)</f>
        <v>0</v>
      </c>
      <c r="P172" s="284">
        <f>IFERROR((VLOOKUP($A172,'Tabela de alimentos'!$A$3:$K$1041,11,FALSE))*$C172/100,0)</f>
        <v>2.6800000000000001E-2</v>
      </c>
    </row>
    <row r="173" spans="1:18" ht="24.95" customHeight="1" x14ac:dyDescent="0.25">
      <c r="A173" s="285" t="s">
        <v>101</v>
      </c>
      <c r="B173" s="331">
        <v>3</v>
      </c>
      <c r="C173" s="249">
        <v>2.5</v>
      </c>
      <c r="D173" s="249" t="s">
        <v>1614</v>
      </c>
      <c r="E173" s="279">
        <f t="shared" si="14"/>
        <v>1.2</v>
      </c>
      <c r="F173" s="279"/>
      <c r="G173" s="282">
        <f>IFERROR((VLOOKUP($A173,'Tabela de alimentos'!$A$3:$K$1041,2,FALSE))*$C173/100,0)</f>
        <v>0.98550115942028949</v>
      </c>
      <c r="H173" s="283">
        <f>IFERROR((VLOOKUP($A173,'Tabela de alimentos'!$A$3:$K$1041,3,FALSE))*$C173/100,0)</f>
        <v>4.1233368510144919</v>
      </c>
      <c r="I173" s="279">
        <f>IFERROR((VLOOKUP($A173,'Tabela de alimentos'!$A$3:$K$1041,4,FALSE))*$C173/100,0)</f>
        <v>4.2753623188405802E-2</v>
      </c>
      <c r="J173" s="282">
        <f>IFERROR((VLOOKUP($A173,'Tabela de alimentos'!$A$3:$K$1041,5,FALSE))*$C173/100,0)</f>
        <v>2E-3</v>
      </c>
      <c r="K173" s="282">
        <f>IFERROR((VLOOKUP($A173,'Tabela de alimentos'!$A$3:$K$1041,6,FALSE))*$C173/100,0)</f>
        <v>0.22132971014492747</v>
      </c>
      <c r="L173" s="283">
        <f>IFERROR((VLOOKUP($A173,'Tabela de alimentos'!$A$3:$K$1041,7,FALSE))*$C173/100,0)</f>
        <v>0.35</v>
      </c>
      <c r="M173" s="283">
        <f>IFERROR((VLOOKUP($A173,'Tabela de alimentos'!$A$3:$K$1041,8,FALSE))*$C173/100,0)</f>
        <v>5.0833333333333338E-3</v>
      </c>
      <c r="N173" s="283">
        <f>IFERROR((VLOOKUP($A173,'Tabela de alimentos'!$A$3:$K$1041,9,FALSE))*$C173/100,0)</f>
        <v>0</v>
      </c>
      <c r="O173" s="283">
        <f>IFERROR((VLOOKUP($A173,'Tabela de alimentos'!$A$3:$K$1041,10,FALSE))*$C173/100,0)</f>
        <v>0.11666666666666668</v>
      </c>
      <c r="P173" s="284">
        <f>IFERROR((VLOOKUP($A173,'Tabela de alimentos'!$A$3:$K$1041,11,FALSE))*$C173/100,0)</f>
        <v>1.4916666666666667E-2</v>
      </c>
    </row>
    <row r="174" spans="1:18" ht="24.95" customHeight="1" x14ac:dyDescent="0.25">
      <c r="A174" s="285" t="s">
        <v>226</v>
      </c>
      <c r="B174" s="331">
        <v>2.5</v>
      </c>
      <c r="C174" s="249">
        <v>2.5</v>
      </c>
      <c r="D174" s="249" t="s">
        <v>1615</v>
      </c>
      <c r="E174" s="279">
        <f t="shared" si="14"/>
        <v>1</v>
      </c>
      <c r="F174" s="279"/>
      <c r="G174" s="282">
        <f>IFERROR((VLOOKUP($A174,'Tabela de alimentos'!$A$3:$K$1041,2,FALSE))*$C174/100,0)</f>
        <v>22.1</v>
      </c>
      <c r="H174" s="283">
        <f>IFERROR((VLOOKUP($A174,'Tabela de alimentos'!$A$3:$K$1041,3,FALSE))*$C174/100,0)</f>
        <v>92.466399999999993</v>
      </c>
      <c r="I174" s="279">
        <f>IFERROR((VLOOKUP($A174,'Tabela de alimentos'!$A$3:$K$1041,4,FALSE))*$C174/100,0)</f>
        <v>0</v>
      </c>
      <c r="J174" s="282">
        <f>IFERROR((VLOOKUP($A174,'Tabela de alimentos'!$A$3:$K$1041,5,FALSE))*$C174/100,0)</f>
        <v>2.5</v>
      </c>
      <c r="K174" s="282">
        <f>IFERROR((VLOOKUP($A174,'Tabela de alimentos'!$A$3:$K$1041,6,FALSE))*$C174/100,0)</f>
        <v>0</v>
      </c>
      <c r="L174" s="283">
        <f>IFERROR((VLOOKUP($A174,'Tabela de alimentos'!$A$3:$K$1041,7,FALSE))*$C174/100,0)</f>
        <v>0</v>
      </c>
      <c r="M174" s="283">
        <f>IFERROR((VLOOKUP($A174,'Tabela de alimentos'!$A$3:$K$1041,8,FALSE))*$C174/100,0)</f>
        <v>0</v>
      </c>
      <c r="N174" s="283">
        <f>IFERROR((VLOOKUP($A174,'Tabela de alimentos'!$A$3:$K$1041,9,FALSE))*$C174/100,0)</f>
        <v>0</v>
      </c>
      <c r="O174" s="283">
        <f>IFERROR((VLOOKUP($A174,'Tabela de alimentos'!$A$3:$K$1041,10,FALSE))*$C174/100,0)</f>
        <v>0</v>
      </c>
      <c r="P174" s="284">
        <f>IFERROR((VLOOKUP($A174,'Tabela de alimentos'!$A$3:$K$1041,11,FALSE))*$C174/100,0)</f>
        <v>0</v>
      </c>
    </row>
    <row r="175" spans="1:18" ht="24.95" customHeight="1" x14ac:dyDescent="0.25">
      <c r="A175" s="285" t="s">
        <v>861</v>
      </c>
      <c r="B175" s="278">
        <v>0.2</v>
      </c>
      <c r="C175" s="249">
        <v>0.2</v>
      </c>
      <c r="D175" s="249" t="s">
        <v>1614</v>
      </c>
      <c r="E175" s="279">
        <f t="shared" si="14"/>
        <v>1</v>
      </c>
      <c r="F175" s="279"/>
      <c r="G175" s="282">
        <f>IFERROR((VLOOKUP($A175,'Tabela de alimentos'!$A$3:$K$1041,2,FALSE))*$C175/100,0)</f>
        <v>0</v>
      </c>
      <c r="H175" s="283">
        <f>IFERROR((VLOOKUP($A175,'Tabela de alimentos'!$A$3:$K$1041,3,FALSE))*$C175/100,0)</f>
        <v>0</v>
      </c>
      <c r="I175" s="279">
        <f>IFERROR((VLOOKUP($A175,'Tabela de alimentos'!$A$3:$K$1041,4,FALSE))*$C175/100,0)</f>
        <v>0</v>
      </c>
      <c r="J175" s="282">
        <f>IFERROR((VLOOKUP($A175,'Tabela de alimentos'!$A$3:$K$1041,5,FALSE))*$C175/100,0)</f>
        <v>0</v>
      </c>
      <c r="K175" s="282">
        <f>IFERROR((VLOOKUP($A175,'Tabela de alimentos'!$A$3:$K$1041,6,FALSE))*$C175/100,0)</f>
        <v>0</v>
      </c>
      <c r="L175" s="283">
        <f>IFERROR((VLOOKUP($A175,'Tabela de alimentos'!$A$3:$K$1041,7,FALSE))*$C175/100,0)</f>
        <v>0</v>
      </c>
      <c r="M175" s="283">
        <f>IFERROR((VLOOKUP($A175,'Tabela de alimentos'!$A$3:$K$1041,8,FALSE))*$C175/100,0)</f>
        <v>0</v>
      </c>
      <c r="N175" s="283">
        <f>IFERROR((VLOOKUP($A175,'Tabela de alimentos'!$A$3:$K$1041,9,FALSE))*$C175/100,0)</f>
        <v>0</v>
      </c>
      <c r="O175" s="283">
        <f>IFERROR((VLOOKUP($A175,'Tabela de alimentos'!$A$3:$K$1041,10,FALSE))*$C175/100,0)</f>
        <v>0</v>
      </c>
      <c r="P175" s="284">
        <f>IFERROR((VLOOKUP($A175,'Tabela de alimentos'!$A$3:$K$1041,11,FALSE))*$C175/100,0)</f>
        <v>79.88600000000001</v>
      </c>
    </row>
    <row r="176" spans="1:18" ht="24.95" customHeight="1" x14ac:dyDescent="0.25">
      <c r="A176" s="285" t="s">
        <v>129</v>
      </c>
      <c r="B176" s="331">
        <v>1</v>
      </c>
      <c r="C176" s="249">
        <v>1</v>
      </c>
      <c r="D176" s="249" t="s">
        <v>1614</v>
      </c>
      <c r="E176" s="279">
        <f t="shared" si="14"/>
        <v>1</v>
      </c>
      <c r="F176" s="279"/>
      <c r="G176" s="282">
        <f>IFERROR((VLOOKUP($A176,'Tabela de alimentos'!$A$3:$K$1041,2,FALSE))*$C176/100,0)</f>
        <v>0.33424111594202882</v>
      </c>
      <c r="H176" s="283">
        <f>IFERROR((VLOOKUP($A176,'Tabela de alimentos'!$A$3:$K$1041,3,FALSE))*$C176/100,0)</f>
        <v>1.3984648291014488</v>
      </c>
      <c r="I176" s="279">
        <f>IFERROR((VLOOKUP($A176,'Tabela de alimentos'!$A$3:$K$1041,4,FALSE))*$C176/100,0)</f>
        <v>3.2572463768115942E-2</v>
      </c>
      <c r="J176" s="282">
        <f>IFERROR((VLOOKUP($A176,'Tabela de alimentos'!$A$3:$K$1041,5,FALSE))*$C176/100,0)</f>
        <v>6.0999999999999995E-3</v>
      </c>
      <c r="K176" s="282">
        <f>IFERROR((VLOOKUP($A176,'Tabela de alimentos'!$A$3:$K$1041,6,FALSE))*$C176/100,0)</f>
        <v>5.7060869565217345E-2</v>
      </c>
      <c r="L176" s="283">
        <f>IFERROR((VLOOKUP($A176,'Tabela de alimentos'!$A$3:$K$1041,7,FALSE))*$C176/100,0)</f>
        <v>1.7941333333333334</v>
      </c>
      <c r="M176" s="283">
        <f>IFERROR((VLOOKUP($A176,'Tabela de alimentos'!$A$3:$K$1041,8,FALSE))*$C176/100,0)</f>
        <v>3.1800000000000002E-2</v>
      </c>
      <c r="N176" s="283">
        <f>IFERROR((VLOOKUP($A176,'Tabela de alimentos'!$A$3:$K$1041,9,FALSE))*$C176/100,0)</f>
        <v>17.43</v>
      </c>
      <c r="O176" s="283">
        <f>IFERROR((VLOOKUP($A176,'Tabela de alimentos'!$A$3:$K$1041,10,FALSE))*$C176/100,0)</f>
        <v>0.51693333333333324</v>
      </c>
      <c r="P176" s="284">
        <f>IFERROR((VLOOKUP($A176,'Tabela de alimentos'!$A$3:$K$1041,11,FALSE))*$C176/100,0)</f>
        <v>2.3E-2</v>
      </c>
    </row>
    <row r="177" spans="1:16" ht="24.95" customHeight="1" x14ac:dyDescent="0.25">
      <c r="A177" s="285" t="s">
        <v>102</v>
      </c>
      <c r="B177" s="331">
        <v>1</v>
      </c>
      <c r="C177" s="249">
        <v>1</v>
      </c>
      <c r="D177" s="249" t="s">
        <v>1614</v>
      </c>
      <c r="E177" s="279">
        <f t="shared" si="14"/>
        <v>1</v>
      </c>
      <c r="F177" s="279"/>
      <c r="G177" s="282">
        <f>IFERROR((VLOOKUP($A177,'Tabela de alimentos'!$A$3:$K$1041,2,FALSE))*$C177/100,0)</f>
        <v>0.19515885507246439</v>
      </c>
      <c r="H177" s="283">
        <f>IFERROR((VLOOKUP($A177,'Tabela de alimentos'!$A$3:$K$1041,3,FALSE))*$C177/100,0)</f>
        <v>0.81654464962319095</v>
      </c>
      <c r="I177" s="279">
        <f>IFERROR((VLOOKUP($A177,'Tabela de alimentos'!$A$3:$K$1041,4,FALSE))*$C177/100,0)</f>
        <v>1.865942028985507E-2</v>
      </c>
      <c r="J177" s="282">
        <f>IFERROR((VLOOKUP($A177,'Tabela de alimentos'!$A$3:$K$1041,5,FALSE))*$C177/100,0)</f>
        <v>3.4999999999999996E-3</v>
      </c>
      <c r="K177" s="282">
        <f>IFERROR((VLOOKUP($A177,'Tabela de alimentos'!$A$3:$K$1041,6,FALSE))*$C177/100,0)</f>
        <v>3.3707246376811648E-2</v>
      </c>
      <c r="L177" s="283">
        <f>IFERROR((VLOOKUP($A177,'Tabela de alimentos'!$A$3:$K$1041,7,FALSE))*$C177/100,0)</f>
        <v>0.79853333333333343</v>
      </c>
      <c r="M177" s="283">
        <f>IFERROR((VLOOKUP($A177,'Tabela de alimentos'!$A$3:$K$1041,8,FALSE))*$C177/100,0)</f>
        <v>6.4666666666666657E-3</v>
      </c>
      <c r="N177" s="283">
        <f>IFERROR((VLOOKUP($A177,'Tabela de alimentos'!$A$3:$K$1041,9,FALSE))*$C177/100,0)</f>
        <v>2.79</v>
      </c>
      <c r="O177" s="283">
        <f>IFERROR((VLOOKUP($A177,'Tabela de alimentos'!$A$3:$K$1041,10,FALSE))*$C177/100,0)</f>
        <v>0.31780000000000003</v>
      </c>
      <c r="P177" s="284">
        <f>IFERROR((VLOOKUP($A177,'Tabela de alimentos'!$A$3:$K$1041,11,FALSE))*$C177/100,0)</f>
        <v>1.6033333333333333E-2</v>
      </c>
    </row>
    <row r="178" spans="1:16" ht="24.95" customHeight="1" x14ac:dyDescent="0.25">
      <c r="A178" s="285" t="s">
        <v>817</v>
      </c>
      <c r="B178" s="331">
        <v>0.1</v>
      </c>
      <c r="C178" s="249">
        <v>0.1</v>
      </c>
      <c r="D178" s="249" t="s">
        <v>1614</v>
      </c>
      <c r="E178" s="279">
        <f>IFERROR(B178/C178,0)</f>
        <v>1</v>
      </c>
      <c r="F178" s="279"/>
      <c r="G178" s="282">
        <f>IFERROR((VLOOKUP($A178,'Tabela de alimentos'!$A$3:$K$1041,2,FALSE))*$C178/100,0)</f>
        <v>3.0000000000000005E-3</v>
      </c>
      <c r="H178" s="283">
        <f>IFERROR((VLOOKUP($A178,'Tabela de alimentos'!$A$3:$K$1041,3,FALSE))*$C178/100,0)</f>
        <v>1.3000000000000001E-2</v>
      </c>
      <c r="I178" s="279">
        <f>IFERROR((VLOOKUP($A178,'Tabela de alimentos'!$A$3:$K$1041,4,FALSE))*$C178/100,0)</f>
        <v>8.9999999999999992E-5</v>
      </c>
      <c r="J178" s="282">
        <f>IFERROR((VLOOKUP($A178,'Tabela de alimentos'!$A$3:$K$1041,5,FALSE))*$C178/100,0)</f>
        <v>6.0000000000000002E-5</v>
      </c>
      <c r="K178" s="282">
        <f>IFERROR((VLOOKUP($A178,'Tabela de alimentos'!$A$3:$K$1041,6,FALSE))*$C178/100,0)</f>
        <v>7.2999999999999996E-4</v>
      </c>
      <c r="L178" s="283">
        <f>IFERROR((VLOOKUP($A178,'Tabela de alimentos'!$A$3:$K$1041,7,FALSE))*$C178/100,0)</f>
        <v>2.1099999999999999E-3</v>
      </c>
      <c r="M178" s="283">
        <f>IFERROR((VLOOKUP($A178,'Tabela de alimentos'!$A$3:$K$1041,8,FALSE))*$C178/100,0)</f>
        <v>1.9000000000000004E-4</v>
      </c>
      <c r="N178" s="283">
        <f>IFERROR((VLOOKUP($A178,'Tabela de alimentos'!$A$3:$K$1041,9,FALSE))*$C178/100,0)</f>
        <v>0</v>
      </c>
      <c r="O178" s="283">
        <f>IFERROR((VLOOKUP($A178,'Tabela de alimentos'!$A$3:$K$1041,10,FALSE))*$C178/100,0)</f>
        <v>1.0000000000000001E-5</v>
      </c>
      <c r="P178" s="284">
        <f>IFERROR((VLOOKUP($A178,'Tabela de alimentos'!$A$3:$K$1041,11,FALSE))*$C178/100,0)</f>
        <v>1.2E-4</v>
      </c>
    </row>
    <row r="179" spans="1:16" ht="24.95" customHeight="1" x14ac:dyDescent="0.25">
      <c r="A179" s="320" t="s">
        <v>133</v>
      </c>
      <c r="B179" s="338">
        <v>30</v>
      </c>
      <c r="C179" s="255">
        <v>25</v>
      </c>
      <c r="D179" s="255" t="s">
        <v>1614</v>
      </c>
      <c r="E179" s="321">
        <f t="shared" si="14"/>
        <v>1.2</v>
      </c>
      <c r="F179" s="321"/>
      <c r="G179" s="289">
        <f>IFERROR((VLOOKUP($A179,'Tabela de alimentos'!$A$3:$K$1041,2,FALSE))*$C179/100,0)</f>
        <v>3.8337891304347895</v>
      </c>
      <c r="H179" s="283">
        <f>IFERROR((VLOOKUP($A179,'Tabela de alimentos'!$A$3:$K$1041,3,FALSE))*$C179/100,0)</f>
        <v>16.040573721739161</v>
      </c>
      <c r="I179" s="279">
        <f>IFERROR((VLOOKUP($A179,'Tabela de alimentos'!$A$3:$K$1041,4,FALSE))*$C179/100,0)</f>
        <v>0.27445652173913043</v>
      </c>
      <c r="J179" s="282">
        <f>IFERROR((VLOOKUP($A179,'Tabela de alimentos'!$A$3:$K$1041,5,FALSE))*$C179/100,0)</f>
        <v>4.3333333333333342E-2</v>
      </c>
      <c r="K179" s="282">
        <f>IFERROR((VLOOKUP($A179,'Tabela de alimentos'!$A$3:$K$1041,6,FALSE))*$C179/100,0)</f>
        <v>0.78471014492753655</v>
      </c>
      <c r="L179" s="283">
        <f>IFERROR((VLOOKUP($A179,'Tabela de alimentos'!$A$3:$K$1041,7,FALSE))*$C179/100,0)</f>
        <v>1.7350000000000001</v>
      </c>
      <c r="M179" s="283">
        <f>IFERROR((VLOOKUP($A179,'Tabela de alimentos'!$A$3:$K$1041,8,FALSE))*$C179/100,0)</f>
        <v>5.9166666666666673E-2</v>
      </c>
      <c r="N179" s="283">
        <f>IFERROR((VLOOKUP($A179,'Tabela de alimentos'!$A$3:$K$1041,9,FALSE))*$C179/100,0)</f>
        <v>25.75</v>
      </c>
      <c r="O179" s="283">
        <f>IFERROR((VLOOKUP($A179,'Tabela de alimentos'!$A$3:$K$1041,10,FALSE))*$C179/100,0)</f>
        <v>5.3033333333333337</v>
      </c>
      <c r="P179" s="284">
        <f>IFERROR((VLOOKUP($A179,'Tabela de alimentos'!$A$3:$K$1041,11,FALSE))*$C179/100,0)</f>
        <v>0.255</v>
      </c>
    </row>
    <row r="180" spans="1:16" ht="24.95" customHeight="1" x14ac:dyDescent="0.25">
      <c r="A180" s="539" t="s">
        <v>395</v>
      </c>
      <c r="B180" s="540"/>
      <c r="C180" s="540"/>
      <c r="D180" s="540"/>
      <c r="E180" s="540"/>
      <c r="F180" s="541"/>
      <c r="G180" s="313">
        <f t="shared" ref="G180:P180" si="15">SUM(G171:G177)</f>
        <v>110.59821052173913</v>
      </c>
      <c r="H180" s="315">
        <f t="shared" si="15"/>
        <v>462.7429128229565</v>
      </c>
      <c r="I180" s="315">
        <f t="shared" si="15"/>
        <v>12.619039855072463</v>
      </c>
      <c r="J180" s="316">
        <f t="shared" si="15"/>
        <v>6.1806999999999999</v>
      </c>
      <c r="K180" s="316">
        <f t="shared" si="15"/>
        <v>0.43162681159420285</v>
      </c>
      <c r="L180" s="316">
        <f t="shared" si="15"/>
        <v>5.8404666666666678</v>
      </c>
      <c r="M180" s="315">
        <f t="shared" si="15"/>
        <v>0.95535000000000014</v>
      </c>
      <c r="N180" s="317">
        <f t="shared" si="15"/>
        <v>21.419999999999998</v>
      </c>
      <c r="O180" s="317">
        <f t="shared" si="15"/>
        <v>0.95140000000000002</v>
      </c>
      <c r="P180" s="318">
        <f t="shared" si="15"/>
        <v>109.96675000000002</v>
      </c>
    </row>
    <row r="181" spans="1:16" ht="24.95" customHeight="1" x14ac:dyDescent="0.25">
      <c r="A181" s="295" t="s">
        <v>767</v>
      </c>
      <c r="B181" s="537"/>
      <c r="C181" s="537"/>
      <c r="D181" s="250"/>
      <c r="E181" s="296"/>
      <c r="F181" s="296"/>
      <c r="G181" s="297"/>
      <c r="H181" s="296"/>
      <c r="I181" s="296"/>
      <c r="J181" s="296"/>
      <c r="K181" s="296"/>
      <c r="L181" s="296"/>
      <c r="M181" s="298"/>
      <c r="N181" s="298"/>
      <c r="O181" s="298"/>
      <c r="P181" s="299"/>
    </row>
    <row r="182" spans="1:16" ht="24.95" customHeight="1" x14ac:dyDescent="0.25">
      <c r="A182" s="345" t="s">
        <v>882</v>
      </c>
      <c r="G182" s="251"/>
      <c r="P182" s="301"/>
    </row>
    <row r="183" spans="1:16" ht="24.95" customHeight="1" x14ac:dyDescent="0.25">
      <c r="A183" s="345" t="s">
        <v>893</v>
      </c>
      <c r="G183" s="251"/>
      <c r="P183" s="301"/>
    </row>
    <row r="184" spans="1:16" ht="24.95" customHeight="1" x14ac:dyDescent="0.25">
      <c r="A184" s="345" t="s">
        <v>894</v>
      </c>
      <c r="G184" s="251"/>
      <c r="P184" s="301"/>
    </row>
    <row r="185" spans="1:16" ht="24.95" customHeight="1" x14ac:dyDescent="0.25">
      <c r="A185" s="345" t="s">
        <v>895</v>
      </c>
      <c r="G185" s="251"/>
      <c r="P185" s="301"/>
    </row>
    <row r="186" spans="1:16" ht="24.95" customHeight="1" x14ac:dyDescent="0.25">
      <c r="A186" s="345" t="s">
        <v>896</v>
      </c>
      <c r="G186" s="251"/>
      <c r="P186" s="301"/>
    </row>
    <row r="187" spans="1:16" ht="24.95" customHeight="1" thickBot="1" x14ac:dyDescent="0.3">
      <c r="A187" s="346" t="s">
        <v>822</v>
      </c>
      <c r="B187" s="252"/>
      <c r="C187" s="252"/>
      <c r="D187" s="252"/>
      <c r="E187" s="252"/>
      <c r="F187" s="252"/>
      <c r="G187" s="252"/>
      <c r="H187" s="252"/>
      <c r="I187" s="252"/>
      <c r="J187" s="252"/>
      <c r="K187" s="252"/>
      <c r="L187" s="252"/>
      <c r="M187" s="252"/>
      <c r="N187" s="252"/>
      <c r="O187" s="252"/>
      <c r="P187" s="303"/>
    </row>
    <row r="188" spans="1:16" ht="24.95" customHeight="1" thickBot="1" x14ac:dyDescent="0.3">
      <c r="A188" s="347"/>
      <c r="B188" s="532" t="s">
        <v>1152</v>
      </c>
      <c r="C188" s="532"/>
      <c r="D188" s="532"/>
      <c r="E188" s="532"/>
      <c r="F188" s="532"/>
      <c r="G188" s="532"/>
      <c r="H188" s="532"/>
      <c r="I188" s="532"/>
      <c r="J188" s="532"/>
      <c r="K188" s="532"/>
      <c r="L188" s="306"/>
      <c r="M188" s="306"/>
      <c r="N188" s="306"/>
      <c r="O188" s="306"/>
      <c r="P188" s="307"/>
    </row>
    <row r="189" spans="1:16" ht="48" customHeight="1" x14ac:dyDescent="0.25">
      <c r="A189" s="510" t="s">
        <v>762</v>
      </c>
      <c r="B189" s="511"/>
      <c r="C189" s="511"/>
      <c r="D189" s="511"/>
      <c r="E189" s="511"/>
      <c r="F189" s="511"/>
      <c r="G189" s="511"/>
      <c r="H189" s="511"/>
      <c r="I189" s="511"/>
      <c r="J189" s="511"/>
      <c r="K189" s="511"/>
      <c r="L189" s="511"/>
      <c r="M189" s="511"/>
      <c r="N189" s="511"/>
      <c r="O189" s="511"/>
      <c r="P189" s="512"/>
    </row>
    <row r="190" spans="1:16" ht="24.95" customHeight="1" x14ac:dyDescent="0.25">
      <c r="A190" s="513" t="s">
        <v>1365</v>
      </c>
      <c r="B190" s="514"/>
      <c r="C190" s="514"/>
      <c r="D190" s="514"/>
      <c r="E190" s="514"/>
      <c r="F190" s="514"/>
      <c r="G190" s="514"/>
      <c r="H190" s="514"/>
      <c r="I190" s="514"/>
      <c r="J190" s="514"/>
      <c r="K190" s="514"/>
      <c r="L190" s="514"/>
      <c r="M190" s="514"/>
      <c r="N190" s="514"/>
      <c r="O190" s="514"/>
      <c r="P190" s="515"/>
    </row>
    <row r="191" spans="1:16" ht="24.95" customHeight="1" x14ac:dyDescent="0.25">
      <c r="A191" s="534" t="s">
        <v>773</v>
      </c>
      <c r="B191" s="535"/>
      <c r="C191" s="535"/>
      <c r="D191" s="535"/>
      <c r="E191" s="535"/>
      <c r="F191" s="536"/>
      <c r="G191" s="522" t="s">
        <v>764</v>
      </c>
      <c r="H191" s="523"/>
      <c r="I191" s="523"/>
      <c r="J191" s="523"/>
      <c r="K191" s="523"/>
      <c r="L191" s="523"/>
      <c r="M191" s="523"/>
      <c r="N191" s="523"/>
      <c r="O191" s="523"/>
      <c r="P191" s="524"/>
    </row>
    <row r="192" spans="1:16" ht="24.95" customHeight="1" x14ac:dyDescent="0.25">
      <c r="A192" s="525" t="s">
        <v>393</v>
      </c>
      <c r="B192" s="505" t="s">
        <v>644</v>
      </c>
      <c r="C192" s="505" t="s">
        <v>645</v>
      </c>
      <c r="D192" s="505" t="s">
        <v>1613</v>
      </c>
      <c r="E192" s="505" t="s">
        <v>394</v>
      </c>
      <c r="F192" s="505" t="s">
        <v>621</v>
      </c>
      <c r="G192" s="527" t="s">
        <v>31</v>
      </c>
      <c r="H192" s="528"/>
      <c r="I192" s="263" t="s">
        <v>7</v>
      </c>
      <c r="J192" s="264" t="s">
        <v>32</v>
      </c>
      <c r="K192" s="264" t="s">
        <v>640</v>
      </c>
      <c r="L192" s="265" t="s">
        <v>8</v>
      </c>
      <c r="M192" s="266" t="s">
        <v>9</v>
      </c>
      <c r="N192" s="267" t="s">
        <v>10</v>
      </c>
      <c r="O192" s="264" t="s">
        <v>396</v>
      </c>
      <c r="P192" s="268" t="s">
        <v>623</v>
      </c>
    </row>
    <row r="193" spans="1:16" ht="24.95" customHeight="1" x14ac:dyDescent="0.25">
      <c r="A193" s="526"/>
      <c r="B193" s="506"/>
      <c r="C193" s="506"/>
      <c r="D193" s="506"/>
      <c r="E193" s="506"/>
      <c r="F193" s="506"/>
      <c r="G193" s="269" t="s">
        <v>34</v>
      </c>
      <c r="H193" s="270" t="s">
        <v>35</v>
      </c>
      <c r="I193" s="271" t="s">
        <v>36</v>
      </c>
      <c r="J193" s="272" t="s">
        <v>36</v>
      </c>
      <c r="K193" s="272" t="s">
        <v>36</v>
      </c>
      <c r="L193" s="273" t="s">
        <v>37</v>
      </c>
      <c r="M193" s="274" t="s">
        <v>37</v>
      </c>
      <c r="N193" s="275" t="s">
        <v>38</v>
      </c>
      <c r="O193" s="272" t="s">
        <v>37</v>
      </c>
      <c r="P193" s="276" t="s">
        <v>37</v>
      </c>
    </row>
    <row r="194" spans="1:16" ht="24.95" customHeight="1" x14ac:dyDescent="0.25">
      <c r="A194" s="277" t="s">
        <v>247</v>
      </c>
      <c r="B194" s="278">
        <v>70</v>
      </c>
      <c r="C194" s="249">
        <v>60</v>
      </c>
      <c r="D194" s="249" t="s">
        <v>1614</v>
      </c>
      <c r="E194" s="279">
        <f t="shared" ref="E194:E201" si="16">IFERROR(B194/C194,0)</f>
        <v>1.1666666666666667</v>
      </c>
      <c r="F194" s="279"/>
      <c r="G194" s="280">
        <f>IFERROR((VLOOKUP($A194,'Tabela de alimentos'!$A$3:$K$1041,2,FALSE))*$C194/100,0)</f>
        <v>86.417659999999998</v>
      </c>
      <c r="H194" s="281">
        <f>IFERROR((VLOOKUP($A194,'Tabela de alimentos'!$A$3:$K$1041,3,FALSE))*$C194/100,0)</f>
        <v>361.57148943999999</v>
      </c>
      <c r="I194" s="279">
        <f>IFERROR((VLOOKUP($A194,'Tabela de alimentos'!$A$3:$K$1041,4,FALSE))*$C194/100,0)</f>
        <v>12.49</v>
      </c>
      <c r="J194" s="282">
        <f>IFERROR((VLOOKUP($A194,'Tabela de alimentos'!$A$3:$K$1041,5,FALSE))*$C194/100,0)</f>
        <v>3.6680000000000001</v>
      </c>
      <c r="K194" s="282">
        <f>IFERROR((VLOOKUP($A194,'Tabela de alimentos'!$A$3:$K$1041,6,FALSE))*$C194/100,0)</f>
        <v>0</v>
      </c>
      <c r="L194" s="283">
        <f>IFERROR((VLOOKUP($A194,'Tabela de alimentos'!$A$3:$K$1041,7,FALSE))*$C194/100,0)</f>
        <v>2.8300000000000005</v>
      </c>
      <c r="M194" s="283">
        <f>IFERROR((VLOOKUP($A194,'Tabela de alimentos'!$A$3:$K$1041,8,FALSE))*$C194/100,0)</f>
        <v>0.90800000000000014</v>
      </c>
      <c r="N194" s="283">
        <f>IFERROR((VLOOKUP($A194,'Tabela de alimentos'!$A$3:$K$1041,9,FALSE))*$C194/100,0)</f>
        <v>1.2</v>
      </c>
      <c r="O194" s="283">
        <f>IFERROR((VLOOKUP($A194,'Tabela de alimentos'!$A$3:$K$1041,10,FALSE))*$C194/100,0)</f>
        <v>0</v>
      </c>
      <c r="P194" s="284">
        <f>IFERROR((VLOOKUP($A194,'Tabela de alimentos'!$A$3:$K$1041,11,FALSE))*$C194/100,0)</f>
        <v>30</v>
      </c>
    </row>
    <row r="195" spans="1:16" ht="24.95" customHeight="1" x14ac:dyDescent="0.25">
      <c r="A195" s="285" t="s">
        <v>90</v>
      </c>
      <c r="B195" s="278">
        <v>0.5</v>
      </c>
      <c r="C195" s="249">
        <v>0.5</v>
      </c>
      <c r="D195" s="249" t="s">
        <v>1614</v>
      </c>
      <c r="E195" s="279">
        <f t="shared" si="16"/>
        <v>1</v>
      </c>
      <c r="F195" s="279"/>
      <c r="G195" s="282">
        <f>IFERROR((VLOOKUP($A195,'Tabela de alimentos'!$A$3:$K$1041,2,FALSE))*$C195/100,0)</f>
        <v>0.56564939130434788</v>
      </c>
      <c r="H195" s="283">
        <f>IFERROR((VLOOKUP($A195,'Tabela de alimentos'!$A$3:$K$1041,3,FALSE))*$C195/100,0)</f>
        <v>2.3666770532173915</v>
      </c>
      <c r="I195" s="279">
        <f>IFERROR((VLOOKUP($A195,'Tabela de alimentos'!$A$3:$K$1041,4,FALSE))*$C195/100,0)</f>
        <v>3.5054347826086955E-2</v>
      </c>
      <c r="J195" s="282">
        <f>IFERROR((VLOOKUP($A195,'Tabela de alimentos'!$A$3:$K$1041,5,FALSE))*$C195/100,0)</f>
        <v>1.1000000000000001E-3</v>
      </c>
      <c r="K195" s="282">
        <f>IFERROR((VLOOKUP($A195,'Tabela de alimentos'!$A$3:$K$1041,6,FALSE))*$C195/100,0)</f>
        <v>0.11952898550724639</v>
      </c>
      <c r="L195" s="283">
        <f>IFERROR((VLOOKUP($A195,'Tabela de alimentos'!$A$3:$K$1041,7,FALSE))*$C195/100,0)</f>
        <v>6.7799999999999999E-2</v>
      </c>
      <c r="M195" s="283">
        <f>IFERROR((VLOOKUP($A195,'Tabela de alimentos'!$A$3:$K$1041,8,FALSE))*$C195/100,0)</f>
        <v>4.0000000000000001E-3</v>
      </c>
      <c r="N195" s="283">
        <f>IFERROR((VLOOKUP($A195,'Tabela de alimentos'!$A$3:$K$1041,9,FALSE))*$C195/100,0)</f>
        <v>0</v>
      </c>
      <c r="O195" s="283">
        <f>IFERROR((VLOOKUP($A195,'Tabela de alimentos'!$A$3:$K$1041,10,FALSE))*$C195/100,0)</f>
        <v>0</v>
      </c>
      <c r="P195" s="284">
        <f>IFERROR((VLOOKUP($A195,'Tabela de alimentos'!$A$3:$K$1041,11,FALSE))*$C195/100,0)</f>
        <v>2.6800000000000001E-2</v>
      </c>
    </row>
    <row r="196" spans="1:16" ht="24.95" customHeight="1" x14ac:dyDescent="0.25">
      <c r="A196" s="285" t="s">
        <v>101</v>
      </c>
      <c r="B196" s="278">
        <v>3</v>
      </c>
      <c r="C196" s="249">
        <v>2.5</v>
      </c>
      <c r="D196" s="249" t="s">
        <v>1614</v>
      </c>
      <c r="E196" s="279">
        <f t="shared" si="16"/>
        <v>1.2</v>
      </c>
      <c r="F196" s="279"/>
      <c r="G196" s="282">
        <f>IFERROR((VLOOKUP($A196,'Tabela de alimentos'!$A$3:$K$1041,2,FALSE))*$C196/100,0)</f>
        <v>0.98550115942028949</v>
      </c>
      <c r="H196" s="283">
        <f>IFERROR((VLOOKUP($A196,'Tabela de alimentos'!$A$3:$K$1041,3,FALSE))*$C196/100,0)</f>
        <v>4.1233368510144919</v>
      </c>
      <c r="I196" s="279">
        <f>IFERROR((VLOOKUP($A196,'Tabela de alimentos'!$A$3:$K$1041,4,FALSE))*$C196/100,0)</f>
        <v>4.2753623188405802E-2</v>
      </c>
      <c r="J196" s="282">
        <f>IFERROR((VLOOKUP($A196,'Tabela de alimentos'!$A$3:$K$1041,5,FALSE))*$C196/100,0)</f>
        <v>2E-3</v>
      </c>
      <c r="K196" s="282">
        <f>IFERROR((VLOOKUP($A196,'Tabela de alimentos'!$A$3:$K$1041,6,FALSE))*$C196/100,0)</f>
        <v>0.22132971014492747</v>
      </c>
      <c r="L196" s="283">
        <f>IFERROR((VLOOKUP($A196,'Tabela de alimentos'!$A$3:$K$1041,7,FALSE))*$C196/100,0)</f>
        <v>0.35</v>
      </c>
      <c r="M196" s="283">
        <f>IFERROR((VLOOKUP($A196,'Tabela de alimentos'!$A$3:$K$1041,8,FALSE))*$C196/100,0)</f>
        <v>5.0833333333333338E-3</v>
      </c>
      <c r="N196" s="283">
        <f>IFERROR((VLOOKUP($A196,'Tabela de alimentos'!$A$3:$K$1041,9,FALSE))*$C196/100,0)</f>
        <v>0</v>
      </c>
      <c r="O196" s="283">
        <f>IFERROR((VLOOKUP($A196,'Tabela de alimentos'!$A$3:$K$1041,10,FALSE))*$C196/100,0)</f>
        <v>0.11666666666666668</v>
      </c>
      <c r="P196" s="284">
        <f>IFERROR((VLOOKUP($A196,'Tabela de alimentos'!$A$3:$K$1041,11,FALSE))*$C196/100,0)</f>
        <v>1.4916666666666667E-2</v>
      </c>
    </row>
    <row r="197" spans="1:16" ht="24.95" customHeight="1" x14ac:dyDescent="0.25">
      <c r="A197" s="285" t="s">
        <v>226</v>
      </c>
      <c r="B197" s="278">
        <v>2.5</v>
      </c>
      <c r="C197" s="249">
        <v>2.5</v>
      </c>
      <c r="D197" s="249" t="s">
        <v>1615</v>
      </c>
      <c r="E197" s="279">
        <f t="shared" si="16"/>
        <v>1</v>
      </c>
      <c r="F197" s="279"/>
      <c r="G197" s="282">
        <f>IFERROR((VLOOKUP($A197,'Tabela de alimentos'!$A$3:$K$1041,2,FALSE))*$C197/100,0)</f>
        <v>22.1</v>
      </c>
      <c r="H197" s="283">
        <f>IFERROR((VLOOKUP($A197,'Tabela de alimentos'!$A$3:$K$1041,3,FALSE))*$C197/100,0)</f>
        <v>92.466399999999993</v>
      </c>
      <c r="I197" s="279">
        <f>IFERROR((VLOOKUP($A197,'Tabela de alimentos'!$A$3:$K$1041,4,FALSE))*$C197/100,0)</f>
        <v>0</v>
      </c>
      <c r="J197" s="282">
        <f>IFERROR((VLOOKUP($A197,'Tabela de alimentos'!$A$3:$K$1041,5,FALSE))*$C197/100,0)</f>
        <v>2.5</v>
      </c>
      <c r="K197" s="282">
        <f>IFERROR((VLOOKUP($A197,'Tabela de alimentos'!$A$3:$K$1041,6,FALSE))*$C197/100,0)</f>
        <v>0</v>
      </c>
      <c r="L197" s="283">
        <f>IFERROR((VLOOKUP($A197,'Tabela de alimentos'!$A$3:$K$1041,7,FALSE))*$C197/100,0)</f>
        <v>0</v>
      </c>
      <c r="M197" s="283">
        <f>IFERROR((VLOOKUP($A197,'Tabela de alimentos'!$A$3:$K$1041,8,FALSE))*$C197/100,0)</f>
        <v>0</v>
      </c>
      <c r="N197" s="283">
        <f>IFERROR((VLOOKUP($A197,'Tabela de alimentos'!$A$3:$K$1041,9,FALSE))*$C197/100,0)</f>
        <v>0</v>
      </c>
      <c r="O197" s="283">
        <f>IFERROR((VLOOKUP($A197,'Tabela de alimentos'!$A$3:$K$1041,10,FALSE))*$C197/100,0)</f>
        <v>0</v>
      </c>
      <c r="P197" s="284">
        <f>IFERROR((VLOOKUP($A197,'Tabela de alimentos'!$A$3:$K$1041,11,FALSE))*$C197/100,0)</f>
        <v>0</v>
      </c>
    </row>
    <row r="198" spans="1:16" ht="24.95" customHeight="1" x14ac:dyDescent="0.25">
      <c r="A198" s="285" t="s">
        <v>861</v>
      </c>
      <c r="B198" s="278">
        <v>0.2</v>
      </c>
      <c r="C198" s="249">
        <v>0.2</v>
      </c>
      <c r="D198" s="249" t="s">
        <v>1614</v>
      </c>
      <c r="E198" s="279">
        <f t="shared" si="16"/>
        <v>1</v>
      </c>
      <c r="F198" s="279"/>
      <c r="G198" s="282">
        <f>IFERROR((VLOOKUP($A198,'Tabela de alimentos'!$A$3:$K$1041,2,FALSE))*$C198/100,0)</f>
        <v>0</v>
      </c>
      <c r="H198" s="283">
        <f>IFERROR((VLOOKUP($A198,'Tabela de alimentos'!$A$3:$K$1041,3,FALSE))*$C198/100,0)</f>
        <v>0</v>
      </c>
      <c r="I198" s="279">
        <f>IFERROR((VLOOKUP($A198,'Tabela de alimentos'!$A$3:$K$1041,4,FALSE))*$C198/100,0)</f>
        <v>0</v>
      </c>
      <c r="J198" s="282">
        <f>IFERROR((VLOOKUP($A198,'Tabela de alimentos'!$A$3:$K$1041,5,FALSE))*$C198/100,0)</f>
        <v>0</v>
      </c>
      <c r="K198" s="282">
        <f>IFERROR((VLOOKUP($A198,'Tabela de alimentos'!$A$3:$K$1041,6,FALSE))*$C198/100,0)</f>
        <v>0</v>
      </c>
      <c r="L198" s="283">
        <f>IFERROR((VLOOKUP($A198,'Tabela de alimentos'!$A$3:$K$1041,7,FALSE))*$C198/100,0)</f>
        <v>0</v>
      </c>
      <c r="M198" s="283">
        <f>IFERROR((VLOOKUP($A198,'Tabela de alimentos'!$A$3:$K$1041,8,FALSE))*$C198/100,0)</f>
        <v>0</v>
      </c>
      <c r="N198" s="283">
        <f>IFERROR((VLOOKUP($A198,'Tabela de alimentos'!$A$3:$K$1041,9,FALSE))*$C198/100,0)</f>
        <v>0</v>
      </c>
      <c r="O198" s="283">
        <f>IFERROR((VLOOKUP($A198,'Tabela de alimentos'!$A$3:$K$1041,10,FALSE))*$C198/100,0)</f>
        <v>0</v>
      </c>
      <c r="P198" s="284">
        <f>IFERROR((VLOOKUP($A198,'Tabela de alimentos'!$A$3:$K$1041,11,FALSE))*$C198/100,0)</f>
        <v>79.88600000000001</v>
      </c>
    </row>
    <row r="199" spans="1:16" ht="24.95" customHeight="1" x14ac:dyDescent="0.25">
      <c r="A199" s="285" t="s">
        <v>129</v>
      </c>
      <c r="B199" s="278">
        <v>1</v>
      </c>
      <c r="C199" s="249">
        <v>1</v>
      </c>
      <c r="D199" s="249" t="s">
        <v>1614</v>
      </c>
      <c r="E199" s="279">
        <f t="shared" si="16"/>
        <v>1</v>
      </c>
      <c r="F199" s="279"/>
      <c r="G199" s="282">
        <f>IFERROR((VLOOKUP($A199,'Tabela de alimentos'!$A$3:$K$1041,2,FALSE))*$C199/100,0)</f>
        <v>0.33424111594202882</v>
      </c>
      <c r="H199" s="283">
        <f>IFERROR((VLOOKUP($A199,'Tabela de alimentos'!$A$3:$K$1041,3,FALSE))*$C199/100,0)</f>
        <v>1.3984648291014488</v>
      </c>
      <c r="I199" s="279">
        <f>IFERROR((VLOOKUP($A199,'Tabela de alimentos'!$A$3:$K$1041,4,FALSE))*$C199/100,0)</f>
        <v>3.2572463768115942E-2</v>
      </c>
      <c r="J199" s="282">
        <f>IFERROR((VLOOKUP($A199,'Tabela de alimentos'!$A$3:$K$1041,5,FALSE))*$C199/100,0)</f>
        <v>6.0999999999999995E-3</v>
      </c>
      <c r="K199" s="282">
        <f>IFERROR((VLOOKUP($A199,'Tabela de alimentos'!$A$3:$K$1041,6,FALSE))*$C199/100,0)</f>
        <v>5.7060869565217345E-2</v>
      </c>
      <c r="L199" s="283">
        <f>IFERROR((VLOOKUP($A199,'Tabela de alimentos'!$A$3:$K$1041,7,FALSE))*$C199/100,0)</f>
        <v>1.7941333333333334</v>
      </c>
      <c r="M199" s="283">
        <f>IFERROR((VLOOKUP($A199,'Tabela de alimentos'!$A$3:$K$1041,8,FALSE))*$C199/100,0)</f>
        <v>3.1800000000000002E-2</v>
      </c>
      <c r="N199" s="283">
        <f>IFERROR((VLOOKUP($A199,'Tabela de alimentos'!$A$3:$K$1041,9,FALSE))*$C199/100,0)</f>
        <v>17.43</v>
      </c>
      <c r="O199" s="283">
        <f>IFERROR((VLOOKUP($A199,'Tabela de alimentos'!$A$3:$K$1041,10,FALSE))*$C199/100,0)</f>
        <v>0.51693333333333324</v>
      </c>
      <c r="P199" s="284">
        <f>IFERROR((VLOOKUP($A199,'Tabela de alimentos'!$A$3:$K$1041,11,FALSE))*$C199/100,0)</f>
        <v>2.3E-2</v>
      </c>
    </row>
    <row r="200" spans="1:16" ht="24.95" customHeight="1" x14ac:dyDescent="0.25">
      <c r="A200" s="285" t="s">
        <v>817</v>
      </c>
      <c r="B200" s="286">
        <v>0.1</v>
      </c>
      <c r="C200" s="287">
        <v>0.1</v>
      </c>
      <c r="D200" s="249" t="s">
        <v>1614</v>
      </c>
      <c r="E200" s="279">
        <f t="shared" si="16"/>
        <v>1</v>
      </c>
      <c r="F200" s="279"/>
      <c r="G200" s="282">
        <f>IFERROR((VLOOKUP($A200,'Tabela de alimentos'!$A$3:$K$1041,2,FALSE))*$C200/100,0)</f>
        <v>3.0000000000000005E-3</v>
      </c>
      <c r="H200" s="283">
        <f>IFERROR((VLOOKUP($A200,'Tabela de alimentos'!$A$3:$K$1041,3,FALSE))*$C200/100,0)</f>
        <v>1.3000000000000001E-2</v>
      </c>
      <c r="I200" s="279">
        <f>IFERROR((VLOOKUP($A200,'Tabela de alimentos'!$A$3:$K$1041,4,FALSE))*$C200/100,0)</f>
        <v>8.9999999999999992E-5</v>
      </c>
      <c r="J200" s="282">
        <f>IFERROR((VLOOKUP($A200,'Tabela de alimentos'!$A$3:$K$1041,5,FALSE))*$C200/100,0)</f>
        <v>6.0000000000000002E-5</v>
      </c>
      <c r="K200" s="282">
        <f>IFERROR((VLOOKUP($A200,'Tabela de alimentos'!$A$3:$K$1041,6,FALSE))*$C200/100,0)</f>
        <v>7.2999999999999996E-4</v>
      </c>
      <c r="L200" s="283">
        <f>IFERROR((VLOOKUP($A200,'Tabela de alimentos'!$A$3:$K$1041,7,FALSE))*$C200/100,0)</f>
        <v>2.1099999999999999E-3</v>
      </c>
      <c r="M200" s="283">
        <f>IFERROR((VLOOKUP($A200,'Tabela de alimentos'!$A$3:$K$1041,8,FALSE))*$C200/100,0)</f>
        <v>1.9000000000000004E-4</v>
      </c>
      <c r="N200" s="283">
        <f>IFERROR((VLOOKUP($A200,'Tabela de alimentos'!$A$3:$K$1041,9,FALSE))*$C200/100,0)</f>
        <v>0</v>
      </c>
      <c r="O200" s="283">
        <f>IFERROR((VLOOKUP($A200,'Tabela de alimentos'!$A$3:$K$1041,10,FALSE))*$C200/100,0)</f>
        <v>1.0000000000000001E-5</v>
      </c>
      <c r="P200" s="284">
        <f>IFERROR((VLOOKUP($A200,'Tabela de alimentos'!$A$3:$K$1041,11,FALSE))*$C200/100,0)</f>
        <v>1.2E-4</v>
      </c>
    </row>
    <row r="201" spans="1:16" ht="24.95" customHeight="1" x14ac:dyDescent="0.25">
      <c r="A201" s="285" t="s">
        <v>102</v>
      </c>
      <c r="B201" s="278">
        <v>1</v>
      </c>
      <c r="C201" s="249">
        <v>1</v>
      </c>
      <c r="D201" s="249" t="s">
        <v>1614</v>
      </c>
      <c r="E201" s="279">
        <f t="shared" si="16"/>
        <v>1</v>
      </c>
      <c r="F201" s="279"/>
      <c r="G201" s="289">
        <f>IFERROR((VLOOKUP($A201,'Tabela de alimentos'!$A$3:$K$1041,2,FALSE))*$C201/100,0)</f>
        <v>0.19515885507246439</v>
      </c>
      <c r="H201" s="283">
        <f>IFERROR((VLOOKUP($A201,'Tabela de alimentos'!$A$3:$K$1041,3,FALSE))*$C201/100,0)</f>
        <v>0.81654464962319095</v>
      </c>
      <c r="I201" s="279">
        <f>IFERROR((VLOOKUP($A201,'Tabela de alimentos'!$A$3:$K$1041,4,FALSE))*$C201/100,0)</f>
        <v>1.865942028985507E-2</v>
      </c>
      <c r="J201" s="282">
        <f>IFERROR((VLOOKUP($A201,'Tabela de alimentos'!$A$3:$K$1041,5,FALSE))*$C201/100,0)</f>
        <v>3.4999999999999996E-3</v>
      </c>
      <c r="K201" s="282">
        <f>IFERROR((VLOOKUP($A201,'Tabela de alimentos'!$A$3:$K$1041,6,FALSE))*$C201/100,0)</f>
        <v>3.3707246376811648E-2</v>
      </c>
      <c r="L201" s="283">
        <f>IFERROR((VLOOKUP($A201,'Tabela de alimentos'!$A$3:$K$1041,7,FALSE))*$C201/100,0)</f>
        <v>0.79853333333333343</v>
      </c>
      <c r="M201" s="283">
        <f>IFERROR((VLOOKUP($A201,'Tabela de alimentos'!$A$3:$K$1041,8,FALSE))*$C201/100,0)</f>
        <v>6.4666666666666657E-3</v>
      </c>
      <c r="N201" s="283">
        <f>IFERROR((VLOOKUP($A201,'Tabela de alimentos'!$A$3:$K$1041,9,FALSE))*$C201/100,0)</f>
        <v>2.79</v>
      </c>
      <c r="O201" s="283">
        <f>IFERROR((VLOOKUP($A201,'Tabela de alimentos'!$A$3:$K$1041,10,FALSE))*$C201/100,0)</f>
        <v>0.31780000000000003</v>
      </c>
      <c r="P201" s="284">
        <f>IFERROR((VLOOKUP($A201,'Tabela de alimentos'!$A$3:$K$1041,11,FALSE))*$C201/100,0)</f>
        <v>1.6033333333333333E-2</v>
      </c>
    </row>
    <row r="202" spans="1:16" ht="24.95" customHeight="1" x14ac:dyDescent="0.25">
      <c r="A202" s="539" t="s">
        <v>395</v>
      </c>
      <c r="B202" s="540"/>
      <c r="C202" s="540"/>
      <c r="D202" s="540"/>
      <c r="E202" s="540"/>
      <c r="F202" s="541"/>
      <c r="G202" s="313">
        <f t="shared" ref="G202:P202" si="17">SUM(G194:G201)</f>
        <v>110.60121052173913</v>
      </c>
      <c r="H202" s="315">
        <f t="shared" si="17"/>
        <v>462.75591282295647</v>
      </c>
      <c r="I202" s="315">
        <f t="shared" si="17"/>
        <v>12.619129855072464</v>
      </c>
      <c r="J202" s="316">
        <f t="shared" si="17"/>
        <v>6.1807600000000003</v>
      </c>
      <c r="K202" s="316">
        <f t="shared" si="17"/>
        <v>0.43235681159420286</v>
      </c>
      <c r="L202" s="316">
        <f t="shared" si="17"/>
        <v>5.8425766666666679</v>
      </c>
      <c r="M202" s="315">
        <f t="shared" si="17"/>
        <v>0.95554000000000017</v>
      </c>
      <c r="N202" s="317">
        <f t="shared" si="17"/>
        <v>21.419999999999998</v>
      </c>
      <c r="O202" s="317">
        <f t="shared" si="17"/>
        <v>0.95140999999999987</v>
      </c>
      <c r="P202" s="318">
        <f t="shared" si="17"/>
        <v>109.96687000000001</v>
      </c>
    </row>
    <row r="203" spans="1:16" ht="24.95" customHeight="1" x14ac:dyDescent="0.25">
      <c r="A203" s="295" t="s">
        <v>767</v>
      </c>
      <c r="B203" s="537"/>
      <c r="C203" s="537"/>
      <c r="D203" s="250"/>
      <c r="E203" s="296"/>
      <c r="F203" s="296"/>
      <c r="G203" s="297"/>
      <c r="H203" s="296"/>
      <c r="I203" s="296"/>
      <c r="J203" s="296"/>
      <c r="K203" s="296"/>
      <c r="L203" s="296"/>
      <c r="M203" s="298"/>
      <c r="N203" s="298"/>
      <c r="O203" s="298"/>
      <c r="P203" s="299"/>
    </row>
    <row r="204" spans="1:16" ht="24.95" customHeight="1" x14ac:dyDescent="0.25">
      <c r="A204" s="345" t="s">
        <v>882</v>
      </c>
      <c r="B204" s="484"/>
      <c r="C204" s="484"/>
      <c r="D204" s="484"/>
      <c r="E204" s="330"/>
      <c r="F204" s="330"/>
      <c r="G204" s="310"/>
      <c r="H204" s="330"/>
      <c r="I204" s="330"/>
      <c r="J204" s="330"/>
      <c r="K204" s="330"/>
      <c r="L204" s="330"/>
      <c r="P204" s="301"/>
    </row>
    <row r="205" spans="1:16" ht="24.95" customHeight="1" x14ac:dyDescent="0.25">
      <c r="A205" s="516" t="s">
        <v>815</v>
      </c>
      <c r="B205" s="517"/>
      <c r="C205" s="517"/>
      <c r="D205" s="517"/>
      <c r="E205" s="517"/>
      <c r="F205" s="517"/>
      <c r="G205" s="517"/>
      <c r="H205" s="517"/>
      <c r="I205" s="517"/>
      <c r="J205" s="517"/>
      <c r="K205" s="517"/>
      <c r="L205" s="517"/>
      <c r="M205" s="517"/>
      <c r="N205" s="517"/>
      <c r="O205" s="517"/>
      <c r="P205" s="518"/>
    </row>
    <row r="206" spans="1:16" ht="24.95" customHeight="1" x14ac:dyDescent="0.25">
      <c r="A206" s="325" t="s">
        <v>891</v>
      </c>
      <c r="G206" s="251"/>
      <c r="P206" s="301"/>
    </row>
    <row r="207" spans="1:16" ht="24.95" customHeight="1" thickBot="1" x14ac:dyDescent="0.3">
      <c r="A207" s="519" t="s">
        <v>892</v>
      </c>
      <c r="B207" s="520"/>
      <c r="C207" s="520"/>
      <c r="D207" s="520"/>
      <c r="E207" s="520"/>
      <c r="F207" s="520"/>
      <c r="G207" s="520"/>
      <c r="H207" s="520"/>
      <c r="I207" s="520"/>
      <c r="J207" s="520"/>
      <c r="K207" s="520"/>
      <c r="L207" s="520"/>
      <c r="M207" s="520"/>
      <c r="N207" s="520"/>
      <c r="O207" s="520"/>
      <c r="P207" s="521"/>
    </row>
    <row r="208" spans="1:16" ht="24.95" customHeight="1" thickBot="1" x14ac:dyDescent="0.3">
      <c r="A208" s="333"/>
      <c r="B208" s="532" t="s">
        <v>1152</v>
      </c>
      <c r="C208" s="532"/>
      <c r="D208" s="532"/>
      <c r="E208" s="532"/>
      <c r="F208" s="532"/>
      <c r="G208" s="532"/>
      <c r="H208" s="532"/>
      <c r="I208" s="532"/>
      <c r="J208" s="532"/>
      <c r="K208" s="532"/>
      <c r="L208" s="334"/>
      <c r="M208" s="334"/>
      <c r="N208" s="334"/>
      <c r="O208" s="334"/>
      <c r="P208" s="335"/>
    </row>
    <row r="209" spans="1:16" ht="48" customHeight="1" x14ac:dyDescent="0.25">
      <c r="A209" s="510" t="s">
        <v>762</v>
      </c>
      <c r="B209" s="511"/>
      <c r="C209" s="511"/>
      <c r="D209" s="511"/>
      <c r="E209" s="511"/>
      <c r="F209" s="511"/>
      <c r="G209" s="511"/>
      <c r="H209" s="511"/>
      <c r="I209" s="511"/>
      <c r="J209" s="511"/>
      <c r="K209" s="511"/>
      <c r="L209" s="511"/>
      <c r="M209" s="511"/>
      <c r="N209" s="511"/>
      <c r="O209" s="511"/>
      <c r="P209" s="512"/>
    </row>
    <row r="210" spans="1:16" ht="24.95" customHeight="1" x14ac:dyDescent="0.25">
      <c r="A210" s="513" t="s">
        <v>1365</v>
      </c>
      <c r="B210" s="514"/>
      <c r="C210" s="514"/>
      <c r="D210" s="514"/>
      <c r="E210" s="514"/>
      <c r="F210" s="514"/>
      <c r="G210" s="514"/>
      <c r="H210" s="514"/>
      <c r="I210" s="514"/>
      <c r="J210" s="514"/>
      <c r="K210" s="514"/>
      <c r="L210" s="514"/>
      <c r="M210" s="514"/>
      <c r="N210" s="514"/>
      <c r="O210" s="514"/>
      <c r="P210" s="515"/>
    </row>
    <row r="211" spans="1:16" ht="24.95" customHeight="1" x14ac:dyDescent="0.25">
      <c r="A211" s="534" t="s">
        <v>812</v>
      </c>
      <c r="B211" s="535"/>
      <c r="C211" s="535"/>
      <c r="D211" s="535"/>
      <c r="E211" s="535"/>
      <c r="F211" s="536"/>
      <c r="G211" s="522" t="s">
        <v>764</v>
      </c>
      <c r="H211" s="523"/>
      <c r="I211" s="523"/>
      <c r="J211" s="523"/>
      <c r="K211" s="523"/>
      <c r="L211" s="523"/>
      <c r="M211" s="523"/>
      <c r="N211" s="523"/>
      <c r="O211" s="523"/>
      <c r="P211" s="524"/>
    </row>
    <row r="212" spans="1:16" ht="24.95" customHeight="1" x14ac:dyDescent="0.25">
      <c r="A212" s="525" t="s">
        <v>393</v>
      </c>
      <c r="B212" s="505" t="s">
        <v>644</v>
      </c>
      <c r="C212" s="505" t="s">
        <v>645</v>
      </c>
      <c r="D212" s="505" t="s">
        <v>1613</v>
      </c>
      <c r="E212" s="505" t="s">
        <v>394</v>
      </c>
      <c r="F212" s="505" t="s">
        <v>621</v>
      </c>
      <c r="G212" s="527" t="s">
        <v>31</v>
      </c>
      <c r="H212" s="528"/>
      <c r="I212" s="263" t="s">
        <v>7</v>
      </c>
      <c r="J212" s="264" t="s">
        <v>32</v>
      </c>
      <c r="K212" s="264" t="s">
        <v>640</v>
      </c>
      <c r="L212" s="265" t="s">
        <v>8</v>
      </c>
      <c r="M212" s="266" t="s">
        <v>9</v>
      </c>
      <c r="N212" s="267" t="s">
        <v>10</v>
      </c>
      <c r="O212" s="264" t="s">
        <v>396</v>
      </c>
      <c r="P212" s="268" t="s">
        <v>623</v>
      </c>
    </row>
    <row r="213" spans="1:16" ht="24.95" customHeight="1" x14ac:dyDescent="0.25">
      <c r="A213" s="526"/>
      <c r="B213" s="506"/>
      <c r="C213" s="506"/>
      <c r="D213" s="506"/>
      <c r="E213" s="506"/>
      <c r="F213" s="506"/>
      <c r="G213" s="269" t="s">
        <v>34</v>
      </c>
      <c r="H213" s="270" t="s">
        <v>35</v>
      </c>
      <c r="I213" s="271" t="s">
        <v>36</v>
      </c>
      <c r="J213" s="272" t="s">
        <v>36</v>
      </c>
      <c r="K213" s="272" t="s">
        <v>36</v>
      </c>
      <c r="L213" s="273" t="s">
        <v>37</v>
      </c>
      <c r="M213" s="274" t="s">
        <v>37</v>
      </c>
      <c r="N213" s="275" t="s">
        <v>38</v>
      </c>
      <c r="O213" s="272" t="s">
        <v>37</v>
      </c>
      <c r="P213" s="276" t="s">
        <v>37</v>
      </c>
    </row>
    <row r="214" spans="1:16" ht="24.95" customHeight="1" x14ac:dyDescent="0.25">
      <c r="A214" s="277" t="s">
        <v>247</v>
      </c>
      <c r="B214" s="278">
        <v>70</v>
      </c>
      <c r="C214" s="249">
        <v>60</v>
      </c>
      <c r="D214" s="249" t="s">
        <v>1614</v>
      </c>
      <c r="E214" s="279">
        <f t="shared" ref="E214:E219" si="18">IFERROR(B214/C214,0)</f>
        <v>1.1666666666666667</v>
      </c>
      <c r="F214" s="279"/>
      <c r="G214" s="280">
        <f>IFERROR((VLOOKUP($A214,'Tabela de alimentos'!$A$3:$K$1041,2,FALSE))*$C214/100,0)</f>
        <v>86.417659999999998</v>
      </c>
      <c r="H214" s="281">
        <f>IFERROR((VLOOKUP($A214,'Tabela de alimentos'!$A$3:$K$1041,3,FALSE))*$C214/100,0)</f>
        <v>361.57148943999999</v>
      </c>
      <c r="I214" s="279">
        <f>IFERROR((VLOOKUP($A214,'Tabela de alimentos'!$A$3:$K$1041,4,FALSE))*$C214/100,0)</f>
        <v>12.49</v>
      </c>
      <c r="J214" s="282">
        <f>IFERROR((VLOOKUP($A214,'Tabela de alimentos'!$A$3:$K$1041,5,FALSE))*$C214/100,0)</f>
        <v>3.6680000000000001</v>
      </c>
      <c r="K214" s="282">
        <f>IFERROR((VLOOKUP($A214,'Tabela de alimentos'!$A$3:$K$1041,6,FALSE))*$C214/100,0)</f>
        <v>0</v>
      </c>
      <c r="L214" s="283">
        <f>IFERROR((VLOOKUP($A214,'Tabela de alimentos'!$A$3:$K$1041,7,FALSE))*$C214/100,0)</f>
        <v>2.8300000000000005</v>
      </c>
      <c r="M214" s="283">
        <f>IFERROR((VLOOKUP($A214,'Tabela de alimentos'!$A$3:$K$1041,8,FALSE))*$C214/100,0)</f>
        <v>0.90800000000000014</v>
      </c>
      <c r="N214" s="283">
        <f>IFERROR((VLOOKUP($A214,'Tabela de alimentos'!$A$3:$K$1041,9,FALSE))*$C214/100,0)</f>
        <v>1.2</v>
      </c>
      <c r="O214" s="283">
        <f>IFERROR((VLOOKUP($A214,'Tabela de alimentos'!$A$3:$K$1041,10,FALSE))*$C214/100,0)</f>
        <v>0</v>
      </c>
      <c r="P214" s="284">
        <f>IFERROR((VLOOKUP($A214,'Tabela de alimentos'!$A$3:$K$1041,11,FALSE))*$C214/100,0)</f>
        <v>30</v>
      </c>
    </row>
    <row r="215" spans="1:16" ht="24.95" customHeight="1" x14ac:dyDescent="0.25">
      <c r="A215" s="285" t="s">
        <v>90</v>
      </c>
      <c r="B215" s="278">
        <v>0.5</v>
      </c>
      <c r="C215" s="249">
        <v>0.5</v>
      </c>
      <c r="D215" s="249" t="s">
        <v>1614</v>
      </c>
      <c r="E215" s="279">
        <f t="shared" si="18"/>
        <v>1</v>
      </c>
      <c r="F215" s="279"/>
      <c r="G215" s="282">
        <f>IFERROR((VLOOKUP($A215,'Tabela de alimentos'!$A$3:$K$1041,2,FALSE))*$C215/100,0)</f>
        <v>0.56564939130434788</v>
      </c>
      <c r="H215" s="283">
        <f>IFERROR((VLOOKUP($A215,'Tabela de alimentos'!$A$3:$K$1041,3,FALSE))*$C215/100,0)</f>
        <v>2.3666770532173915</v>
      </c>
      <c r="I215" s="279">
        <f>IFERROR((VLOOKUP($A215,'Tabela de alimentos'!$A$3:$K$1041,4,FALSE))*$C215/100,0)</f>
        <v>3.5054347826086955E-2</v>
      </c>
      <c r="J215" s="282">
        <f>IFERROR((VLOOKUP($A215,'Tabela de alimentos'!$A$3:$K$1041,5,FALSE))*$C215/100,0)</f>
        <v>1.1000000000000001E-3</v>
      </c>
      <c r="K215" s="282">
        <f>IFERROR((VLOOKUP($A215,'Tabela de alimentos'!$A$3:$K$1041,6,FALSE))*$C215/100,0)</f>
        <v>0.11952898550724639</v>
      </c>
      <c r="L215" s="283">
        <f>IFERROR((VLOOKUP($A215,'Tabela de alimentos'!$A$3:$K$1041,7,FALSE))*$C215/100,0)</f>
        <v>6.7799999999999999E-2</v>
      </c>
      <c r="M215" s="283">
        <f>IFERROR((VLOOKUP($A215,'Tabela de alimentos'!$A$3:$K$1041,8,FALSE))*$C215/100,0)</f>
        <v>4.0000000000000001E-3</v>
      </c>
      <c r="N215" s="283">
        <f>IFERROR((VLOOKUP($A215,'Tabela de alimentos'!$A$3:$K$1041,9,FALSE))*$C215/100,0)</f>
        <v>0</v>
      </c>
      <c r="O215" s="283">
        <f>IFERROR((VLOOKUP($A215,'Tabela de alimentos'!$A$3:$K$1041,10,FALSE))*$C215/100,0)</f>
        <v>0</v>
      </c>
      <c r="P215" s="284">
        <f>IFERROR((VLOOKUP($A215,'Tabela de alimentos'!$A$3:$K$1041,11,FALSE))*$C215/100,0)</f>
        <v>2.6800000000000001E-2</v>
      </c>
    </row>
    <row r="216" spans="1:16" ht="24.95" customHeight="1" x14ac:dyDescent="0.25">
      <c r="A216" s="285" t="s">
        <v>861</v>
      </c>
      <c r="B216" s="278">
        <v>0.2</v>
      </c>
      <c r="C216" s="249">
        <v>0.2</v>
      </c>
      <c r="D216" s="249" t="s">
        <v>1614</v>
      </c>
      <c r="E216" s="279">
        <f t="shared" si="18"/>
        <v>1</v>
      </c>
      <c r="F216" s="279"/>
      <c r="G216" s="282">
        <f>IFERROR((VLOOKUP($A216,'Tabela de alimentos'!$A$3:$K$1041,2,FALSE))*$C216/100,0)</f>
        <v>0</v>
      </c>
      <c r="H216" s="283">
        <f>IFERROR((VLOOKUP($A216,'Tabela de alimentos'!$A$3:$K$1041,3,FALSE))*$C216/100,0)</f>
        <v>0</v>
      </c>
      <c r="I216" s="279">
        <f>IFERROR((VLOOKUP($A216,'Tabela de alimentos'!$A$3:$K$1041,4,FALSE))*$C216/100,0)</f>
        <v>0</v>
      </c>
      <c r="J216" s="282">
        <f>IFERROR((VLOOKUP($A216,'Tabela de alimentos'!$A$3:$K$1041,5,FALSE))*$C216/100,0)</f>
        <v>0</v>
      </c>
      <c r="K216" s="282">
        <f>IFERROR((VLOOKUP($A216,'Tabela de alimentos'!$A$3:$K$1041,6,FALSE))*$C216/100,0)</f>
        <v>0</v>
      </c>
      <c r="L216" s="283">
        <f>IFERROR((VLOOKUP($A216,'Tabela de alimentos'!$A$3:$K$1041,7,FALSE))*$C216/100,0)</f>
        <v>0</v>
      </c>
      <c r="M216" s="283">
        <f>IFERROR((VLOOKUP($A216,'Tabela de alimentos'!$A$3:$K$1041,8,FALSE))*$C216/100,0)</f>
        <v>0</v>
      </c>
      <c r="N216" s="283">
        <f>IFERROR((VLOOKUP($A216,'Tabela de alimentos'!$A$3:$K$1041,9,FALSE))*$C216/100,0)</f>
        <v>0</v>
      </c>
      <c r="O216" s="283">
        <f>IFERROR((VLOOKUP($A216,'Tabela de alimentos'!$A$3:$K$1041,10,FALSE))*$C216/100,0)</f>
        <v>0</v>
      </c>
      <c r="P216" s="284">
        <f>IFERROR((VLOOKUP($A216,'Tabela de alimentos'!$A$3:$K$1041,11,FALSE))*$C216/100,0)</f>
        <v>79.88600000000001</v>
      </c>
    </row>
    <row r="217" spans="1:16" ht="24.95" customHeight="1" x14ac:dyDescent="0.25">
      <c r="A217" s="285" t="s">
        <v>226</v>
      </c>
      <c r="B217" s="278">
        <v>2.5</v>
      </c>
      <c r="C217" s="249">
        <v>2.5</v>
      </c>
      <c r="D217" s="249" t="s">
        <v>1615</v>
      </c>
      <c r="E217" s="279">
        <f t="shared" si="18"/>
        <v>1</v>
      </c>
      <c r="F217" s="279"/>
      <c r="G217" s="282">
        <f>IFERROR((VLOOKUP($A217,'Tabela de alimentos'!$A$3:$K$1041,2,FALSE))*$C217/100,0)</f>
        <v>22.1</v>
      </c>
      <c r="H217" s="283">
        <f>IFERROR((VLOOKUP($A217,'Tabela de alimentos'!$A$3:$K$1041,3,FALSE))*$C217/100,0)</f>
        <v>92.466399999999993</v>
      </c>
      <c r="I217" s="279">
        <f>IFERROR((VLOOKUP($A217,'Tabela de alimentos'!$A$3:$K$1041,4,FALSE))*$C217/100,0)</f>
        <v>0</v>
      </c>
      <c r="J217" s="282">
        <f>IFERROR((VLOOKUP($A217,'Tabela de alimentos'!$A$3:$K$1041,5,FALSE))*$C217/100,0)</f>
        <v>2.5</v>
      </c>
      <c r="K217" s="282">
        <f>IFERROR((VLOOKUP($A217,'Tabela de alimentos'!$A$3:$K$1041,6,FALSE))*$C217/100,0)</f>
        <v>0</v>
      </c>
      <c r="L217" s="283">
        <f>IFERROR((VLOOKUP($A217,'Tabela de alimentos'!$A$3:$K$1041,7,FALSE))*$C217/100,0)</f>
        <v>0</v>
      </c>
      <c r="M217" s="283">
        <f>IFERROR((VLOOKUP($A217,'Tabela de alimentos'!$A$3:$K$1041,8,FALSE))*$C217/100,0)</f>
        <v>0</v>
      </c>
      <c r="N217" s="283">
        <f>IFERROR((VLOOKUP($A217,'Tabela de alimentos'!$A$3:$K$1041,9,FALSE))*$C217/100,0)</f>
        <v>0</v>
      </c>
      <c r="O217" s="283">
        <f>IFERROR((VLOOKUP($A217,'Tabela de alimentos'!$A$3:$K$1041,10,FALSE))*$C217/100,0)</f>
        <v>0</v>
      </c>
      <c r="P217" s="284">
        <f>IFERROR((VLOOKUP($A217,'Tabela de alimentos'!$A$3:$K$1041,11,FALSE))*$C217/100,0)</f>
        <v>0</v>
      </c>
    </row>
    <row r="218" spans="1:16" ht="24.95" customHeight="1" x14ac:dyDescent="0.25">
      <c r="A218" s="285" t="s">
        <v>817</v>
      </c>
      <c r="B218" s="278">
        <v>0.1</v>
      </c>
      <c r="C218" s="249">
        <v>0.1</v>
      </c>
      <c r="D218" s="249" t="s">
        <v>1614</v>
      </c>
      <c r="E218" s="279">
        <f t="shared" si="18"/>
        <v>1</v>
      </c>
      <c r="F218" s="279"/>
      <c r="G218" s="282">
        <f>IFERROR((VLOOKUP($A218,'Tabela de alimentos'!$A$3:$K$1041,2,FALSE))*$C218/100,0)</f>
        <v>3.0000000000000005E-3</v>
      </c>
      <c r="H218" s="283">
        <f>IFERROR((VLOOKUP($A218,'Tabela de alimentos'!$A$3:$K$1041,3,FALSE))*$C218/100,0)</f>
        <v>1.3000000000000001E-2</v>
      </c>
      <c r="I218" s="279">
        <f>IFERROR((VLOOKUP($A218,'Tabela de alimentos'!$A$3:$K$1041,4,FALSE))*$C218/100,0)</f>
        <v>8.9999999999999992E-5</v>
      </c>
      <c r="J218" s="282">
        <f>IFERROR((VLOOKUP($A218,'Tabela de alimentos'!$A$3:$K$1041,5,FALSE))*$C218/100,0)</f>
        <v>6.0000000000000002E-5</v>
      </c>
      <c r="K218" s="282">
        <f>IFERROR((VLOOKUP($A218,'Tabela de alimentos'!$A$3:$K$1041,6,FALSE))*$C218/100,0)</f>
        <v>7.2999999999999996E-4</v>
      </c>
      <c r="L218" s="283">
        <f>IFERROR((VLOOKUP($A218,'Tabela de alimentos'!$A$3:$K$1041,7,FALSE))*$C218/100,0)</f>
        <v>2.1099999999999999E-3</v>
      </c>
      <c r="M218" s="283">
        <f>IFERROR((VLOOKUP($A218,'Tabela de alimentos'!$A$3:$K$1041,8,FALSE))*$C218/100,0)</f>
        <v>1.9000000000000004E-4</v>
      </c>
      <c r="N218" s="283">
        <f>IFERROR((VLOOKUP($A218,'Tabela de alimentos'!$A$3:$K$1041,9,FALSE))*$C218/100,0)</f>
        <v>0</v>
      </c>
      <c r="O218" s="283">
        <f>IFERROR((VLOOKUP($A218,'Tabela de alimentos'!$A$3:$K$1041,10,FALSE))*$C218/100,0)</f>
        <v>1.0000000000000001E-5</v>
      </c>
      <c r="P218" s="284">
        <f>IFERROR((VLOOKUP($A218,'Tabela de alimentos'!$A$3:$K$1041,11,FALSE))*$C218/100,0)</f>
        <v>1.2E-4</v>
      </c>
    </row>
    <row r="219" spans="1:16" ht="24.95" customHeight="1" x14ac:dyDescent="0.25">
      <c r="A219" s="285" t="s">
        <v>101</v>
      </c>
      <c r="B219" s="278">
        <v>3</v>
      </c>
      <c r="C219" s="249">
        <v>2.5</v>
      </c>
      <c r="D219" s="249" t="s">
        <v>1614</v>
      </c>
      <c r="E219" s="279">
        <f t="shared" si="18"/>
        <v>1.2</v>
      </c>
      <c r="F219" s="279"/>
      <c r="G219" s="289">
        <f>IFERROR((VLOOKUP($A219,'Tabela de alimentos'!$A$3:$K$1041,2,FALSE))*$C219/100,0)</f>
        <v>0.98550115942028949</v>
      </c>
      <c r="H219" s="283">
        <f>IFERROR((VLOOKUP($A219,'Tabela de alimentos'!$A$3:$K$1041,3,FALSE))*$C219/100,0)</f>
        <v>4.1233368510144919</v>
      </c>
      <c r="I219" s="279">
        <f>IFERROR((VLOOKUP($A219,'Tabela de alimentos'!$A$3:$K$1041,4,FALSE))*$C219/100,0)</f>
        <v>4.2753623188405802E-2</v>
      </c>
      <c r="J219" s="282">
        <f>IFERROR((VLOOKUP($A219,'Tabela de alimentos'!$A$3:$K$1041,5,FALSE))*$C219/100,0)</f>
        <v>2E-3</v>
      </c>
      <c r="K219" s="282">
        <f>IFERROR((VLOOKUP($A219,'Tabela de alimentos'!$A$3:$K$1041,6,FALSE))*$C219/100,0)</f>
        <v>0.22132971014492747</v>
      </c>
      <c r="L219" s="283">
        <f>IFERROR((VLOOKUP($A219,'Tabela de alimentos'!$A$3:$K$1041,7,FALSE))*$C219/100,0)</f>
        <v>0.35</v>
      </c>
      <c r="M219" s="283">
        <f>IFERROR((VLOOKUP($A219,'Tabela de alimentos'!$A$3:$K$1041,8,FALSE))*$C219/100,0)</f>
        <v>5.0833333333333338E-3</v>
      </c>
      <c r="N219" s="283">
        <f>IFERROR((VLOOKUP($A219,'Tabela de alimentos'!$A$3:$K$1041,9,FALSE))*$C219/100,0)</f>
        <v>0</v>
      </c>
      <c r="O219" s="283">
        <f>IFERROR((VLOOKUP($A219,'Tabela de alimentos'!$A$3:$K$1041,10,FALSE))*$C219/100,0)</f>
        <v>0.11666666666666668</v>
      </c>
      <c r="P219" s="284">
        <f>IFERROR((VLOOKUP($A219,'Tabela de alimentos'!$A$3:$K$1041,11,FALSE))*$C219/100,0)</f>
        <v>1.4916666666666667E-2</v>
      </c>
    </row>
    <row r="220" spans="1:16" ht="24.95" customHeight="1" x14ac:dyDescent="0.25">
      <c r="A220" s="539" t="s">
        <v>395</v>
      </c>
      <c r="B220" s="540"/>
      <c r="C220" s="540"/>
      <c r="D220" s="540"/>
      <c r="E220" s="540"/>
      <c r="F220" s="541"/>
      <c r="G220" s="290">
        <f t="shared" ref="G220:P220" si="19">SUM(G214:G219)</f>
        <v>110.07181055072463</v>
      </c>
      <c r="H220" s="291">
        <f t="shared" si="19"/>
        <v>460.54090334423188</v>
      </c>
      <c r="I220" s="291">
        <f t="shared" si="19"/>
        <v>12.567897971014492</v>
      </c>
      <c r="J220" s="292">
        <f t="shared" si="19"/>
        <v>6.1711600000000004</v>
      </c>
      <c r="K220" s="292">
        <f t="shared" si="19"/>
        <v>0.34158869565217387</v>
      </c>
      <c r="L220" s="292">
        <f t="shared" si="19"/>
        <v>3.2499100000000007</v>
      </c>
      <c r="M220" s="291">
        <f t="shared" si="19"/>
        <v>0.9172733333333335</v>
      </c>
      <c r="N220" s="293">
        <f t="shared" si="19"/>
        <v>1.2</v>
      </c>
      <c r="O220" s="293">
        <f t="shared" si="19"/>
        <v>0.11667666666666668</v>
      </c>
      <c r="P220" s="294">
        <f t="shared" si="19"/>
        <v>109.92783666666666</v>
      </c>
    </row>
    <row r="221" spans="1:16" ht="24.95" customHeight="1" x14ac:dyDescent="0.25">
      <c r="A221" s="295" t="s">
        <v>767</v>
      </c>
      <c r="B221" s="537"/>
      <c r="C221" s="537"/>
      <c r="D221" s="250"/>
      <c r="E221" s="296"/>
      <c r="F221" s="296"/>
      <c r="G221" s="297"/>
      <c r="H221" s="296"/>
      <c r="I221" s="296"/>
      <c r="J221" s="296"/>
      <c r="K221" s="296"/>
      <c r="L221" s="296"/>
      <c r="M221" s="298"/>
      <c r="N221" s="298"/>
      <c r="O221" s="298"/>
      <c r="P221" s="299"/>
    </row>
    <row r="222" spans="1:16" ht="24.95" customHeight="1" x14ac:dyDescent="0.25">
      <c r="A222" s="345" t="s">
        <v>882</v>
      </c>
      <c r="B222" s="484"/>
      <c r="C222" s="484"/>
      <c r="D222" s="484"/>
      <c r="E222" s="330"/>
      <c r="F222" s="330"/>
      <c r="G222" s="310"/>
      <c r="H222" s="330"/>
      <c r="I222" s="330"/>
      <c r="J222" s="330"/>
      <c r="K222" s="330"/>
      <c r="L222" s="330"/>
      <c r="P222" s="301"/>
    </row>
    <row r="223" spans="1:16" ht="24.95" customHeight="1" x14ac:dyDescent="0.25">
      <c r="A223" s="516" t="s">
        <v>813</v>
      </c>
      <c r="B223" s="517"/>
      <c r="C223" s="517"/>
      <c r="D223" s="517"/>
      <c r="E223" s="517"/>
      <c r="F223" s="517"/>
      <c r="G223" s="517"/>
      <c r="H223" s="517"/>
      <c r="I223" s="517"/>
      <c r="J223" s="517"/>
      <c r="K223" s="517"/>
      <c r="L223" s="517"/>
      <c r="M223" s="517"/>
      <c r="N223" s="517"/>
      <c r="O223" s="517"/>
      <c r="P223" s="518"/>
    </row>
    <row r="224" spans="1:16" ht="24.95" customHeight="1" x14ac:dyDescent="0.25">
      <c r="A224" s="516" t="s">
        <v>1169</v>
      </c>
      <c r="B224" s="517"/>
      <c r="C224" s="517"/>
      <c r="D224" s="517"/>
      <c r="E224" s="517"/>
      <c r="F224" s="517"/>
      <c r="G224" s="517"/>
      <c r="H224" s="517"/>
      <c r="I224" s="517"/>
      <c r="J224" s="517"/>
      <c r="K224" s="517"/>
      <c r="L224" s="517"/>
      <c r="M224" s="517"/>
      <c r="N224" s="517"/>
      <c r="O224" s="517"/>
      <c r="P224" s="518"/>
    </row>
    <row r="225" spans="1:18" ht="24.95" customHeight="1" thickBot="1" x14ac:dyDescent="0.3">
      <c r="A225" s="519" t="s">
        <v>814</v>
      </c>
      <c r="B225" s="520"/>
      <c r="C225" s="520"/>
      <c r="D225" s="520"/>
      <c r="E225" s="520"/>
      <c r="F225" s="520"/>
      <c r="G225" s="520"/>
      <c r="H225" s="520"/>
      <c r="I225" s="520"/>
      <c r="J225" s="520"/>
      <c r="K225" s="520"/>
      <c r="L225" s="520"/>
      <c r="M225" s="520"/>
      <c r="N225" s="520"/>
      <c r="O225" s="520"/>
      <c r="P225" s="521"/>
    </row>
    <row r="226" spans="1:18" ht="24.95" customHeight="1" thickBot="1" x14ac:dyDescent="0.3">
      <c r="A226" s="304"/>
      <c r="B226" s="532" t="s">
        <v>1152</v>
      </c>
      <c r="C226" s="532"/>
      <c r="D226" s="532"/>
      <c r="E226" s="532"/>
      <c r="F226" s="532"/>
      <c r="G226" s="532"/>
      <c r="H226" s="532"/>
      <c r="I226" s="532"/>
      <c r="J226" s="532"/>
      <c r="K226" s="532"/>
      <c r="L226" s="323"/>
      <c r="M226" s="323"/>
      <c r="N226" s="323"/>
      <c r="O226" s="323"/>
      <c r="P226" s="324"/>
    </row>
    <row r="227" spans="1:18" ht="48" customHeight="1" x14ac:dyDescent="0.25">
      <c r="A227" s="510" t="s">
        <v>762</v>
      </c>
      <c r="B227" s="511"/>
      <c r="C227" s="511"/>
      <c r="D227" s="511"/>
      <c r="E227" s="511"/>
      <c r="F227" s="511"/>
      <c r="G227" s="511"/>
      <c r="H227" s="511"/>
      <c r="I227" s="511"/>
      <c r="J227" s="511"/>
      <c r="K227" s="511"/>
      <c r="L227" s="511"/>
      <c r="M227" s="511"/>
      <c r="N227" s="511"/>
      <c r="O227" s="511"/>
      <c r="P227" s="512"/>
      <c r="R227" s="247"/>
    </row>
    <row r="228" spans="1:18" ht="24.95" customHeight="1" x14ac:dyDescent="0.25">
      <c r="A228" s="513" t="s">
        <v>1365</v>
      </c>
      <c r="B228" s="514"/>
      <c r="C228" s="514"/>
      <c r="D228" s="514"/>
      <c r="E228" s="514"/>
      <c r="F228" s="514"/>
      <c r="G228" s="514"/>
      <c r="H228" s="514"/>
      <c r="I228" s="514"/>
      <c r="J228" s="514"/>
      <c r="K228" s="514"/>
      <c r="L228" s="514"/>
      <c r="M228" s="514"/>
      <c r="N228" s="514"/>
      <c r="O228" s="514"/>
      <c r="P228" s="515"/>
    </row>
    <row r="229" spans="1:18" ht="24.95" customHeight="1" x14ac:dyDescent="0.25">
      <c r="A229" s="534" t="s">
        <v>774</v>
      </c>
      <c r="B229" s="535"/>
      <c r="C229" s="535"/>
      <c r="D229" s="535"/>
      <c r="E229" s="535"/>
      <c r="F229" s="536"/>
      <c r="G229" s="522" t="s">
        <v>764</v>
      </c>
      <c r="H229" s="523"/>
      <c r="I229" s="523"/>
      <c r="J229" s="523"/>
      <c r="K229" s="523"/>
      <c r="L229" s="523"/>
      <c r="M229" s="523"/>
      <c r="N229" s="523"/>
      <c r="O229" s="523"/>
      <c r="P229" s="524"/>
    </row>
    <row r="230" spans="1:18" ht="24.95" customHeight="1" x14ac:dyDescent="0.25">
      <c r="A230" s="525" t="s">
        <v>393</v>
      </c>
      <c r="B230" s="505" t="s">
        <v>644</v>
      </c>
      <c r="C230" s="505" t="s">
        <v>645</v>
      </c>
      <c r="D230" s="505" t="s">
        <v>1613</v>
      </c>
      <c r="E230" s="505" t="s">
        <v>394</v>
      </c>
      <c r="F230" s="505" t="s">
        <v>621</v>
      </c>
      <c r="G230" s="527" t="s">
        <v>31</v>
      </c>
      <c r="H230" s="528"/>
      <c r="I230" s="263" t="s">
        <v>7</v>
      </c>
      <c r="J230" s="264" t="s">
        <v>32</v>
      </c>
      <c r="K230" s="264" t="s">
        <v>640</v>
      </c>
      <c r="L230" s="265" t="s">
        <v>8</v>
      </c>
      <c r="M230" s="266" t="s">
        <v>9</v>
      </c>
      <c r="N230" s="267" t="s">
        <v>10</v>
      </c>
      <c r="O230" s="264" t="s">
        <v>396</v>
      </c>
      <c r="P230" s="268" t="s">
        <v>623</v>
      </c>
    </row>
    <row r="231" spans="1:18" ht="24.95" customHeight="1" x14ac:dyDescent="0.25">
      <c r="A231" s="526"/>
      <c r="B231" s="506"/>
      <c r="C231" s="506"/>
      <c r="D231" s="506"/>
      <c r="E231" s="506"/>
      <c r="F231" s="506"/>
      <c r="G231" s="269" t="s">
        <v>34</v>
      </c>
      <c r="H231" s="270" t="s">
        <v>35</v>
      </c>
      <c r="I231" s="271" t="s">
        <v>36</v>
      </c>
      <c r="J231" s="272" t="s">
        <v>36</v>
      </c>
      <c r="K231" s="272" t="s">
        <v>36</v>
      </c>
      <c r="L231" s="273" t="s">
        <v>37</v>
      </c>
      <c r="M231" s="274" t="s">
        <v>37</v>
      </c>
      <c r="N231" s="275" t="s">
        <v>38</v>
      </c>
      <c r="O231" s="272" t="s">
        <v>37</v>
      </c>
      <c r="P231" s="276" t="s">
        <v>37</v>
      </c>
    </row>
    <row r="232" spans="1:18" ht="24.95" customHeight="1" x14ac:dyDescent="0.25">
      <c r="A232" s="277" t="s">
        <v>517</v>
      </c>
      <c r="B232" s="278">
        <v>70</v>
      </c>
      <c r="C232" s="249">
        <v>60</v>
      </c>
      <c r="D232" s="249" t="s">
        <v>1614</v>
      </c>
      <c r="E232" s="279">
        <f t="shared" ref="E232:E240" si="20">IFERROR(B232/C232,0)</f>
        <v>1.1666666666666667</v>
      </c>
      <c r="F232" s="279"/>
      <c r="G232" s="280">
        <f>IFERROR((VLOOKUP($A232,'Tabela de alimentos'!$A$3:$K$1041,2,FALSE))*$C232/100,0)</f>
        <v>128.4</v>
      </c>
      <c r="H232" s="281">
        <f>IFERROR((VLOOKUP($A232,'Tabela de alimentos'!$A$3:$K$1041,3,FALSE))*$C232/100,0)</f>
        <v>537.2256000000001</v>
      </c>
      <c r="I232" s="279">
        <f>IFERROR((VLOOKUP($A232,'Tabela de alimentos'!$A$3:$K$1041,4,FALSE))*$C232/100,0)</f>
        <v>15.972000000000001</v>
      </c>
      <c r="J232" s="282">
        <f>IFERROR((VLOOKUP($A232,'Tabela de alimentos'!$A$3:$K$1041,5,FALSE))*$C232/100,0)</f>
        <v>6.66</v>
      </c>
      <c r="K232" s="282">
        <f>IFERROR((VLOOKUP($A232,'Tabela de alimentos'!$A$3:$K$1041,6,FALSE))*$C232/100,0)</f>
        <v>0</v>
      </c>
      <c r="L232" s="283">
        <f>IFERROR((VLOOKUP($A232,'Tabela de alimentos'!$A$3:$K$1041,7,FALSE))*$C232/100,0)</f>
        <v>7.8</v>
      </c>
      <c r="M232" s="283">
        <f>IFERROR((VLOOKUP($A232,'Tabela de alimentos'!$A$3:$K$1041,8,FALSE))*$C232/100,0)</f>
        <v>1.734</v>
      </c>
      <c r="N232" s="283">
        <f>IFERROR((VLOOKUP($A232,'Tabela de alimentos'!$A$3:$K$1041,9,FALSE))*$C232/100,0)</f>
        <v>0</v>
      </c>
      <c r="O232" s="283">
        <f>IFERROR((VLOOKUP($A232,'Tabela de alimentos'!$A$3:$K$1041,10,FALSE))*$C232/100,0)</f>
        <v>0</v>
      </c>
      <c r="P232" s="284">
        <f>IFERROR((VLOOKUP($A232,'Tabela de alimentos'!$A$3:$K$1041,11,FALSE))*$C232/100,0)</f>
        <v>36.6</v>
      </c>
    </row>
    <row r="233" spans="1:18" ht="24.95" customHeight="1" x14ac:dyDescent="0.25">
      <c r="A233" s="285" t="s">
        <v>90</v>
      </c>
      <c r="B233" s="278">
        <v>0.5</v>
      </c>
      <c r="C233" s="249">
        <v>0.5</v>
      </c>
      <c r="D233" s="249" t="s">
        <v>1614</v>
      </c>
      <c r="E233" s="279">
        <f t="shared" si="20"/>
        <v>1</v>
      </c>
      <c r="F233" s="279"/>
      <c r="G233" s="282">
        <f>IFERROR((VLOOKUP($A233,'Tabela de alimentos'!$A$3:$K$1041,2,FALSE))*$C233/100,0)</f>
        <v>0.56564939130434788</v>
      </c>
      <c r="H233" s="283">
        <f>IFERROR((VLOOKUP($A233,'Tabela de alimentos'!$A$3:$K$1041,3,FALSE))*$C233/100,0)</f>
        <v>2.3666770532173915</v>
      </c>
      <c r="I233" s="279">
        <f>IFERROR((VLOOKUP($A233,'Tabela de alimentos'!$A$3:$K$1041,4,FALSE))*$C233/100,0)</f>
        <v>3.5054347826086955E-2</v>
      </c>
      <c r="J233" s="282">
        <f>IFERROR((VLOOKUP($A233,'Tabela de alimentos'!$A$3:$K$1041,5,FALSE))*$C233/100,0)</f>
        <v>1.1000000000000001E-3</v>
      </c>
      <c r="K233" s="282">
        <f>IFERROR((VLOOKUP($A233,'Tabela de alimentos'!$A$3:$K$1041,6,FALSE))*$C233/100,0)</f>
        <v>0.11952898550724639</v>
      </c>
      <c r="L233" s="283">
        <f>IFERROR((VLOOKUP($A233,'Tabela de alimentos'!$A$3:$K$1041,7,FALSE))*$C233/100,0)</f>
        <v>6.7799999999999999E-2</v>
      </c>
      <c r="M233" s="283">
        <f>IFERROR((VLOOKUP($A233,'Tabela de alimentos'!$A$3:$K$1041,8,FALSE))*$C233/100,0)</f>
        <v>4.0000000000000001E-3</v>
      </c>
      <c r="N233" s="283">
        <f>IFERROR((VLOOKUP($A233,'Tabela de alimentos'!$A$3:$K$1041,9,FALSE))*$C233/100,0)</f>
        <v>0</v>
      </c>
      <c r="O233" s="283">
        <f>IFERROR((VLOOKUP($A233,'Tabela de alimentos'!$A$3:$K$1041,10,FALSE))*$C233/100,0)</f>
        <v>0</v>
      </c>
      <c r="P233" s="284">
        <f>IFERROR((VLOOKUP($A233,'Tabela de alimentos'!$A$3:$K$1041,11,FALSE))*$C233/100,0)</f>
        <v>2.6800000000000001E-2</v>
      </c>
    </row>
    <row r="234" spans="1:18" ht="24.95" customHeight="1" x14ac:dyDescent="0.25">
      <c r="A234" s="285" t="s">
        <v>101</v>
      </c>
      <c r="B234" s="278">
        <v>3</v>
      </c>
      <c r="C234" s="249">
        <v>2.5</v>
      </c>
      <c r="D234" s="249" t="s">
        <v>1614</v>
      </c>
      <c r="E234" s="279">
        <f t="shared" si="20"/>
        <v>1.2</v>
      </c>
      <c r="F234" s="279"/>
      <c r="G234" s="282">
        <f>IFERROR((VLOOKUP($A234,'Tabela de alimentos'!$A$3:$K$1041,2,FALSE))*$C234/100,0)</f>
        <v>0.98550115942028949</v>
      </c>
      <c r="H234" s="283">
        <f>IFERROR((VLOOKUP($A234,'Tabela de alimentos'!$A$3:$K$1041,3,FALSE))*$C234/100,0)</f>
        <v>4.1233368510144919</v>
      </c>
      <c r="I234" s="279">
        <f>IFERROR((VLOOKUP($A234,'Tabela de alimentos'!$A$3:$K$1041,4,FALSE))*$C234/100,0)</f>
        <v>4.2753623188405802E-2</v>
      </c>
      <c r="J234" s="282">
        <f>IFERROR((VLOOKUP($A234,'Tabela de alimentos'!$A$3:$K$1041,5,FALSE))*$C234/100,0)</f>
        <v>2E-3</v>
      </c>
      <c r="K234" s="282">
        <f>IFERROR((VLOOKUP($A234,'Tabela de alimentos'!$A$3:$K$1041,6,FALSE))*$C234/100,0)</f>
        <v>0.22132971014492747</v>
      </c>
      <c r="L234" s="283">
        <f>IFERROR((VLOOKUP($A234,'Tabela de alimentos'!$A$3:$K$1041,7,FALSE))*$C234/100,0)</f>
        <v>0.35</v>
      </c>
      <c r="M234" s="283">
        <f>IFERROR((VLOOKUP($A234,'Tabela de alimentos'!$A$3:$K$1041,8,FALSE))*$C234/100,0)</f>
        <v>5.0833333333333338E-3</v>
      </c>
      <c r="N234" s="283">
        <f>IFERROR((VLOOKUP($A234,'Tabela de alimentos'!$A$3:$K$1041,9,FALSE))*$C234/100,0)</f>
        <v>0</v>
      </c>
      <c r="O234" s="283">
        <f>IFERROR((VLOOKUP($A234,'Tabela de alimentos'!$A$3:$K$1041,10,FALSE))*$C234/100,0)</f>
        <v>0.11666666666666668</v>
      </c>
      <c r="P234" s="284">
        <f>IFERROR((VLOOKUP($A234,'Tabela de alimentos'!$A$3:$K$1041,11,FALSE))*$C234/100,0)</f>
        <v>1.4916666666666667E-2</v>
      </c>
    </row>
    <row r="235" spans="1:18" ht="24.95" customHeight="1" x14ac:dyDescent="0.25">
      <c r="A235" s="285" t="s">
        <v>226</v>
      </c>
      <c r="B235" s="278">
        <v>2.5</v>
      </c>
      <c r="C235" s="249">
        <v>2.5</v>
      </c>
      <c r="D235" s="249" t="s">
        <v>1615</v>
      </c>
      <c r="E235" s="279">
        <f t="shared" si="20"/>
        <v>1</v>
      </c>
      <c r="F235" s="279"/>
      <c r="G235" s="282">
        <f>IFERROR((VLOOKUP($A235,'Tabela de alimentos'!$A$3:$K$1041,2,FALSE))*$C235/100,0)</f>
        <v>22.1</v>
      </c>
      <c r="H235" s="283">
        <f>IFERROR((VLOOKUP($A235,'Tabela de alimentos'!$A$3:$K$1041,3,FALSE))*$C235/100,0)</f>
        <v>92.466399999999993</v>
      </c>
      <c r="I235" s="279">
        <f>IFERROR((VLOOKUP($A235,'Tabela de alimentos'!$A$3:$K$1041,4,FALSE))*$C235/100,0)</f>
        <v>0</v>
      </c>
      <c r="J235" s="282">
        <f>IFERROR((VLOOKUP($A235,'Tabela de alimentos'!$A$3:$K$1041,5,FALSE))*$C235/100,0)</f>
        <v>2.5</v>
      </c>
      <c r="K235" s="282">
        <f>IFERROR((VLOOKUP($A235,'Tabela de alimentos'!$A$3:$K$1041,6,FALSE))*$C235/100,0)</f>
        <v>0</v>
      </c>
      <c r="L235" s="283">
        <f>IFERROR((VLOOKUP($A235,'Tabela de alimentos'!$A$3:$K$1041,7,FALSE))*$C235/100,0)</f>
        <v>0</v>
      </c>
      <c r="M235" s="283">
        <f>IFERROR((VLOOKUP($A235,'Tabela de alimentos'!$A$3:$K$1041,8,FALSE))*$C235/100,0)</f>
        <v>0</v>
      </c>
      <c r="N235" s="283">
        <f>IFERROR((VLOOKUP($A235,'Tabela de alimentos'!$A$3:$K$1041,9,FALSE))*$C235/100,0)</f>
        <v>0</v>
      </c>
      <c r="O235" s="283">
        <f>IFERROR((VLOOKUP($A235,'Tabela de alimentos'!$A$3:$K$1041,10,FALSE))*$C235/100,0)</f>
        <v>0</v>
      </c>
      <c r="P235" s="284">
        <f>IFERROR((VLOOKUP($A235,'Tabela de alimentos'!$A$3:$K$1041,11,FALSE))*$C235/100,0)</f>
        <v>0</v>
      </c>
    </row>
    <row r="236" spans="1:18" ht="24.95" customHeight="1" x14ac:dyDescent="0.25">
      <c r="A236" s="285" t="s">
        <v>861</v>
      </c>
      <c r="B236" s="278">
        <v>0.2</v>
      </c>
      <c r="C236" s="249">
        <v>0.2</v>
      </c>
      <c r="D236" s="249" t="s">
        <v>1614</v>
      </c>
      <c r="E236" s="279">
        <f t="shared" si="20"/>
        <v>1</v>
      </c>
      <c r="F236" s="279"/>
      <c r="G236" s="282">
        <f>IFERROR((VLOOKUP($A236,'Tabela de alimentos'!$A$3:$K$1041,2,FALSE))*$C236/100,0)</f>
        <v>0</v>
      </c>
      <c r="H236" s="283">
        <f>IFERROR((VLOOKUP($A236,'Tabela de alimentos'!$A$3:$K$1041,3,FALSE))*$C236/100,0)</f>
        <v>0</v>
      </c>
      <c r="I236" s="279">
        <f>IFERROR((VLOOKUP($A236,'Tabela de alimentos'!$A$3:$K$1041,4,FALSE))*$C236/100,0)</f>
        <v>0</v>
      </c>
      <c r="J236" s="282">
        <f>IFERROR((VLOOKUP($A236,'Tabela de alimentos'!$A$3:$K$1041,5,FALSE))*$C236/100,0)</f>
        <v>0</v>
      </c>
      <c r="K236" s="282">
        <f>IFERROR((VLOOKUP($A236,'Tabela de alimentos'!$A$3:$K$1041,6,FALSE))*$C236/100,0)</f>
        <v>0</v>
      </c>
      <c r="L236" s="283">
        <f>IFERROR((VLOOKUP($A236,'Tabela de alimentos'!$A$3:$K$1041,7,FALSE))*$C236/100,0)</f>
        <v>0</v>
      </c>
      <c r="M236" s="283">
        <f>IFERROR((VLOOKUP($A236,'Tabela de alimentos'!$A$3:$K$1041,8,FALSE))*$C236/100,0)</f>
        <v>0</v>
      </c>
      <c r="N236" s="283">
        <f>IFERROR((VLOOKUP($A236,'Tabela de alimentos'!$A$3:$K$1041,9,FALSE))*$C236/100,0)</f>
        <v>0</v>
      </c>
      <c r="O236" s="283">
        <f>IFERROR((VLOOKUP($A236,'Tabela de alimentos'!$A$3:$K$1041,10,FALSE))*$C236/100,0)</f>
        <v>0</v>
      </c>
      <c r="P236" s="284">
        <f>IFERROR((VLOOKUP($A236,'Tabela de alimentos'!$A$3:$K$1041,11,FALSE))*$C236/100,0)</f>
        <v>79.88600000000001</v>
      </c>
    </row>
    <row r="237" spans="1:18" ht="24.95" customHeight="1" x14ac:dyDescent="0.25">
      <c r="A237" s="285" t="s">
        <v>817</v>
      </c>
      <c r="B237" s="286">
        <v>0.1</v>
      </c>
      <c r="C237" s="287">
        <v>0.1</v>
      </c>
      <c r="D237" s="249" t="s">
        <v>1614</v>
      </c>
      <c r="E237" s="279">
        <f>IFERROR(B237/C237,0)</f>
        <v>1</v>
      </c>
      <c r="F237" s="279"/>
      <c r="G237" s="282">
        <f>IFERROR((VLOOKUP($A237,'Tabela de alimentos'!$A$3:$K$1041,2,FALSE))*$C237/100,0)</f>
        <v>3.0000000000000005E-3</v>
      </c>
      <c r="H237" s="283">
        <f>IFERROR((VLOOKUP($A237,'Tabela de alimentos'!$A$3:$K$1041,3,FALSE))*$C237/100,0)</f>
        <v>1.3000000000000001E-2</v>
      </c>
      <c r="I237" s="279">
        <f>IFERROR((VLOOKUP($A237,'Tabela de alimentos'!$A$3:$K$1041,4,FALSE))*$C237/100,0)</f>
        <v>8.9999999999999992E-5</v>
      </c>
      <c r="J237" s="282">
        <f>IFERROR((VLOOKUP($A237,'Tabela de alimentos'!$A$3:$K$1041,5,FALSE))*$C237/100,0)</f>
        <v>6.0000000000000002E-5</v>
      </c>
      <c r="K237" s="282">
        <f>IFERROR((VLOOKUP($A237,'Tabela de alimentos'!$A$3:$K$1041,6,FALSE))*$C237/100,0)</f>
        <v>7.2999999999999996E-4</v>
      </c>
      <c r="L237" s="283">
        <f>IFERROR((VLOOKUP($A237,'Tabela de alimentos'!$A$3:$K$1041,7,FALSE))*$C237/100,0)</f>
        <v>2.1099999999999999E-3</v>
      </c>
      <c r="M237" s="283">
        <f>IFERROR((VLOOKUP($A237,'Tabela de alimentos'!$A$3:$K$1041,8,FALSE))*$C237/100,0)</f>
        <v>1.9000000000000004E-4</v>
      </c>
      <c r="N237" s="283">
        <f>IFERROR((VLOOKUP($A237,'Tabela de alimentos'!$A$3:$K$1041,9,FALSE))*$C237/100,0)</f>
        <v>0</v>
      </c>
      <c r="O237" s="283">
        <f>IFERROR((VLOOKUP($A237,'Tabela de alimentos'!$A$3:$K$1041,10,FALSE))*$C237/100,0)</f>
        <v>1.0000000000000001E-5</v>
      </c>
      <c r="P237" s="284">
        <f>IFERROR((VLOOKUP($A237,'Tabela de alimentos'!$A$3:$K$1041,11,FALSE))*$C237/100,0)</f>
        <v>1.2E-4</v>
      </c>
    </row>
    <row r="238" spans="1:18" ht="24.95" customHeight="1" x14ac:dyDescent="0.25">
      <c r="A238" s="285" t="s">
        <v>129</v>
      </c>
      <c r="B238" s="278">
        <v>1</v>
      </c>
      <c r="C238" s="249">
        <v>1</v>
      </c>
      <c r="D238" s="249" t="s">
        <v>1614</v>
      </c>
      <c r="E238" s="279">
        <f t="shared" si="20"/>
        <v>1</v>
      </c>
      <c r="F238" s="279"/>
      <c r="G238" s="282">
        <f>IFERROR((VLOOKUP($A238,'Tabela de alimentos'!$A$3:$K$1041,2,FALSE))*$C238/100,0)</f>
        <v>0.33424111594202882</v>
      </c>
      <c r="H238" s="283">
        <f>IFERROR((VLOOKUP($A238,'Tabela de alimentos'!$A$3:$K$1041,3,FALSE))*$C238/100,0)</f>
        <v>1.3984648291014488</v>
      </c>
      <c r="I238" s="279">
        <f>IFERROR((VLOOKUP($A238,'Tabela de alimentos'!$A$3:$K$1041,4,FALSE))*$C238/100,0)</f>
        <v>3.2572463768115942E-2</v>
      </c>
      <c r="J238" s="282">
        <f>IFERROR((VLOOKUP($A238,'Tabela de alimentos'!$A$3:$K$1041,5,FALSE))*$C238/100,0)</f>
        <v>6.0999999999999995E-3</v>
      </c>
      <c r="K238" s="282">
        <f>IFERROR((VLOOKUP($A238,'Tabela de alimentos'!$A$3:$K$1041,6,FALSE))*$C238/100,0)</f>
        <v>5.7060869565217345E-2</v>
      </c>
      <c r="L238" s="283">
        <f>IFERROR((VLOOKUP($A238,'Tabela de alimentos'!$A$3:$K$1041,7,FALSE))*$C238/100,0)</f>
        <v>1.7941333333333334</v>
      </c>
      <c r="M238" s="283">
        <f>IFERROR((VLOOKUP($A238,'Tabela de alimentos'!$A$3:$K$1041,8,FALSE))*$C238/100,0)</f>
        <v>3.1800000000000002E-2</v>
      </c>
      <c r="N238" s="283">
        <f>IFERROR((VLOOKUP($A238,'Tabela de alimentos'!$A$3:$K$1041,9,FALSE))*$C238/100,0)</f>
        <v>17.43</v>
      </c>
      <c r="O238" s="283">
        <f>IFERROR((VLOOKUP($A238,'Tabela de alimentos'!$A$3:$K$1041,10,FALSE))*$C238/100,0)</f>
        <v>0.51693333333333324</v>
      </c>
      <c r="P238" s="284">
        <f>IFERROR((VLOOKUP($A238,'Tabela de alimentos'!$A$3:$K$1041,11,FALSE))*$C238/100,0)</f>
        <v>2.3E-2</v>
      </c>
    </row>
    <row r="239" spans="1:18" ht="24.95" customHeight="1" x14ac:dyDescent="0.25">
      <c r="A239" s="285" t="s">
        <v>133</v>
      </c>
      <c r="B239" s="278">
        <v>30</v>
      </c>
      <c r="C239" s="249">
        <v>25</v>
      </c>
      <c r="D239" s="249" t="s">
        <v>1614</v>
      </c>
      <c r="E239" s="279">
        <f t="shared" si="20"/>
        <v>1.2</v>
      </c>
      <c r="F239" s="279"/>
      <c r="G239" s="282">
        <f>IFERROR((VLOOKUP($A239,'Tabela de alimentos'!$A$3:$K$1041,2,FALSE))*$C239/100,0)</f>
        <v>3.8337891304347895</v>
      </c>
      <c r="H239" s="283">
        <f>IFERROR((VLOOKUP($A239,'Tabela de alimentos'!$A$3:$K$1041,3,FALSE))*$C239/100,0)</f>
        <v>16.040573721739161</v>
      </c>
      <c r="I239" s="279">
        <f>IFERROR((VLOOKUP($A239,'Tabela de alimentos'!$A$3:$K$1041,4,FALSE))*$C239/100,0)</f>
        <v>0.27445652173913043</v>
      </c>
      <c r="J239" s="282">
        <f>IFERROR((VLOOKUP($A239,'Tabela de alimentos'!$A$3:$K$1041,5,FALSE))*$C239/100,0)</f>
        <v>4.3333333333333342E-2</v>
      </c>
      <c r="K239" s="282">
        <f>IFERROR((VLOOKUP($A239,'Tabela de alimentos'!$A$3:$K$1041,6,FALSE))*$C239/100,0)</f>
        <v>0.78471014492753655</v>
      </c>
      <c r="L239" s="283">
        <f>IFERROR((VLOOKUP($A239,'Tabela de alimentos'!$A$3:$K$1041,7,FALSE))*$C239/100,0)</f>
        <v>1.7350000000000001</v>
      </c>
      <c r="M239" s="283">
        <f>IFERROR((VLOOKUP($A239,'Tabela de alimentos'!$A$3:$K$1041,8,FALSE))*$C239/100,0)</f>
        <v>5.9166666666666673E-2</v>
      </c>
      <c r="N239" s="283">
        <f>IFERROR((VLOOKUP($A239,'Tabela de alimentos'!$A$3:$K$1041,9,FALSE))*$C239/100,0)</f>
        <v>25.75</v>
      </c>
      <c r="O239" s="283">
        <f>IFERROR((VLOOKUP($A239,'Tabela de alimentos'!$A$3:$K$1041,10,FALSE))*$C239/100,0)</f>
        <v>5.3033333333333337</v>
      </c>
      <c r="P239" s="284">
        <f>IFERROR((VLOOKUP($A239,'Tabela de alimentos'!$A$3:$K$1041,11,FALSE))*$C239/100,0)</f>
        <v>0.255</v>
      </c>
    </row>
    <row r="240" spans="1:18" ht="24.95" customHeight="1" x14ac:dyDescent="0.25">
      <c r="A240" s="285" t="s">
        <v>102</v>
      </c>
      <c r="B240" s="278">
        <v>1</v>
      </c>
      <c r="C240" s="249">
        <v>1</v>
      </c>
      <c r="D240" s="249" t="s">
        <v>1614</v>
      </c>
      <c r="E240" s="279">
        <f t="shared" si="20"/>
        <v>1</v>
      </c>
      <c r="F240" s="279"/>
      <c r="G240" s="289">
        <f>IFERROR((VLOOKUP($A240,'Tabela de alimentos'!$A$3:$K$1041,2,FALSE))*$C240/100,0)</f>
        <v>0.19515885507246439</v>
      </c>
      <c r="H240" s="283">
        <f>IFERROR((VLOOKUP($A240,'Tabela de alimentos'!$A$3:$K$1041,3,FALSE))*$C240/100,0)</f>
        <v>0.81654464962319095</v>
      </c>
      <c r="I240" s="279">
        <f>IFERROR((VLOOKUP($A240,'Tabela de alimentos'!$A$3:$K$1041,4,FALSE))*$C240/100,0)</f>
        <v>1.865942028985507E-2</v>
      </c>
      <c r="J240" s="282">
        <f>IFERROR((VLOOKUP($A240,'Tabela de alimentos'!$A$3:$K$1041,5,FALSE))*$C240/100,0)</f>
        <v>3.4999999999999996E-3</v>
      </c>
      <c r="K240" s="282">
        <f>IFERROR((VLOOKUP($A240,'Tabela de alimentos'!$A$3:$K$1041,6,FALSE))*$C240/100,0)</f>
        <v>3.3707246376811648E-2</v>
      </c>
      <c r="L240" s="283">
        <f>IFERROR((VLOOKUP($A240,'Tabela de alimentos'!$A$3:$K$1041,7,FALSE))*$C240/100,0)</f>
        <v>0.79853333333333343</v>
      </c>
      <c r="M240" s="283">
        <f>IFERROR((VLOOKUP($A240,'Tabela de alimentos'!$A$3:$K$1041,8,FALSE))*$C240/100,0)</f>
        <v>6.4666666666666657E-3</v>
      </c>
      <c r="N240" s="283">
        <f>IFERROR((VLOOKUP($A240,'Tabela de alimentos'!$A$3:$K$1041,9,FALSE))*$C240/100,0)</f>
        <v>2.79</v>
      </c>
      <c r="O240" s="283">
        <f>IFERROR((VLOOKUP($A240,'Tabela de alimentos'!$A$3:$K$1041,10,FALSE))*$C240/100,0)</f>
        <v>0.31780000000000003</v>
      </c>
      <c r="P240" s="284">
        <f>IFERROR((VLOOKUP($A240,'Tabela de alimentos'!$A$3:$K$1041,11,FALSE))*$C240/100,0)</f>
        <v>1.6033333333333333E-2</v>
      </c>
    </row>
    <row r="241" spans="1:16" ht="24.95" customHeight="1" x14ac:dyDescent="0.25">
      <c r="A241" s="539" t="s">
        <v>395</v>
      </c>
      <c r="B241" s="540"/>
      <c r="C241" s="540"/>
      <c r="D241" s="540"/>
      <c r="E241" s="540"/>
      <c r="F241" s="541"/>
      <c r="G241" s="313">
        <f t="shared" ref="G241:P241" si="21">SUM(G232:G240)</f>
        <v>156.41733965217392</v>
      </c>
      <c r="H241" s="315">
        <f t="shared" si="21"/>
        <v>654.45059710469593</v>
      </c>
      <c r="I241" s="315">
        <f t="shared" si="21"/>
        <v>16.375586376811594</v>
      </c>
      <c r="J241" s="316">
        <f t="shared" si="21"/>
        <v>9.2160933333333332</v>
      </c>
      <c r="K241" s="316">
        <f t="shared" si="21"/>
        <v>1.2170669565217394</v>
      </c>
      <c r="L241" s="316">
        <f t="shared" si="21"/>
        <v>12.547576666666666</v>
      </c>
      <c r="M241" s="315">
        <f t="shared" si="21"/>
        <v>1.8407066666666665</v>
      </c>
      <c r="N241" s="317">
        <f t="shared" si="21"/>
        <v>45.97</v>
      </c>
      <c r="O241" s="317">
        <f t="shared" si="21"/>
        <v>6.2547433333333338</v>
      </c>
      <c r="P241" s="318">
        <f t="shared" si="21"/>
        <v>116.82187</v>
      </c>
    </row>
    <row r="242" spans="1:16" ht="24.95" customHeight="1" x14ac:dyDescent="0.25">
      <c r="A242" s="295" t="s">
        <v>767</v>
      </c>
      <c r="B242" s="537"/>
      <c r="C242" s="537"/>
      <c r="D242" s="250"/>
      <c r="E242" s="296"/>
      <c r="F242" s="296"/>
      <c r="G242" s="297"/>
      <c r="H242" s="296"/>
      <c r="I242" s="296"/>
      <c r="J242" s="296"/>
      <c r="K242" s="296"/>
      <c r="L242" s="296"/>
      <c r="M242" s="298"/>
      <c r="N242" s="298"/>
      <c r="O242" s="298"/>
      <c r="P242" s="299"/>
    </row>
    <row r="243" spans="1:16" ht="24.95" customHeight="1" x14ac:dyDescent="0.25">
      <c r="A243" s="516" t="s">
        <v>882</v>
      </c>
      <c r="B243" s="517"/>
      <c r="C243" s="517"/>
      <c r="D243" s="517"/>
      <c r="E243" s="517"/>
      <c r="F243" s="517"/>
      <c r="G243" s="517"/>
      <c r="H243" s="517"/>
      <c r="I243" s="517"/>
      <c r="J243" s="517"/>
      <c r="K243" s="517"/>
      <c r="L243" s="517"/>
      <c r="M243" s="517"/>
      <c r="N243" s="517"/>
      <c r="O243" s="517"/>
      <c r="P243" s="518"/>
    </row>
    <row r="244" spans="1:16" ht="24.95" customHeight="1" x14ac:dyDescent="0.25">
      <c r="A244" s="345" t="s">
        <v>893</v>
      </c>
      <c r="G244" s="251"/>
      <c r="P244" s="301"/>
    </row>
    <row r="245" spans="1:16" ht="24.95" customHeight="1" x14ac:dyDescent="0.25">
      <c r="A245" s="516" t="s">
        <v>897</v>
      </c>
      <c r="B245" s="517"/>
      <c r="C245" s="517"/>
      <c r="D245" s="517"/>
      <c r="E245" s="517"/>
      <c r="F245" s="517"/>
      <c r="G245" s="517"/>
      <c r="H245" s="517"/>
      <c r="I245" s="517"/>
      <c r="J245" s="517"/>
      <c r="K245" s="517"/>
      <c r="L245" s="517"/>
      <c r="M245" s="517"/>
      <c r="N245" s="517"/>
      <c r="O245" s="517"/>
      <c r="P245" s="518"/>
    </row>
    <row r="246" spans="1:16" ht="24.95" customHeight="1" thickBot="1" x14ac:dyDescent="0.3">
      <c r="A246" s="519" t="s">
        <v>898</v>
      </c>
      <c r="B246" s="520"/>
      <c r="C246" s="520"/>
      <c r="D246" s="520"/>
      <c r="E246" s="520"/>
      <c r="F246" s="520"/>
      <c r="G246" s="520"/>
      <c r="H246" s="520"/>
      <c r="I246" s="520"/>
      <c r="J246" s="520"/>
      <c r="K246" s="520"/>
      <c r="L246" s="520"/>
      <c r="M246" s="520"/>
      <c r="N246" s="520"/>
      <c r="O246" s="520"/>
      <c r="P246" s="521"/>
    </row>
    <row r="247" spans="1:16" ht="24.95" customHeight="1" thickBot="1" x14ac:dyDescent="0.3">
      <c r="A247" s="333"/>
      <c r="B247" s="532" t="s">
        <v>1152</v>
      </c>
      <c r="C247" s="532"/>
      <c r="D247" s="532"/>
      <c r="E247" s="532"/>
      <c r="F247" s="532"/>
      <c r="G247" s="532"/>
      <c r="H247" s="532"/>
      <c r="I247" s="532"/>
      <c r="J247" s="532"/>
      <c r="K247" s="532"/>
      <c r="L247" s="334"/>
      <c r="M247" s="334"/>
      <c r="N247" s="334"/>
      <c r="O247" s="334"/>
      <c r="P247" s="335"/>
    </row>
    <row r="248" spans="1:16" ht="48" customHeight="1" x14ac:dyDescent="0.25">
      <c r="A248" s="510" t="s">
        <v>762</v>
      </c>
      <c r="B248" s="511"/>
      <c r="C248" s="511"/>
      <c r="D248" s="511"/>
      <c r="E248" s="511"/>
      <c r="F248" s="511"/>
      <c r="G248" s="511"/>
      <c r="H248" s="511"/>
      <c r="I248" s="511"/>
      <c r="J248" s="511"/>
      <c r="K248" s="511"/>
      <c r="L248" s="511"/>
      <c r="M248" s="511"/>
      <c r="N248" s="511"/>
      <c r="O248" s="511"/>
      <c r="P248" s="512"/>
    </row>
    <row r="249" spans="1:16" ht="24.95" customHeight="1" x14ac:dyDescent="0.25">
      <c r="A249" s="513" t="s">
        <v>1365</v>
      </c>
      <c r="B249" s="514"/>
      <c r="C249" s="514"/>
      <c r="D249" s="514"/>
      <c r="E249" s="514"/>
      <c r="F249" s="514"/>
      <c r="G249" s="514"/>
      <c r="H249" s="514"/>
      <c r="I249" s="514"/>
      <c r="J249" s="514"/>
      <c r="K249" s="514"/>
      <c r="L249" s="514"/>
      <c r="M249" s="514"/>
      <c r="N249" s="514"/>
      <c r="O249" s="514"/>
      <c r="P249" s="515"/>
    </row>
    <row r="250" spans="1:16" ht="24.95" customHeight="1" x14ac:dyDescent="0.25">
      <c r="A250" s="534" t="s">
        <v>1618</v>
      </c>
      <c r="B250" s="535"/>
      <c r="C250" s="535"/>
      <c r="D250" s="535"/>
      <c r="E250" s="535"/>
      <c r="F250" s="536"/>
      <c r="G250" s="522" t="s">
        <v>764</v>
      </c>
      <c r="H250" s="523"/>
      <c r="I250" s="523"/>
      <c r="J250" s="523"/>
      <c r="K250" s="523"/>
      <c r="L250" s="523"/>
      <c r="M250" s="523"/>
      <c r="N250" s="523"/>
      <c r="O250" s="523"/>
      <c r="P250" s="524"/>
    </row>
    <row r="251" spans="1:16" ht="24.95" customHeight="1" x14ac:dyDescent="0.25">
      <c r="A251" s="525" t="s">
        <v>393</v>
      </c>
      <c r="B251" s="505" t="s">
        <v>644</v>
      </c>
      <c r="C251" s="505" t="s">
        <v>645</v>
      </c>
      <c r="D251" s="505" t="s">
        <v>1613</v>
      </c>
      <c r="E251" s="505" t="s">
        <v>394</v>
      </c>
      <c r="F251" s="505" t="s">
        <v>621</v>
      </c>
      <c r="G251" s="527" t="s">
        <v>31</v>
      </c>
      <c r="H251" s="528"/>
      <c r="I251" s="263" t="s">
        <v>7</v>
      </c>
      <c r="J251" s="264" t="s">
        <v>32</v>
      </c>
      <c r="K251" s="264" t="s">
        <v>640</v>
      </c>
      <c r="L251" s="265" t="s">
        <v>8</v>
      </c>
      <c r="M251" s="266" t="s">
        <v>9</v>
      </c>
      <c r="N251" s="267" t="s">
        <v>10</v>
      </c>
      <c r="O251" s="264" t="s">
        <v>396</v>
      </c>
      <c r="P251" s="268" t="s">
        <v>623</v>
      </c>
    </row>
    <row r="252" spans="1:16" ht="24.95" customHeight="1" x14ac:dyDescent="0.25">
      <c r="A252" s="526"/>
      <c r="B252" s="506"/>
      <c r="C252" s="506"/>
      <c r="D252" s="506"/>
      <c r="E252" s="506"/>
      <c r="F252" s="506"/>
      <c r="G252" s="269" t="s">
        <v>34</v>
      </c>
      <c r="H252" s="270" t="s">
        <v>35</v>
      </c>
      <c r="I252" s="271" t="s">
        <v>36</v>
      </c>
      <c r="J252" s="272" t="s">
        <v>36</v>
      </c>
      <c r="K252" s="272" t="s">
        <v>36</v>
      </c>
      <c r="L252" s="273" t="s">
        <v>37</v>
      </c>
      <c r="M252" s="274" t="s">
        <v>37</v>
      </c>
      <c r="N252" s="275" t="s">
        <v>38</v>
      </c>
      <c r="O252" s="272" t="s">
        <v>37</v>
      </c>
      <c r="P252" s="276" t="s">
        <v>37</v>
      </c>
    </row>
    <row r="253" spans="1:16" ht="24.95" customHeight="1" x14ac:dyDescent="0.25">
      <c r="A253" s="277" t="s">
        <v>517</v>
      </c>
      <c r="B253" s="278">
        <v>70</v>
      </c>
      <c r="C253" s="249">
        <v>60</v>
      </c>
      <c r="D253" s="249" t="s">
        <v>1614</v>
      </c>
      <c r="E253" s="279">
        <f>IFERROR(B253/C253,0)</f>
        <v>1.1666666666666667</v>
      </c>
      <c r="F253" s="279"/>
      <c r="G253" s="280">
        <f>IFERROR((VLOOKUP($A253,'Tabela de alimentos'!$A$3:$K$1041,2,FALSE))*$C253/100,0)</f>
        <v>128.4</v>
      </c>
      <c r="H253" s="281">
        <f>IFERROR((VLOOKUP($A253,'Tabela de alimentos'!$A$3:$K$1041,3,FALSE))*$C253/100,0)</f>
        <v>537.2256000000001</v>
      </c>
      <c r="I253" s="310">
        <f>IFERROR((VLOOKUP($A253,'Tabela de alimentos'!$A$3:$K$1041,4,FALSE))*$C253/100,0)</f>
        <v>15.972000000000001</v>
      </c>
      <c r="J253" s="282">
        <f>IFERROR((VLOOKUP($A253,'Tabela de alimentos'!$A$3:$K$1041,5,FALSE))*$C253/100,0)</f>
        <v>6.66</v>
      </c>
      <c r="K253" s="282">
        <f>IFERROR((VLOOKUP($A253,'Tabela de alimentos'!$A$3:$K$1041,6,FALSE))*$C253/100,0)</f>
        <v>0</v>
      </c>
      <c r="L253" s="283">
        <f>IFERROR((VLOOKUP($A253,'Tabela de alimentos'!$A$3:$K$1041,7,FALSE))*$C253/100,0)</f>
        <v>7.8</v>
      </c>
      <c r="M253" s="283">
        <f>IFERROR((VLOOKUP($A253,'Tabela de alimentos'!$A$3:$K$1041,8,FALSE))*$C253/100,0)</f>
        <v>1.734</v>
      </c>
      <c r="N253" s="283">
        <f>IFERROR((VLOOKUP($A253,'Tabela de alimentos'!$A$3:$K$1041,9,FALSE))*$C253/100,0)</f>
        <v>0</v>
      </c>
      <c r="O253" s="283">
        <f>IFERROR((VLOOKUP($A253,'Tabela de alimentos'!$A$3:$K$1041,10,FALSE))*$C253/100,0)</f>
        <v>0</v>
      </c>
      <c r="P253" s="284">
        <f>IFERROR((VLOOKUP($A253,'Tabela de alimentos'!$A$3:$K$1041,11,FALSE))*$C253/100,0)</f>
        <v>36.6</v>
      </c>
    </row>
    <row r="254" spans="1:16" ht="24.95" customHeight="1" x14ac:dyDescent="0.25">
      <c r="A254" s="285" t="s">
        <v>94</v>
      </c>
      <c r="B254" s="278">
        <v>40</v>
      </c>
      <c r="C254" s="249">
        <v>35</v>
      </c>
      <c r="D254" s="249" t="s">
        <v>1614</v>
      </c>
      <c r="E254" s="279">
        <v>1.2</v>
      </c>
      <c r="F254" s="279"/>
      <c r="G254" s="282">
        <f>IFERROR((VLOOKUP($A254,'Tabela de alimentos'!$A$3:$K$1041,2,FALSE))*$C254/100,0)</f>
        <v>22.529579130434776</v>
      </c>
      <c r="H254" s="283">
        <f>IFERROR((VLOOKUP($A254,'Tabela de alimentos'!$A$3:$K$1041,3,FALSE))*$C254/100,0)</f>
        <v>94.263759081739096</v>
      </c>
      <c r="I254" s="310">
        <f>IFERROR((VLOOKUP($A254,'Tabela de alimentos'!$A$3:$K$1041,4,FALSE))*$C254/100,0)</f>
        <v>0.62010869565217375</v>
      </c>
      <c r="J254" s="282">
        <f>IFERROR((VLOOKUP($A254,'Tabela de alimentos'!$A$3:$K$1041,5,FALSE))*$C254/100,0)</f>
        <v>0</v>
      </c>
      <c r="K254" s="282">
        <f>IFERROR((VLOOKUP($A254,'Tabela de alimentos'!$A$3:$K$1041,6,FALSE))*$C254/100,0)</f>
        <v>5.1408913043478242</v>
      </c>
      <c r="L254" s="283">
        <f>IFERROR((VLOOKUP($A254,'Tabela de alimentos'!$A$3:$K$1041,7,FALSE))*$C254/100,0)</f>
        <v>1.2424999999999999</v>
      </c>
      <c r="M254" s="283">
        <f>IFERROR((VLOOKUP($A254,'Tabela de alimentos'!$A$3:$K$1041,8,FALSE))*$C254/100,0)</f>
        <v>0.126</v>
      </c>
      <c r="N254" s="283">
        <f>IFERROR((VLOOKUP($A254,'Tabela de alimentos'!$A$3:$K$1041,9,FALSE))*$C254/100,0)</f>
        <v>0</v>
      </c>
      <c r="O254" s="283">
        <f>IFERROR((VLOOKUP($A254,'Tabela de alimentos'!$A$3:$K$1041,10,FALSE))*$C254/100,0)</f>
        <v>10.879166666666665</v>
      </c>
      <c r="P254" s="284">
        <f>IFERROR((VLOOKUP($A254,'Tabela de alimentos'!$A$3:$K$1041,11,FALSE))*$C254/100,0)</f>
        <v>0</v>
      </c>
    </row>
    <row r="255" spans="1:16" ht="24.95" customHeight="1" x14ac:dyDescent="0.25">
      <c r="A255" s="285" t="s">
        <v>90</v>
      </c>
      <c r="B255" s="278">
        <v>0.5</v>
      </c>
      <c r="C255" s="249">
        <v>0.5</v>
      </c>
      <c r="D255" s="249" t="s">
        <v>1614</v>
      </c>
      <c r="E255" s="279">
        <f t="shared" ref="E255:E262" si="22">IFERROR(B255/C255,0)</f>
        <v>1</v>
      </c>
      <c r="F255" s="279"/>
      <c r="G255" s="282">
        <f>IFERROR((VLOOKUP($A255,'Tabela de alimentos'!$A$3:$K$1041,2,FALSE))*$C255/100,0)</f>
        <v>0.56564939130434788</v>
      </c>
      <c r="H255" s="283">
        <f>IFERROR((VLOOKUP($A255,'Tabela de alimentos'!$A$3:$K$1041,3,FALSE))*$C255/100,0)</f>
        <v>2.3666770532173915</v>
      </c>
      <c r="I255" s="310">
        <f>IFERROR((VLOOKUP($A255,'Tabela de alimentos'!$A$3:$K$1041,4,FALSE))*$C255/100,0)</f>
        <v>3.5054347826086955E-2</v>
      </c>
      <c r="J255" s="282">
        <f>IFERROR((VLOOKUP($A255,'Tabela de alimentos'!$A$3:$K$1041,5,FALSE))*$C255/100,0)</f>
        <v>1.1000000000000001E-3</v>
      </c>
      <c r="K255" s="282">
        <f>IFERROR((VLOOKUP($A255,'Tabela de alimentos'!$A$3:$K$1041,6,FALSE))*$C255/100,0)</f>
        <v>0.11952898550724639</v>
      </c>
      <c r="L255" s="283">
        <f>IFERROR((VLOOKUP($A255,'Tabela de alimentos'!$A$3:$K$1041,7,FALSE))*$C255/100,0)</f>
        <v>6.7799999999999999E-2</v>
      </c>
      <c r="M255" s="283">
        <f>IFERROR((VLOOKUP($A255,'Tabela de alimentos'!$A$3:$K$1041,8,FALSE))*$C255/100,0)</f>
        <v>4.0000000000000001E-3</v>
      </c>
      <c r="N255" s="283">
        <f>IFERROR((VLOOKUP($A255,'Tabela de alimentos'!$A$3:$K$1041,9,FALSE))*$C255/100,0)</f>
        <v>0</v>
      </c>
      <c r="O255" s="283">
        <f>IFERROR((VLOOKUP($A255,'Tabela de alimentos'!$A$3:$K$1041,10,FALSE))*$C255/100,0)</f>
        <v>0</v>
      </c>
      <c r="P255" s="284">
        <f>IFERROR((VLOOKUP($A255,'Tabela de alimentos'!$A$3:$K$1041,11,FALSE))*$C255/100,0)</f>
        <v>2.6800000000000001E-2</v>
      </c>
    </row>
    <row r="256" spans="1:16" ht="24.95" customHeight="1" x14ac:dyDescent="0.25">
      <c r="A256" s="285" t="s">
        <v>101</v>
      </c>
      <c r="B256" s="278">
        <v>3</v>
      </c>
      <c r="C256" s="249">
        <v>2.5</v>
      </c>
      <c r="D256" s="249" t="s">
        <v>1614</v>
      </c>
      <c r="E256" s="279">
        <f t="shared" si="22"/>
        <v>1.2</v>
      </c>
      <c r="F256" s="279"/>
      <c r="G256" s="282">
        <f>IFERROR((VLOOKUP($A256,'Tabela de alimentos'!$A$3:$K$1041,2,FALSE))*$C256/100,0)</f>
        <v>0.98550115942028949</v>
      </c>
      <c r="H256" s="283">
        <f>IFERROR((VLOOKUP($A256,'Tabela de alimentos'!$A$3:$K$1041,3,FALSE))*$C256/100,0)</f>
        <v>4.1233368510144919</v>
      </c>
      <c r="I256" s="310">
        <f>IFERROR((VLOOKUP($A256,'Tabela de alimentos'!$A$3:$K$1041,4,FALSE))*$C256/100,0)</f>
        <v>4.2753623188405802E-2</v>
      </c>
      <c r="J256" s="282">
        <f>IFERROR((VLOOKUP($A256,'Tabela de alimentos'!$A$3:$K$1041,5,FALSE))*$C256/100,0)</f>
        <v>2E-3</v>
      </c>
      <c r="K256" s="282">
        <f>IFERROR((VLOOKUP($A256,'Tabela de alimentos'!$A$3:$K$1041,6,FALSE))*$C256/100,0)</f>
        <v>0.22132971014492747</v>
      </c>
      <c r="L256" s="283">
        <f>IFERROR((VLOOKUP($A256,'Tabela de alimentos'!$A$3:$K$1041,7,FALSE))*$C256/100,0)</f>
        <v>0.35</v>
      </c>
      <c r="M256" s="283">
        <f>IFERROR((VLOOKUP($A256,'Tabela de alimentos'!$A$3:$K$1041,8,FALSE))*$C256/100,0)</f>
        <v>5.0833333333333338E-3</v>
      </c>
      <c r="N256" s="283">
        <f>IFERROR((VLOOKUP($A256,'Tabela de alimentos'!$A$3:$K$1041,9,FALSE))*$C256/100,0)</f>
        <v>0</v>
      </c>
      <c r="O256" s="283">
        <f>IFERROR((VLOOKUP($A256,'Tabela de alimentos'!$A$3:$K$1041,10,FALSE))*$C256/100,0)</f>
        <v>0.11666666666666668</v>
      </c>
      <c r="P256" s="284">
        <f>IFERROR((VLOOKUP($A256,'Tabela de alimentos'!$A$3:$K$1041,11,FALSE))*$C256/100,0)</f>
        <v>1.4916666666666667E-2</v>
      </c>
    </row>
    <row r="257" spans="1:16" ht="24.95" customHeight="1" x14ac:dyDescent="0.25">
      <c r="A257" s="285" t="s">
        <v>226</v>
      </c>
      <c r="B257" s="278">
        <v>2.5</v>
      </c>
      <c r="C257" s="249">
        <v>2.5</v>
      </c>
      <c r="D257" s="249" t="s">
        <v>1615</v>
      </c>
      <c r="E257" s="279">
        <f t="shared" si="22"/>
        <v>1</v>
      </c>
      <c r="F257" s="279"/>
      <c r="G257" s="282">
        <f>IFERROR((VLOOKUP($A257,'Tabela de alimentos'!$A$3:$K$1041,2,FALSE))*$C257/100,0)</f>
        <v>22.1</v>
      </c>
      <c r="H257" s="283">
        <f>IFERROR((VLOOKUP($A257,'Tabela de alimentos'!$A$3:$K$1041,3,FALSE))*$C257/100,0)</f>
        <v>92.466399999999993</v>
      </c>
      <c r="I257" s="310">
        <f>IFERROR((VLOOKUP($A257,'Tabela de alimentos'!$A$3:$K$1041,4,FALSE))*$C257/100,0)</f>
        <v>0</v>
      </c>
      <c r="J257" s="282">
        <f>IFERROR((VLOOKUP($A257,'Tabela de alimentos'!$A$3:$K$1041,5,FALSE))*$C257/100,0)</f>
        <v>2.5</v>
      </c>
      <c r="K257" s="282">
        <f>IFERROR((VLOOKUP($A257,'Tabela de alimentos'!$A$3:$K$1041,6,FALSE))*$C257/100,0)</f>
        <v>0</v>
      </c>
      <c r="L257" s="283">
        <f>IFERROR((VLOOKUP($A257,'Tabela de alimentos'!$A$3:$K$1041,7,FALSE))*$C257/100,0)</f>
        <v>0</v>
      </c>
      <c r="M257" s="283">
        <f>IFERROR((VLOOKUP($A257,'Tabela de alimentos'!$A$3:$K$1041,8,FALSE))*$C257/100,0)</f>
        <v>0</v>
      </c>
      <c r="N257" s="283">
        <f>IFERROR((VLOOKUP($A257,'Tabela de alimentos'!$A$3:$K$1041,9,FALSE))*$C257/100,0)</f>
        <v>0</v>
      </c>
      <c r="O257" s="283">
        <f>IFERROR((VLOOKUP($A257,'Tabela de alimentos'!$A$3:$K$1041,10,FALSE))*$C257/100,0)</f>
        <v>0</v>
      </c>
      <c r="P257" s="284">
        <f>IFERROR((VLOOKUP($A257,'Tabela de alimentos'!$A$3:$K$1041,11,FALSE))*$C257/100,0)</f>
        <v>0</v>
      </c>
    </row>
    <row r="258" spans="1:16" ht="24.95" customHeight="1" x14ac:dyDescent="0.25">
      <c r="A258" s="285" t="s">
        <v>861</v>
      </c>
      <c r="B258" s="278">
        <v>0.2</v>
      </c>
      <c r="C258" s="249">
        <v>0.2</v>
      </c>
      <c r="D258" s="249" t="s">
        <v>1614</v>
      </c>
      <c r="E258" s="279">
        <f t="shared" si="22"/>
        <v>1</v>
      </c>
      <c r="F258" s="279"/>
      <c r="G258" s="282">
        <f>IFERROR((VLOOKUP($A258,'Tabela de alimentos'!$A$3:$K$1041,2,FALSE))*$C258/100,0)</f>
        <v>0</v>
      </c>
      <c r="H258" s="283">
        <f>IFERROR((VLOOKUP($A258,'Tabela de alimentos'!$A$3:$K$1041,3,FALSE))*$C258/100,0)</f>
        <v>0</v>
      </c>
      <c r="I258" s="310">
        <f>IFERROR((VLOOKUP($A258,'Tabela de alimentos'!$A$3:$K$1041,4,FALSE))*$C258/100,0)</f>
        <v>0</v>
      </c>
      <c r="J258" s="282">
        <f>IFERROR((VLOOKUP($A258,'Tabela de alimentos'!$A$3:$K$1041,5,FALSE))*$C258/100,0)</f>
        <v>0</v>
      </c>
      <c r="K258" s="282">
        <f>IFERROR((VLOOKUP($A258,'Tabela de alimentos'!$A$3:$K$1041,6,FALSE))*$C258/100,0)</f>
        <v>0</v>
      </c>
      <c r="L258" s="283">
        <f>IFERROR((VLOOKUP($A258,'Tabela de alimentos'!$A$3:$K$1041,7,FALSE))*$C258/100,0)</f>
        <v>0</v>
      </c>
      <c r="M258" s="283">
        <f>IFERROR((VLOOKUP($A258,'Tabela de alimentos'!$A$3:$K$1041,8,FALSE))*$C258/100,0)</f>
        <v>0</v>
      </c>
      <c r="N258" s="283">
        <f>IFERROR((VLOOKUP($A258,'Tabela de alimentos'!$A$3:$K$1041,9,FALSE))*$C258/100,0)</f>
        <v>0</v>
      </c>
      <c r="O258" s="283">
        <f>IFERROR((VLOOKUP($A258,'Tabela de alimentos'!$A$3:$K$1041,10,FALSE))*$C258/100,0)</f>
        <v>0</v>
      </c>
      <c r="P258" s="284">
        <f>IFERROR((VLOOKUP($A258,'Tabela de alimentos'!$A$3:$K$1041,11,FALSE))*$C258/100,0)</f>
        <v>79.88600000000001</v>
      </c>
    </row>
    <row r="259" spans="1:16" ht="24.95" customHeight="1" x14ac:dyDescent="0.25">
      <c r="A259" s="285" t="s">
        <v>129</v>
      </c>
      <c r="B259" s="278">
        <v>1</v>
      </c>
      <c r="C259" s="249">
        <v>1</v>
      </c>
      <c r="D259" s="249" t="s">
        <v>1614</v>
      </c>
      <c r="E259" s="279">
        <f t="shared" si="22"/>
        <v>1</v>
      </c>
      <c r="F259" s="279"/>
      <c r="G259" s="282">
        <f>IFERROR((VLOOKUP($A259,'Tabela de alimentos'!$A$3:$K$1041,2,FALSE))*$C259/100,0)</f>
        <v>0.33424111594202882</v>
      </c>
      <c r="H259" s="283">
        <f>IFERROR((VLOOKUP($A259,'Tabela de alimentos'!$A$3:$K$1041,3,FALSE))*$C259/100,0)</f>
        <v>1.3984648291014488</v>
      </c>
      <c r="I259" s="310">
        <f>IFERROR((VLOOKUP($A259,'Tabela de alimentos'!$A$3:$K$1041,4,FALSE))*$C259/100,0)</f>
        <v>3.2572463768115942E-2</v>
      </c>
      <c r="J259" s="282">
        <f>IFERROR((VLOOKUP($A259,'Tabela de alimentos'!$A$3:$K$1041,5,FALSE))*$C259/100,0)</f>
        <v>6.0999999999999995E-3</v>
      </c>
      <c r="K259" s="282">
        <f>IFERROR((VLOOKUP($A259,'Tabela de alimentos'!$A$3:$K$1041,6,FALSE))*$C259/100,0)</f>
        <v>5.7060869565217345E-2</v>
      </c>
      <c r="L259" s="283">
        <f>IFERROR((VLOOKUP($A259,'Tabela de alimentos'!$A$3:$K$1041,7,FALSE))*$C259/100,0)</f>
        <v>1.7941333333333334</v>
      </c>
      <c r="M259" s="283">
        <f>IFERROR((VLOOKUP($A259,'Tabela de alimentos'!$A$3:$K$1041,8,FALSE))*$C259/100,0)</f>
        <v>3.1800000000000002E-2</v>
      </c>
      <c r="N259" s="283">
        <f>IFERROR((VLOOKUP($A259,'Tabela de alimentos'!$A$3:$K$1041,9,FALSE))*$C259/100,0)</f>
        <v>17.43</v>
      </c>
      <c r="O259" s="283">
        <f>IFERROR((VLOOKUP($A259,'Tabela de alimentos'!$A$3:$K$1041,10,FALSE))*$C259/100,0)</f>
        <v>0.51693333333333324</v>
      </c>
      <c r="P259" s="284">
        <f>IFERROR((VLOOKUP($A259,'Tabela de alimentos'!$A$3:$K$1041,11,FALSE))*$C259/100,0)</f>
        <v>2.3E-2</v>
      </c>
    </row>
    <row r="260" spans="1:16" ht="24.95" customHeight="1" x14ac:dyDescent="0.25">
      <c r="A260" s="285" t="s">
        <v>102</v>
      </c>
      <c r="B260" s="278">
        <v>1</v>
      </c>
      <c r="C260" s="249">
        <v>1</v>
      </c>
      <c r="D260" s="249" t="s">
        <v>1614</v>
      </c>
      <c r="E260" s="279">
        <f t="shared" si="22"/>
        <v>1</v>
      </c>
      <c r="F260" s="279"/>
      <c r="G260" s="282">
        <f>IFERROR((VLOOKUP($A260,'Tabela de alimentos'!$A$3:$K$1041,2,FALSE))*$C260/100,0)</f>
        <v>0.19515885507246439</v>
      </c>
      <c r="H260" s="283">
        <f>IFERROR((VLOOKUP($A260,'Tabela de alimentos'!$A$3:$K$1041,3,FALSE))*$C260/100,0)</f>
        <v>0.81654464962319095</v>
      </c>
      <c r="I260" s="310">
        <f>IFERROR((VLOOKUP($A260,'Tabela de alimentos'!$A$3:$K$1041,4,FALSE))*$C260/100,0)</f>
        <v>1.865942028985507E-2</v>
      </c>
      <c r="J260" s="282">
        <f>IFERROR((VLOOKUP($A260,'Tabela de alimentos'!$A$3:$K$1041,5,FALSE))*$C260/100,0)</f>
        <v>3.4999999999999996E-3</v>
      </c>
      <c r="K260" s="282">
        <f>IFERROR((VLOOKUP($A260,'Tabela de alimentos'!$A$3:$K$1041,6,FALSE))*$C260/100,0)</f>
        <v>3.3707246376811648E-2</v>
      </c>
      <c r="L260" s="283">
        <f>IFERROR((VLOOKUP($A260,'Tabela de alimentos'!$A$3:$K$1041,7,FALSE))*$C260/100,0)</f>
        <v>0.79853333333333343</v>
      </c>
      <c r="M260" s="283">
        <f>IFERROR((VLOOKUP($A260,'Tabela de alimentos'!$A$3:$K$1041,8,FALSE))*$C260/100,0)</f>
        <v>6.4666666666666657E-3</v>
      </c>
      <c r="N260" s="283">
        <f>IFERROR((VLOOKUP($A260,'Tabela de alimentos'!$A$3:$K$1041,9,FALSE))*$C260/100,0)</f>
        <v>2.79</v>
      </c>
      <c r="O260" s="283">
        <f>IFERROR((VLOOKUP($A260,'Tabela de alimentos'!$A$3:$K$1041,10,FALSE))*$C260/100,0)</f>
        <v>0.31780000000000003</v>
      </c>
      <c r="P260" s="284">
        <f>IFERROR((VLOOKUP($A260,'Tabela de alimentos'!$A$3:$K$1041,11,FALSE))*$C260/100,0)</f>
        <v>1.6033333333333333E-2</v>
      </c>
    </row>
    <row r="261" spans="1:16" ht="24.95" customHeight="1" x14ac:dyDescent="0.25">
      <c r="A261" s="285" t="s">
        <v>133</v>
      </c>
      <c r="B261" s="278">
        <v>30</v>
      </c>
      <c r="C261" s="249">
        <v>25</v>
      </c>
      <c r="D261" s="249" t="s">
        <v>1614</v>
      </c>
      <c r="E261" s="279">
        <f t="shared" si="22"/>
        <v>1.2</v>
      </c>
      <c r="F261" s="279"/>
      <c r="G261" s="282">
        <f>IFERROR((VLOOKUP($A261,'Tabela de alimentos'!$A$3:$K$1041,2,FALSE))*$C261/100,0)</f>
        <v>3.8337891304347895</v>
      </c>
      <c r="H261" s="283">
        <f>IFERROR((VLOOKUP($A261,'Tabela de alimentos'!$A$3:$K$1041,3,FALSE))*$C261/100,0)</f>
        <v>16.040573721739161</v>
      </c>
      <c r="I261" s="310">
        <f>IFERROR((VLOOKUP($A261,'Tabela de alimentos'!$A$3:$K$1041,4,FALSE))*$C261/100,0)</f>
        <v>0.27445652173913043</v>
      </c>
      <c r="J261" s="282">
        <f>IFERROR((VLOOKUP($A261,'Tabela de alimentos'!$A$3:$K$1041,5,FALSE))*$C261/100,0)</f>
        <v>4.3333333333333342E-2</v>
      </c>
      <c r="K261" s="282">
        <f>IFERROR((VLOOKUP($A261,'Tabela de alimentos'!$A$3:$K$1041,6,FALSE))*$C261/100,0)</f>
        <v>0.78471014492753655</v>
      </c>
      <c r="L261" s="283">
        <f>IFERROR((VLOOKUP($A261,'Tabela de alimentos'!$A$3:$K$1041,7,FALSE))*$C261/100,0)</f>
        <v>1.7350000000000001</v>
      </c>
      <c r="M261" s="283">
        <f>IFERROR((VLOOKUP($A261,'Tabela de alimentos'!$A$3:$K$1041,8,FALSE))*$C261/100,0)</f>
        <v>5.9166666666666673E-2</v>
      </c>
      <c r="N261" s="283">
        <f>IFERROR((VLOOKUP($A261,'Tabela de alimentos'!$A$3:$K$1041,9,FALSE))*$C261/100,0)</f>
        <v>25.75</v>
      </c>
      <c r="O261" s="283">
        <f>IFERROR((VLOOKUP($A261,'Tabela de alimentos'!$A$3:$K$1041,10,FALSE))*$C261/100,0)</f>
        <v>5.3033333333333337</v>
      </c>
      <c r="P261" s="284">
        <f>IFERROR((VLOOKUP($A261,'Tabela de alimentos'!$A$3:$K$1041,11,FALSE))*$C261/100,0)</f>
        <v>0.255</v>
      </c>
    </row>
    <row r="262" spans="1:16" ht="24.95" customHeight="1" x14ac:dyDescent="0.25">
      <c r="A262" s="285" t="s">
        <v>817</v>
      </c>
      <c r="B262" s="278">
        <v>0.1</v>
      </c>
      <c r="C262" s="249">
        <v>0.1</v>
      </c>
      <c r="D262" s="249" t="s">
        <v>1614</v>
      </c>
      <c r="E262" s="279">
        <f t="shared" si="22"/>
        <v>1</v>
      </c>
      <c r="F262" s="279"/>
      <c r="G262" s="289">
        <f>IFERROR((VLOOKUP($A262,'Tabela de alimentos'!$A$3:$K$1041,2,FALSE))*$C262/100,0)</f>
        <v>3.0000000000000005E-3</v>
      </c>
      <c r="H262" s="348">
        <f>IFERROR((VLOOKUP($A262,'Tabela de alimentos'!$A$3:$K$1041,3,FALSE))*$C262/100,0)</f>
        <v>1.3000000000000001E-2</v>
      </c>
      <c r="I262" s="310">
        <f>IFERROR((VLOOKUP($A262,'Tabela de alimentos'!$A$3:$K$1041,4,FALSE))*$C262/100,0)</f>
        <v>8.9999999999999992E-5</v>
      </c>
      <c r="J262" s="282">
        <f>IFERROR((VLOOKUP($A262,'Tabela de alimentos'!$A$3:$K$1041,5,FALSE))*$C262/100,0)</f>
        <v>6.0000000000000002E-5</v>
      </c>
      <c r="K262" s="282">
        <f>IFERROR((VLOOKUP($A262,'Tabela de alimentos'!$A$3:$K$1041,6,FALSE))*$C262/100,0)</f>
        <v>7.2999999999999996E-4</v>
      </c>
      <c r="L262" s="283">
        <f>IFERROR((VLOOKUP($A262,'Tabela de alimentos'!$A$3:$K$1041,7,FALSE))*$C262/100,0)</f>
        <v>2.1099999999999999E-3</v>
      </c>
      <c r="M262" s="283">
        <f>IFERROR((VLOOKUP($A262,'Tabela de alimentos'!$A$3:$K$1041,8,FALSE))*$C262/100,0)</f>
        <v>1.9000000000000004E-4</v>
      </c>
      <c r="N262" s="283">
        <f>IFERROR((VLOOKUP($A262,'Tabela de alimentos'!$A$3:$K$1041,9,FALSE))*$C262/100,0)</f>
        <v>0</v>
      </c>
      <c r="O262" s="283">
        <f>IFERROR((VLOOKUP($A262,'Tabela de alimentos'!$A$3:$K$1041,10,FALSE))*$C262/100,0)</f>
        <v>1.0000000000000001E-5</v>
      </c>
      <c r="P262" s="284">
        <f>IFERROR((VLOOKUP($A262,'Tabela de alimentos'!$A$3:$K$1041,11,FALSE))*$C262/100,0)</f>
        <v>1.2E-4</v>
      </c>
    </row>
    <row r="263" spans="1:16" ht="24.95" customHeight="1" x14ac:dyDescent="0.25">
      <c r="A263" s="539" t="s">
        <v>395</v>
      </c>
      <c r="B263" s="540"/>
      <c r="C263" s="540"/>
      <c r="D263" s="540"/>
      <c r="E263" s="540"/>
      <c r="F263" s="541"/>
      <c r="G263" s="314">
        <f t="shared" ref="G263:P263" si="23">SUM(G253:G262)</f>
        <v>178.94691878260869</v>
      </c>
      <c r="H263" s="315">
        <f t="shared" si="23"/>
        <v>748.714356186435</v>
      </c>
      <c r="I263" s="315">
        <f t="shared" si="23"/>
        <v>16.995695072463768</v>
      </c>
      <c r="J263" s="316">
        <f t="shared" si="23"/>
        <v>9.2160933333333332</v>
      </c>
      <c r="K263" s="316">
        <f t="shared" si="23"/>
        <v>6.3579582608695633</v>
      </c>
      <c r="L263" s="316">
        <f t="shared" si="23"/>
        <v>13.790076666666666</v>
      </c>
      <c r="M263" s="315">
        <f t="shared" si="23"/>
        <v>1.9667066666666664</v>
      </c>
      <c r="N263" s="317">
        <f t="shared" si="23"/>
        <v>45.97</v>
      </c>
      <c r="O263" s="317">
        <f t="shared" si="23"/>
        <v>17.133909999999997</v>
      </c>
      <c r="P263" s="318">
        <f t="shared" si="23"/>
        <v>116.82187</v>
      </c>
    </row>
    <row r="264" spans="1:16" ht="24.95" customHeight="1" x14ac:dyDescent="0.25">
      <c r="A264" s="295" t="s">
        <v>767</v>
      </c>
      <c r="B264" s="537"/>
      <c r="C264" s="537"/>
      <c r="D264" s="250"/>
      <c r="E264" s="296"/>
      <c r="F264" s="296"/>
      <c r="G264" s="297"/>
      <c r="H264" s="296"/>
      <c r="I264" s="296"/>
      <c r="J264" s="296"/>
      <c r="K264" s="296"/>
      <c r="L264" s="296"/>
      <c r="M264" s="298"/>
      <c r="N264" s="298"/>
      <c r="O264" s="298"/>
      <c r="P264" s="299"/>
    </row>
    <row r="265" spans="1:16" ht="24.95" customHeight="1" x14ac:dyDescent="0.25">
      <c r="A265" s="516" t="s">
        <v>882</v>
      </c>
      <c r="B265" s="517"/>
      <c r="C265" s="517"/>
      <c r="D265" s="517"/>
      <c r="E265" s="517"/>
      <c r="F265" s="517"/>
      <c r="G265" s="517"/>
      <c r="H265" s="517"/>
      <c r="I265" s="517"/>
      <c r="J265" s="517"/>
      <c r="K265" s="517"/>
      <c r="L265" s="517"/>
      <c r="M265" s="517"/>
      <c r="N265" s="517"/>
      <c r="O265" s="517"/>
      <c r="P265" s="518"/>
    </row>
    <row r="266" spans="1:16" ht="24.95" customHeight="1" x14ac:dyDescent="0.25">
      <c r="A266" s="325" t="s">
        <v>1085</v>
      </c>
      <c r="G266" s="251"/>
      <c r="P266" s="301"/>
    </row>
    <row r="267" spans="1:16" ht="24.95" customHeight="1" x14ac:dyDescent="0.25">
      <c r="A267" s="516" t="s">
        <v>899</v>
      </c>
      <c r="B267" s="517"/>
      <c r="C267" s="517"/>
      <c r="D267" s="517"/>
      <c r="E267" s="517"/>
      <c r="F267" s="517"/>
      <c r="G267" s="517"/>
      <c r="H267" s="517"/>
      <c r="I267" s="517"/>
      <c r="J267" s="517"/>
      <c r="K267" s="517"/>
      <c r="L267" s="517"/>
      <c r="M267" s="517"/>
      <c r="N267" s="517"/>
      <c r="O267" s="517"/>
      <c r="P267" s="518"/>
    </row>
    <row r="268" spans="1:16" ht="24.95" customHeight="1" x14ac:dyDescent="0.25">
      <c r="A268" s="516" t="s">
        <v>1086</v>
      </c>
      <c r="B268" s="517"/>
      <c r="C268" s="517"/>
      <c r="D268" s="517"/>
      <c r="E268" s="517"/>
      <c r="F268" s="517"/>
      <c r="G268" s="517"/>
      <c r="H268" s="517"/>
      <c r="I268" s="517"/>
      <c r="J268" s="517"/>
      <c r="K268" s="517"/>
      <c r="L268" s="517"/>
      <c r="M268" s="517"/>
      <c r="N268" s="517"/>
      <c r="O268" s="517"/>
      <c r="P268" s="518"/>
    </row>
    <row r="269" spans="1:16" ht="24.95" customHeight="1" thickBot="1" x14ac:dyDescent="0.3">
      <c r="A269" s="554" t="s">
        <v>901</v>
      </c>
      <c r="B269" s="555"/>
      <c r="C269" s="555"/>
      <c r="D269" s="555"/>
      <c r="E269" s="555"/>
      <c r="F269" s="555"/>
      <c r="G269" s="555"/>
      <c r="H269" s="555"/>
      <c r="I269" s="555"/>
      <c r="J269" s="555"/>
      <c r="K269" s="555"/>
      <c r="L269" s="555"/>
      <c r="M269" s="555"/>
      <c r="N269" s="555"/>
      <c r="O269" s="555"/>
      <c r="P269" s="556"/>
    </row>
    <row r="270" spans="1:16" ht="24.95" customHeight="1" thickBot="1" x14ac:dyDescent="0.3">
      <c r="A270" s="333"/>
      <c r="B270" s="532" t="s">
        <v>1152</v>
      </c>
      <c r="C270" s="532"/>
      <c r="D270" s="532"/>
      <c r="E270" s="532"/>
      <c r="F270" s="532"/>
      <c r="G270" s="532"/>
      <c r="H270" s="532"/>
      <c r="I270" s="532"/>
      <c r="J270" s="532"/>
      <c r="K270" s="532"/>
      <c r="L270" s="334"/>
      <c r="M270" s="334"/>
      <c r="N270" s="334"/>
      <c r="O270" s="334"/>
      <c r="P270" s="335"/>
    </row>
    <row r="271" spans="1:16" ht="48" customHeight="1" x14ac:dyDescent="0.25">
      <c r="A271" s="510" t="s">
        <v>762</v>
      </c>
      <c r="B271" s="511"/>
      <c r="C271" s="511"/>
      <c r="D271" s="511"/>
      <c r="E271" s="511"/>
      <c r="F271" s="511"/>
      <c r="G271" s="511"/>
      <c r="H271" s="511"/>
      <c r="I271" s="511"/>
      <c r="J271" s="511"/>
      <c r="K271" s="511"/>
      <c r="L271" s="511"/>
      <c r="M271" s="511"/>
      <c r="N271" s="511"/>
      <c r="O271" s="511"/>
      <c r="P271" s="512"/>
    </row>
    <row r="272" spans="1:16" ht="24.95" customHeight="1" x14ac:dyDescent="0.25">
      <c r="A272" s="513" t="s">
        <v>1365</v>
      </c>
      <c r="B272" s="514"/>
      <c r="C272" s="514"/>
      <c r="D272" s="514"/>
      <c r="E272" s="514"/>
      <c r="F272" s="514"/>
      <c r="G272" s="514"/>
      <c r="H272" s="514"/>
      <c r="I272" s="514"/>
      <c r="J272" s="514"/>
      <c r="K272" s="514"/>
      <c r="L272" s="514"/>
      <c r="M272" s="514"/>
      <c r="N272" s="514"/>
      <c r="O272" s="514"/>
      <c r="P272" s="515"/>
    </row>
    <row r="273" spans="1:16" ht="24.95" customHeight="1" x14ac:dyDescent="0.25">
      <c r="A273" s="534" t="s">
        <v>775</v>
      </c>
      <c r="B273" s="535"/>
      <c r="C273" s="535"/>
      <c r="D273" s="535"/>
      <c r="E273" s="535"/>
      <c r="F273" s="536"/>
      <c r="G273" s="522" t="s">
        <v>764</v>
      </c>
      <c r="H273" s="523"/>
      <c r="I273" s="523"/>
      <c r="J273" s="523"/>
      <c r="K273" s="523"/>
      <c r="L273" s="523"/>
      <c r="M273" s="523"/>
      <c r="N273" s="523"/>
      <c r="O273" s="523"/>
      <c r="P273" s="524"/>
    </row>
    <row r="274" spans="1:16" ht="24.95" customHeight="1" x14ac:dyDescent="0.25">
      <c r="A274" s="525" t="s">
        <v>393</v>
      </c>
      <c r="B274" s="505" t="s">
        <v>644</v>
      </c>
      <c r="C274" s="505" t="s">
        <v>645</v>
      </c>
      <c r="D274" s="505" t="s">
        <v>1613</v>
      </c>
      <c r="E274" s="505" t="s">
        <v>394</v>
      </c>
      <c r="F274" s="505" t="s">
        <v>621</v>
      </c>
      <c r="G274" s="527" t="s">
        <v>31</v>
      </c>
      <c r="H274" s="528"/>
      <c r="I274" s="263" t="s">
        <v>7</v>
      </c>
      <c r="J274" s="264" t="s">
        <v>32</v>
      </c>
      <c r="K274" s="264" t="s">
        <v>640</v>
      </c>
      <c r="L274" s="265" t="s">
        <v>8</v>
      </c>
      <c r="M274" s="266" t="s">
        <v>9</v>
      </c>
      <c r="N274" s="267" t="s">
        <v>10</v>
      </c>
      <c r="O274" s="264" t="s">
        <v>396</v>
      </c>
      <c r="P274" s="268" t="s">
        <v>623</v>
      </c>
    </row>
    <row r="275" spans="1:16" ht="24.95" customHeight="1" x14ac:dyDescent="0.25">
      <c r="A275" s="526"/>
      <c r="B275" s="506"/>
      <c r="C275" s="506"/>
      <c r="D275" s="506"/>
      <c r="E275" s="506"/>
      <c r="F275" s="506"/>
      <c r="G275" s="269" t="s">
        <v>34</v>
      </c>
      <c r="H275" s="270" t="s">
        <v>35</v>
      </c>
      <c r="I275" s="271" t="s">
        <v>36</v>
      </c>
      <c r="J275" s="272" t="s">
        <v>36</v>
      </c>
      <c r="K275" s="272" t="s">
        <v>36</v>
      </c>
      <c r="L275" s="273" t="s">
        <v>37</v>
      </c>
      <c r="M275" s="274" t="s">
        <v>37</v>
      </c>
      <c r="N275" s="275" t="s">
        <v>38</v>
      </c>
      <c r="O275" s="272" t="s">
        <v>37</v>
      </c>
      <c r="P275" s="276" t="s">
        <v>37</v>
      </c>
    </row>
    <row r="276" spans="1:16" ht="24.95" customHeight="1" x14ac:dyDescent="0.25">
      <c r="A276" s="277" t="s">
        <v>517</v>
      </c>
      <c r="B276" s="278">
        <v>70</v>
      </c>
      <c r="C276" s="249">
        <v>60</v>
      </c>
      <c r="D276" s="249" t="s">
        <v>1614</v>
      </c>
      <c r="E276" s="279">
        <f t="shared" ref="E276:E285" si="24">IFERROR(B276/C276,0)</f>
        <v>1.1666666666666667</v>
      </c>
      <c r="F276" s="279"/>
      <c r="G276" s="280">
        <f>IFERROR((VLOOKUP($A276,'Tabela de alimentos'!$A$3:$K$1041,2,FALSE))*$C276/100,0)</f>
        <v>128.4</v>
      </c>
      <c r="H276" s="281">
        <f>IFERROR((VLOOKUP($A276,'Tabela de alimentos'!$A$3:$K$1041,3,FALSE))*$C276/100,0)</f>
        <v>537.2256000000001</v>
      </c>
      <c r="I276" s="310">
        <f>IFERROR((VLOOKUP($A276,'Tabela de alimentos'!$A$3:$K$1041,4,FALSE))*$C276/100,0)</f>
        <v>15.972000000000001</v>
      </c>
      <c r="J276" s="282">
        <f>IFERROR((VLOOKUP($A276,'Tabela de alimentos'!$A$3:$K$1041,5,FALSE))*$C276/100,0)</f>
        <v>6.66</v>
      </c>
      <c r="K276" s="282">
        <f>IFERROR((VLOOKUP($A276,'Tabela de alimentos'!$A$3:$K$1041,6,FALSE))*$C276/100,0)</f>
        <v>0</v>
      </c>
      <c r="L276" s="283">
        <f>IFERROR((VLOOKUP($A276,'Tabela de alimentos'!$A$3:$K$1041,7,FALSE))*$C276/100,0)</f>
        <v>7.8</v>
      </c>
      <c r="M276" s="283">
        <f>IFERROR((VLOOKUP($A276,'Tabela de alimentos'!$A$3:$K$1041,8,FALSE))*$C276/100,0)</f>
        <v>1.734</v>
      </c>
      <c r="N276" s="283">
        <f>IFERROR((VLOOKUP($A276,'Tabela de alimentos'!$A$3:$K$1041,9,FALSE))*$C276/100,0)</f>
        <v>0</v>
      </c>
      <c r="O276" s="283">
        <f>IFERROR((VLOOKUP($A276,'Tabela de alimentos'!$A$3:$K$1041,10,FALSE))*$C276/100,0)</f>
        <v>0</v>
      </c>
      <c r="P276" s="284">
        <f>IFERROR((VLOOKUP($A276,'Tabela de alimentos'!$A$3:$K$1041,11,FALSE))*$C276/100,0)</f>
        <v>36.6</v>
      </c>
    </row>
    <row r="277" spans="1:16" ht="24.95" customHeight="1" x14ac:dyDescent="0.25">
      <c r="A277" s="285" t="s">
        <v>103</v>
      </c>
      <c r="B277" s="278">
        <v>25</v>
      </c>
      <c r="C277" s="249">
        <v>20</v>
      </c>
      <c r="D277" s="249" t="s">
        <v>1614</v>
      </c>
      <c r="E277" s="279">
        <v>1.2</v>
      </c>
      <c r="F277" s="279"/>
      <c r="G277" s="282">
        <f>IFERROR((VLOOKUP($A277,'Tabela de alimentos'!$A$3:$K$1041,2,FALSE))*$C277/100,0)</f>
        <v>6</v>
      </c>
      <c r="H277" s="283">
        <f>IFERROR((VLOOKUP($A277,'Tabela de alimentos'!$A$3:$K$1041,3,FALSE))*$C277/100,0)</f>
        <v>25.6</v>
      </c>
      <c r="I277" s="310">
        <f>IFERROR((VLOOKUP($A277,'Tabela de alimentos'!$A$3:$K$1041,4,FALSE))*$C277/100,0)</f>
        <v>0.22400000000000003</v>
      </c>
      <c r="J277" s="282">
        <f>IFERROR((VLOOKUP($A277,'Tabela de alimentos'!$A$3:$K$1041,5,FALSE))*$C277/100,0)</f>
        <v>4.2000000000000003E-2</v>
      </c>
      <c r="K277" s="282">
        <f>IFERROR((VLOOKUP($A277,'Tabela de alimentos'!$A$3:$K$1041,6,FALSE))*$C277/100,0)</f>
        <v>0.91199999999999992</v>
      </c>
      <c r="L277" s="283">
        <f>IFERROR((VLOOKUP($A277,'Tabela de alimentos'!$A$3:$K$1041,7,FALSE))*$C277/100,0)</f>
        <v>4.28</v>
      </c>
      <c r="M277" s="283">
        <f>IFERROR((VLOOKUP($A277,'Tabela de alimentos'!$A$3:$K$1041,8,FALSE))*$C277/100,0)</f>
        <v>9.3999999999999986E-2</v>
      </c>
      <c r="N277" s="283">
        <f>IFERROR((VLOOKUP($A277,'Tabela de alimentos'!$A$3:$K$1041,9,FALSE))*$C277/100,0)</f>
        <v>148</v>
      </c>
      <c r="O277" s="283">
        <f>IFERROR((VLOOKUP($A277,'Tabela de alimentos'!$A$3:$K$1041,10,FALSE))*$C277/100,0)</f>
        <v>1.0233333333333334</v>
      </c>
      <c r="P277" s="284">
        <f>IFERROR((VLOOKUP($A277,'Tabela de alimentos'!$A$3:$K$1041,11,FALSE))*$C277/100,0)</f>
        <v>2.2200000000000002</v>
      </c>
    </row>
    <row r="278" spans="1:16" ht="24.95" customHeight="1" x14ac:dyDescent="0.25">
      <c r="A278" s="285" t="s">
        <v>90</v>
      </c>
      <c r="B278" s="278">
        <v>0.5</v>
      </c>
      <c r="C278" s="249">
        <v>0.5</v>
      </c>
      <c r="D278" s="249" t="s">
        <v>1614</v>
      </c>
      <c r="E278" s="279">
        <f t="shared" si="24"/>
        <v>1</v>
      </c>
      <c r="F278" s="279"/>
      <c r="G278" s="282">
        <f>IFERROR((VLOOKUP($A278,'Tabela de alimentos'!$A$3:$K$1041,2,FALSE))*$C278/100,0)</f>
        <v>0.56564939130434788</v>
      </c>
      <c r="H278" s="283">
        <f>IFERROR((VLOOKUP($A278,'Tabela de alimentos'!$A$3:$K$1041,3,FALSE))*$C278/100,0)</f>
        <v>2.3666770532173915</v>
      </c>
      <c r="I278" s="310">
        <f>IFERROR((VLOOKUP($A278,'Tabela de alimentos'!$A$3:$K$1041,4,FALSE))*$C278/100,0)</f>
        <v>3.5054347826086955E-2</v>
      </c>
      <c r="J278" s="282">
        <f>IFERROR((VLOOKUP($A278,'Tabela de alimentos'!$A$3:$K$1041,5,FALSE))*$C278/100,0)</f>
        <v>1.1000000000000001E-3</v>
      </c>
      <c r="K278" s="282">
        <f>IFERROR((VLOOKUP($A278,'Tabela de alimentos'!$A$3:$K$1041,6,FALSE))*$C278/100,0)</f>
        <v>0.11952898550724639</v>
      </c>
      <c r="L278" s="283">
        <f>IFERROR((VLOOKUP($A278,'Tabela de alimentos'!$A$3:$K$1041,7,FALSE))*$C278/100,0)</f>
        <v>6.7799999999999999E-2</v>
      </c>
      <c r="M278" s="283">
        <f>IFERROR((VLOOKUP($A278,'Tabela de alimentos'!$A$3:$K$1041,8,FALSE))*$C278/100,0)</f>
        <v>4.0000000000000001E-3</v>
      </c>
      <c r="N278" s="283">
        <f>IFERROR((VLOOKUP($A278,'Tabela de alimentos'!$A$3:$K$1041,9,FALSE))*$C278/100,0)</f>
        <v>0</v>
      </c>
      <c r="O278" s="283">
        <f>IFERROR((VLOOKUP($A278,'Tabela de alimentos'!$A$3:$K$1041,10,FALSE))*$C278/100,0)</f>
        <v>0</v>
      </c>
      <c r="P278" s="284">
        <f>IFERROR((VLOOKUP($A278,'Tabela de alimentos'!$A$3:$K$1041,11,FALSE))*$C278/100,0)</f>
        <v>2.6800000000000001E-2</v>
      </c>
    </row>
    <row r="279" spans="1:16" ht="24.95" customHeight="1" x14ac:dyDescent="0.25">
      <c r="A279" s="285" t="s">
        <v>101</v>
      </c>
      <c r="B279" s="278">
        <v>3</v>
      </c>
      <c r="C279" s="249">
        <v>2.5</v>
      </c>
      <c r="D279" s="249" t="s">
        <v>1614</v>
      </c>
      <c r="E279" s="279">
        <f t="shared" si="24"/>
        <v>1.2</v>
      </c>
      <c r="F279" s="279"/>
      <c r="G279" s="282">
        <f>IFERROR((VLOOKUP($A279,'Tabela de alimentos'!$A$3:$K$1041,2,FALSE))*$C279/100,0)</f>
        <v>0.98550115942028949</v>
      </c>
      <c r="H279" s="283">
        <f>IFERROR((VLOOKUP($A279,'Tabela de alimentos'!$A$3:$K$1041,3,FALSE))*$C279/100,0)</f>
        <v>4.1233368510144919</v>
      </c>
      <c r="I279" s="310">
        <f>IFERROR((VLOOKUP($A279,'Tabela de alimentos'!$A$3:$K$1041,4,FALSE))*$C279/100,0)</f>
        <v>4.2753623188405802E-2</v>
      </c>
      <c r="J279" s="282">
        <f>IFERROR((VLOOKUP($A279,'Tabela de alimentos'!$A$3:$K$1041,5,FALSE))*$C279/100,0)</f>
        <v>2E-3</v>
      </c>
      <c r="K279" s="282">
        <f>IFERROR((VLOOKUP($A279,'Tabela de alimentos'!$A$3:$K$1041,6,FALSE))*$C279/100,0)</f>
        <v>0.22132971014492747</v>
      </c>
      <c r="L279" s="283">
        <f>IFERROR((VLOOKUP($A279,'Tabela de alimentos'!$A$3:$K$1041,7,FALSE))*$C279/100,0)</f>
        <v>0.35</v>
      </c>
      <c r="M279" s="283">
        <f>IFERROR((VLOOKUP($A279,'Tabela de alimentos'!$A$3:$K$1041,8,FALSE))*$C279/100,0)</f>
        <v>5.0833333333333338E-3</v>
      </c>
      <c r="N279" s="283">
        <f>IFERROR((VLOOKUP($A279,'Tabela de alimentos'!$A$3:$K$1041,9,FALSE))*$C279/100,0)</f>
        <v>0</v>
      </c>
      <c r="O279" s="283">
        <f>IFERROR((VLOOKUP($A279,'Tabela de alimentos'!$A$3:$K$1041,10,FALSE))*$C279/100,0)</f>
        <v>0.11666666666666668</v>
      </c>
      <c r="P279" s="284">
        <f>IFERROR((VLOOKUP($A279,'Tabela de alimentos'!$A$3:$K$1041,11,FALSE))*$C279/100,0)</f>
        <v>1.4916666666666667E-2</v>
      </c>
    </row>
    <row r="280" spans="1:16" ht="24.95" customHeight="1" x14ac:dyDescent="0.25">
      <c r="A280" s="285" t="s">
        <v>226</v>
      </c>
      <c r="B280" s="278">
        <v>2.5</v>
      </c>
      <c r="C280" s="249">
        <v>2.5</v>
      </c>
      <c r="D280" s="249" t="s">
        <v>1615</v>
      </c>
      <c r="E280" s="279">
        <f t="shared" si="24"/>
        <v>1</v>
      </c>
      <c r="F280" s="279"/>
      <c r="G280" s="282">
        <f>IFERROR((VLOOKUP($A280,'Tabela de alimentos'!$A$3:$K$1041,2,FALSE))*$C280/100,0)</f>
        <v>22.1</v>
      </c>
      <c r="H280" s="283">
        <f>IFERROR((VLOOKUP($A280,'Tabela de alimentos'!$A$3:$K$1041,3,FALSE))*$C280/100,0)</f>
        <v>92.466399999999993</v>
      </c>
      <c r="I280" s="310">
        <f>IFERROR((VLOOKUP($A280,'Tabela de alimentos'!$A$3:$K$1041,4,FALSE))*$C280/100,0)</f>
        <v>0</v>
      </c>
      <c r="J280" s="282">
        <f>IFERROR((VLOOKUP($A280,'Tabela de alimentos'!$A$3:$K$1041,5,FALSE))*$C280/100,0)</f>
        <v>2.5</v>
      </c>
      <c r="K280" s="282">
        <f>IFERROR((VLOOKUP($A280,'Tabela de alimentos'!$A$3:$K$1041,6,FALSE))*$C280/100,0)</f>
        <v>0</v>
      </c>
      <c r="L280" s="283">
        <f>IFERROR((VLOOKUP($A280,'Tabela de alimentos'!$A$3:$K$1041,7,FALSE))*$C280/100,0)</f>
        <v>0</v>
      </c>
      <c r="M280" s="283">
        <f>IFERROR((VLOOKUP($A280,'Tabela de alimentos'!$A$3:$K$1041,8,FALSE))*$C280/100,0)</f>
        <v>0</v>
      </c>
      <c r="N280" s="283">
        <f>IFERROR((VLOOKUP($A280,'Tabela de alimentos'!$A$3:$K$1041,9,FALSE))*$C280/100,0)</f>
        <v>0</v>
      </c>
      <c r="O280" s="283">
        <f>IFERROR((VLOOKUP($A280,'Tabela de alimentos'!$A$3:$K$1041,10,FALSE))*$C280/100,0)</f>
        <v>0</v>
      </c>
      <c r="P280" s="284">
        <f>IFERROR((VLOOKUP($A280,'Tabela de alimentos'!$A$3:$K$1041,11,FALSE))*$C280/100,0)</f>
        <v>0</v>
      </c>
    </row>
    <row r="281" spans="1:16" ht="24.95" customHeight="1" x14ac:dyDescent="0.25">
      <c r="A281" s="285" t="s">
        <v>861</v>
      </c>
      <c r="B281" s="278">
        <v>0.2</v>
      </c>
      <c r="C281" s="249">
        <v>0.2</v>
      </c>
      <c r="D281" s="249" t="s">
        <v>1614</v>
      </c>
      <c r="E281" s="279">
        <f t="shared" si="24"/>
        <v>1</v>
      </c>
      <c r="F281" s="279"/>
      <c r="G281" s="282">
        <f>IFERROR((VLOOKUP($A281,'Tabela de alimentos'!$A$3:$K$1041,2,FALSE))*$C281/100,0)</f>
        <v>0</v>
      </c>
      <c r="H281" s="283">
        <f>IFERROR((VLOOKUP($A281,'Tabela de alimentos'!$A$3:$K$1041,3,FALSE))*$C281/100,0)</f>
        <v>0</v>
      </c>
      <c r="I281" s="310">
        <f>IFERROR((VLOOKUP($A281,'Tabela de alimentos'!$A$3:$K$1041,4,FALSE))*$C281/100,0)</f>
        <v>0</v>
      </c>
      <c r="J281" s="282">
        <f>IFERROR((VLOOKUP($A281,'Tabela de alimentos'!$A$3:$K$1041,5,FALSE))*$C281/100,0)</f>
        <v>0</v>
      </c>
      <c r="K281" s="282">
        <f>IFERROR((VLOOKUP($A281,'Tabela de alimentos'!$A$3:$K$1041,6,FALSE))*$C281/100,0)</f>
        <v>0</v>
      </c>
      <c r="L281" s="283">
        <f>IFERROR((VLOOKUP($A281,'Tabela de alimentos'!$A$3:$K$1041,7,FALSE))*$C281/100,0)</f>
        <v>0</v>
      </c>
      <c r="M281" s="283">
        <f>IFERROR((VLOOKUP($A281,'Tabela de alimentos'!$A$3:$K$1041,8,FALSE))*$C281/100,0)</f>
        <v>0</v>
      </c>
      <c r="N281" s="283">
        <f>IFERROR((VLOOKUP($A281,'Tabela de alimentos'!$A$3:$K$1041,9,FALSE))*$C281/100,0)</f>
        <v>0</v>
      </c>
      <c r="O281" s="283">
        <f>IFERROR((VLOOKUP($A281,'Tabela de alimentos'!$A$3:$K$1041,10,FALSE))*$C281/100,0)</f>
        <v>0</v>
      </c>
      <c r="P281" s="284">
        <f>IFERROR((VLOOKUP($A281,'Tabela de alimentos'!$A$3:$K$1041,11,FALSE))*$C281/100,0)</f>
        <v>79.88600000000001</v>
      </c>
    </row>
    <row r="282" spans="1:16" ht="24.95" customHeight="1" x14ac:dyDescent="0.25">
      <c r="A282" s="285" t="s">
        <v>129</v>
      </c>
      <c r="B282" s="278">
        <v>1</v>
      </c>
      <c r="C282" s="249">
        <v>1</v>
      </c>
      <c r="D282" s="249" t="s">
        <v>1614</v>
      </c>
      <c r="E282" s="279">
        <f t="shared" si="24"/>
        <v>1</v>
      </c>
      <c r="F282" s="279"/>
      <c r="G282" s="282">
        <f>IFERROR((VLOOKUP($A282,'Tabela de alimentos'!$A$3:$K$1041,2,FALSE))*$C282/100,0)</f>
        <v>0.33424111594202882</v>
      </c>
      <c r="H282" s="283">
        <f>IFERROR((VLOOKUP($A282,'Tabela de alimentos'!$A$3:$K$1041,3,FALSE))*$C282/100,0)</f>
        <v>1.3984648291014488</v>
      </c>
      <c r="I282" s="310">
        <f>IFERROR((VLOOKUP($A282,'Tabela de alimentos'!$A$3:$K$1041,4,FALSE))*$C282/100,0)</f>
        <v>3.2572463768115942E-2</v>
      </c>
      <c r="J282" s="282">
        <f>IFERROR((VLOOKUP($A282,'Tabela de alimentos'!$A$3:$K$1041,5,FALSE))*$C282/100,0)</f>
        <v>6.0999999999999995E-3</v>
      </c>
      <c r="K282" s="282">
        <f>IFERROR((VLOOKUP($A282,'Tabela de alimentos'!$A$3:$K$1041,6,FALSE))*$C282/100,0)</f>
        <v>5.7060869565217345E-2</v>
      </c>
      <c r="L282" s="283">
        <f>IFERROR((VLOOKUP($A282,'Tabela de alimentos'!$A$3:$K$1041,7,FALSE))*$C282/100,0)</f>
        <v>1.7941333333333334</v>
      </c>
      <c r="M282" s="283">
        <f>IFERROR((VLOOKUP($A282,'Tabela de alimentos'!$A$3:$K$1041,8,FALSE))*$C282/100,0)</f>
        <v>3.1800000000000002E-2</v>
      </c>
      <c r="N282" s="283">
        <f>IFERROR((VLOOKUP($A282,'Tabela de alimentos'!$A$3:$K$1041,9,FALSE))*$C282/100,0)</f>
        <v>17.43</v>
      </c>
      <c r="O282" s="283">
        <f>IFERROR((VLOOKUP($A282,'Tabela de alimentos'!$A$3:$K$1041,10,FALSE))*$C282/100,0)</f>
        <v>0.51693333333333324</v>
      </c>
      <c r="P282" s="284">
        <f>IFERROR((VLOOKUP($A282,'Tabela de alimentos'!$A$3:$K$1041,11,FALSE))*$C282/100,0)</f>
        <v>2.3E-2</v>
      </c>
    </row>
    <row r="283" spans="1:16" ht="24.95" customHeight="1" x14ac:dyDescent="0.25">
      <c r="A283" s="285" t="s">
        <v>102</v>
      </c>
      <c r="B283" s="278">
        <v>1</v>
      </c>
      <c r="C283" s="249">
        <v>1</v>
      </c>
      <c r="D283" s="249" t="s">
        <v>1614</v>
      </c>
      <c r="E283" s="279">
        <f t="shared" si="24"/>
        <v>1</v>
      </c>
      <c r="F283" s="279"/>
      <c r="G283" s="282">
        <f>IFERROR((VLOOKUP($A283,'Tabela de alimentos'!$A$3:$K$1041,2,FALSE))*$C283/100,0)</f>
        <v>0.19515885507246439</v>
      </c>
      <c r="H283" s="283">
        <f>IFERROR((VLOOKUP($A283,'Tabela de alimentos'!$A$3:$K$1041,3,FALSE))*$C283/100,0)</f>
        <v>0.81654464962319095</v>
      </c>
      <c r="I283" s="310">
        <f>IFERROR((VLOOKUP($A283,'Tabela de alimentos'!$A$3:$K$1041,4,FALSE))*$C283/100,0)</f>
        <v>1.865942028985507E-2</v>
      </c>
      <c r="J283" s="282">
        <f>IFERROR((VLOOKUP($A283,'Tabela de alimentos'!$A$3:$K$1041,5,FALSE))*$C283/100,0)</f>
        <v>3.4999999999999996E-3</v>
      </c>
      <c r="K283" s="282">
        <f>IFERROR((VLOOKUP($A283,'Tabela de alimentos'!$A$3:$K$1041,6,FALSE))*$C283/100,0)</f>
        <v>3.3707246376811648E-2</v>
      </c>
      <c r="L283" s="283">
        <f>IFERROR((VLOOKUP($A283,'Tabela de alimentos'!$A$3:$K$1041,7,FALSE))*$C283/100,0)</f>
        <v>0.79853333333333343</v>
      </c>
      <c r="M283" s="283">
        <f>IFERROR((VLOOKUP($A283,'Tabela de alimentos'!$A$3:$K$1041,8,FALSE))*$C283/100,0)</f>
        <v>6.4666666666666657E-3</v>
      </c>
      <c r="N283" s="283">
        <f>IFERROR((VLOOKUP($A283,'Tabela de alimentos'!$A$3:$K$1041,9,FALSE))*$C283/100,0)</f>
        <v>2.79</v>
      </c>
      <c r="O283" s="283">
        <f>IFERROR((VLOOKUP($A283,'Tabela de alimentos'!$A$3:$K$1041,10,FALSE))*$C283/100,0)</f>
        <v>0.31780000000000003</v>
      </c>
      <c r="P283" s="284">
        <f>IFERROR((VLOOKUP($A283,'Tabela de alimentos'!$A$3:$K$1041,11,FALSE))*$C283/100,0)</f>
        <v>1.6033333333333333E-2</v>
      </c>
    </row>
    <row r="284" spans="1:16" ht="24.95" customHeight="1" x14ac:dyDescent="0.25">
      <c r="A284" s="285" t="s">
        <v>133</v>
      </c>
      <c r="B284" s="278">
        <v>30</v>
      </c>
      <c r="C284" s="249">
        <v>25</v>
      </c>
      <c r="D284" s="249" t="s">
        <v>1614</v>
      </c>
      <c r="E284" s="279">
        <f>IFERROR(B284/C284,0)</f>
        <v>1.2</v>
      </c>
      <c r="F284" s="279"/>
      <c r="G284" s="282">
        <f>IFERROR((VLOOKUP($A284,'Tabela de alimentos'!$A$3:$K$1041,2,FALSE))*$C284/100,0)</f>
        <v>3.8337891304347895</v>
      </c>
      <c r="H284" s="283">
        <f>IFERROR((VLOOKUP($A284,'Tabela de alimentos'!$A$3:$K$1041,3,FALSE))*$C284/100,0)</f>
        <v>16.040573721739161</v>
      </c>
      <c r="I284" s="310">
        <f>IFERROR((VLOOKUP($A284,'Tabela de alimentos'!$A$3:$K$1041,4,FALSE))*$C284/100,0)</f>
        <v>0.27445652173913043</v>
      </c>
      <c r="J284" s="282">
        <f>IFERROR((VLOOKUP($A284,'Tabela de alimentos'!$A$3:$K$1041,5,FALSE))*$C284/100,0)</f>
        <v>4.3333333333333342E-2</v>
      </c>
      <c r="K284" s="282">
        <f>IFERROR((VLOOKUP($A284,'Tabela de alimentos'!$A$3:$K$1041,6,FALSE))*$C284/100,0)</f>
        <v>0.78471014492753655</v>
      </c>
      <c r="L284" s="283">
        <f>IFERROR((VLOOKUP($A284,'Tabela de alimentos'!$A$3:$K$1041,7,FALSE))*$C284/100,0)</f>
        <v>1.7350000000000001</v>
      </c>
      <c r="M284" s="283">
        <f>IFERROR((VLOOKUP($A284,'Tabela de alimentos'!$A$3:$K$1041,8,FALSE))*$C284/100,0)</f>
        <v>5.9166666666666673E-2</v>
      </c>
      <c r="N284" s="283">
        <f>IFERROR((VLOOKUP($A284,'Tabela de alimentos'!$A$3:$K$1041,9,FALSE))*$C284/100,0)</f>
        <v>25.75</v>
      </c>
      <c r="O284" s="283">
        <f>IFERROR((VLOOKUP($A284,'Tabela de alimentos'!$A$3:$K$1041,10,FALSE))*$C284/100,0)</f>
        <v>5.3033333333333337</v>
      </c>
      <c r="P284" s="284">
        <f>IFERROR((VLOOKUP($A284,'Tabela de alimentos'!$A$3:$K$1041,11,FALSE))*$C284/100,0)</f>
        <v>0.255</v>
      </c>
    </row>
    <row r="285" spans="1:16" ht="24.95" customHeight="1" x14ac:dyDescent="0.25">
      <c r="A285" s="285" t="s">
        <v>817</v>
      </c>
      <c r="B285" s="278">
        <v>0.1</v>
      </c>
      <c r="C285" s="249">
        <v>0.1</v>
      </c>
      <c r="D285" s="249" t="s">
        <v>1614</v>
      </c>
      <c r="E285" s="279">
        <f t="shared" si="24"/>
        <v>1</v>
      </c>
      <c r="F285" s="279"/>
      <c r="G285" s="289">
        <f>IFERROR((VLOOKUP($A285,'Tabela de alimentos'!$A$3:$K$1041,2,FALSE))*$C285/100,0)</f>
        <v>3.0000000000000005E-3</v>
      </c>
      <c r="H285" s="348">
        <f>IFERROR((VLOOKUP($A285,'Tabela de alimentos'!$A$3:$K$1041,3,FALSE))*$C285/100,0)</f>
        <v>1.3000000000000001E-2</v>
      </c>
      <c r="I285" s="310">
        <f>IFERROR((VLOOKUP($A285,'Tabela de alimentos'!$A$3:$K$1041,4,FALSE))*$C285/100,0)</f>
        <v>8.9999999999999992E-5</v>
      </c>
      <c r="J285" s="282">
        <f>IFERROR((VLOOKUP($A285,'Tabela de alimentos'!$A$3:$K$1041,5,FALSE))*$C285/100,0)</f>
        <v>6.0000000000000002E-5</v>
      </c>
      <c r="K285" s="282">
        <f>IFERROR((VLOOKUP($A285,'Tabela de alimentos'!$A$3:$K$1041,6,FALSE))*$C285/100,0)</f>
        <v>7.2999999999999996E-4</v>
      </c>
      <c r="L285" s="283">
        <f>IFERROR((VLOOKUP($A285,'Tabela de alimentos'!$A$3:$K$1041,7,FALSE))*$C285/100,0)</f>
        <v>2.1099999999999999E-3</v>
      </c>
      <c r="M285" s="283">
        <f>IFERROR((VLOOKUP($A285,'Tabela de alimentos'!$A$3:$K$1041,8,FALSE))*$C285/100,0)</f>
        <v>1.9000000000000004E-4</v>
      </c>
      <c r="N285" s="283">
        <f>IFERROR((VLOOKUP($A285,'Tabela de alimentos'!$A$3:$K$1041,9,FALSE))*$C285/100,0)</f>
        <v>0</v>
      </c>
      <c r="O285" s="283">
        <f>IFERROR((VLOOKUP($A285,'Tabela de alimentos'!$A$3:$K$1041,10,FALSE))*$C285/100,0)</f>
        <v>1.0000000000000001E-5</v>
      </c>
      <c r="P285" s="284">
        <f>IFERROR((VLOOKUP($A285,'Tabela de alimentos'!$A$3:$K$1041,11,FALSE))*$C285/100,0)</f>
        <v>1.2E-4</v>
      </c>
    </row>
    <row r="286" spans="1:16" ht="24.95" customHeight="1" x14ac:dyDescent="0.25">
      <c r="A286" s="539" t="s">
        <v>395</v>
      </c>
      <c r="B286" s="540"/>
      <c r="C286" s="540"/>
      <c r="D286" s="540"/>
      <c r="E286" s="540"/>
      <c r="F286" s="541"/>
      <c r="G286" s="314">
        <f t="shared" ref="G286:P286" si="25">SUM(G276:G285)</f>
        <v>162.41733965217392</v>
      </c>
      <c r="H286" s="315">
        <f t="shared" si="25"/>
        <v>680.05059710469595</v>
      </c>
      <c r="I286" s="315">
        <f t="shared" si="25"/>
        <v>16.599586376811594</v>
      </c>
      <c r="J286" s="316">
        <f t="shared" si="25"/>
        <v>9.2580933333333331</v>
      </c>
      <c r="K286" s="316">
        <f t="shared" si="25"/>
        <v>2.1290669565217391</v>
      </c>
      <c r="L286" s="316">
        <f t="shared" si="25"/>
        <v>16.827576666666666</v>
      </c>
      <c r="M286" s="315">
        <f t="shared" si="25"/>
        <v>1.9347066666666666</v>
      </c>
      <c r="N286" s="317">
        <f t="shared" si="25"/>
        <v>193.97</v>
      </c>
      <c r="O286" s="317">
        <f t="shared" si="25"/>
        <v>7.2780766666666672</v>
      </c>
      <c r="P286" s="318">
        <f t="shared" si="25"/>
        <v>119.04187</v>
      </c>
    </row>
    <row r="287" spans="1:16" ht="24.95" customHeight="1" x14ac:dyDescent="0.25">
      <c r="A287" s="295" t="s">
        <v>767</v>
      </c>
      <c r="B287" s="537"/>
      <c r="C287" s="537"/>
      <c r="D287" s="250"/>
      <c r="E287" s="296"/>
      <c r="F287" s="296"/>
      <c r="G287" s="297"/>
      <c r="H287" s="296"/>
      <c r="I287" s="296"/>
      <c r="J287" s="296"/>
      <c r="K287" s="296"/>
      <c r="L287" s="296"/>
      <c r="M287" s="298"/>
      <c r="N287" s="298"/>
      <c r="O287" s="298"/>
      <c r="P287" s="299"/>
    </row>
    <row r="288" spans="1:16" ht="24.95" customHeight="1" x14ac:dyDescent="0.25">
      <c r="A288" s="516" t="s">
        <v>882</v>
      </c>
      <c r="B288" s="517"/>
      <c r="C288" s="517"/>
      <c r="D288" s="517"/>
      <c r="E288" s="517"/>
      <c r="F288" s="517"/>
      <c r="G288" s="517"/>
      <c r="H288" s="517"/>
      <c r="I288" s="517"/>
      <c r="J288" s="517"/>
      <c r="K288" s="517"/>
      <c r="L288" s="517"/>
      <c r="M288" s="517"/>
      <c r="N288" s="517"/>
      <c r="O288" s="517"/>
      <c r="P288" s="518"/>
    </row>
    <row r="289" spans="1:18" ht="24.95" customHeight="1" x14ac:dyDescent="0.25">
      <c r="A289" s="325" t="s">
        <v>816</v>
      </c>
      <c r="G289" s="251"/>
      <c r="P289" s="301"/>
    </row>
    <row r="290" spans="1:18" ht="24.95" customHeight="1" x14ac:dyDescent="0.25">
      <c r="A290" s="516" t="s">
        <v>899</v>
      </c>
      <c r="B290" s="517"/>
      <c r="C290" s="517"/>
      <c r="D290" s="517"/>
      <c r="E290" s="517"/>
      <c r="F290" s="517"/>
      <c r="G290" s="517"/>
      <c r="H290" s="517"/>
      <c r="I290" s="517"/>
      <c r="J290" s="517"/>
      <c r="K290" s="517"/>
      <c r="L290" s="517"/>
      <c r="M290" s="517"/>
      <c r="N290" s="517"/>
      <c r="O290" s="517"/>
      <c r="P290" s="518"/>
    </row>
    <row r="291" spans="1:18" ht="24.95" customHeight="1" x14ac:dyDescent="0.25">
      <c r="A291" s="516" t="s">
        <v>900</v>
      </c>
      <c r="B291" s="517"/>
      <c r="C291" s="517"/>
      <c r="D291" s="517"/>
      <c r="E291" s="517"/>
      <c r="F291" s="517"/>
      <c r="G291" s="517"/>
      <c r="H291" s="517"/>
      <c r="I291" s="517"/>
      <c r="J291" s="517"/>
      <c r="K291" s="517"/>
      <c r="L291" s="517"/>
      <c r="M291" s="517"/>
      <c r="N291" s="517"/>
      <c r="O291" s="517"/>
      <c r="P291" s="518"/>
    </row>
    <row r="292" spans="1:18" ht="24.95" customHeight="1" thickBot="1" x14ac:dyDescent="0.3">
      <c r="A292" s="554" t="s">
        <v>901</v>
      </c>
      <c r="B292" s="555"/>
      <c r="C292" s="555"/>
      <c r="D292" s="555"/>
      <c r="E292" s="555"/>
      <c r="F292" s="555"/>
      <c r="G292" s="555"/>
      <c r="H292" s="555"/>
      <c r="I292" s="555"/>
      <c r="J292" s="555"/>
      <c r="K292" s="555"/>
      <c r="L292" s="555"/>
      <c r="M292" s="555"/>
      <c r="N292" s="555"/>
      <c r="O292" s="555"/>
      <c r="P292" s="556"/>
    </row>
    <row r="293" spans="1:18" ht="24.95" customHeight="1" thickBot="1" x14ac:dyDescent="0.3">
      <c r="A293" s="304"/>
      <c r="B293" s="532" t="s">
        <v>1152</v>
      </c>
      <c r="C293" s="532"/>
      <c r="D293" s="532"/>
      <c r="E293" s="532"/>
      <c r="F293" s="532"/>
      <c r="G293" s="532"/>
      <c r="H293" s="532"/>
      <c r="I293" s="532"/>
      <c r="J293" s="532"/>
      <c r="K293" s="532"/>
      <c r="L293" s="323"/>
      <c r="M293" s="323"/>
      <c r="N293" s="323"/>
      <c r="O293" s="323"/>
      <c r="P293" s="307"/>
    </row>
    <row r="294" spans="1:18" ht="48" customHeight="1" x14ac:dyDescent="0.25">
      <c r="A294" s="510" t="s">
        <v>762</v>
      </c>
      <c r="B294" s="511"/>
      <c r="C294" s="511"/>
      <c r="D294" s="511"/>
      <c r="E294" s="511"/>
      <c r="F294" s="511"/>
      <c r="G294" s="511"/>
      <c r="H294" s="511"/>
      <c r="I294" s="511"/>
      <c r="J294" s="511"/>
      <c r="K294" s="511"/>
      <c r="L294" s="511"/>
      <c r="M294" s="511"/>
      <c r="N294" s="511"/>
      <c r="O294" s="511"/>
      <c r="P294" s="512"/>
    </row>
    <row r="295" spans="1:18" ht="24.95" customHeight="1" x14ac:dyDescent="0.25">
      <c r="A295" s="513" t="s">
        <v>1365</v>
      </c>
      <c r="B295" s="514"/>
      <c r="C295" s="514"/>
      <c r="D295" s="514"/>
      <c r="E295" s="514"/>
      <c r="F295" s="514"/>
      <c r="G295" s="514"/>
      <c r="H295" s="514"/>
      <c r="I295" s="514"/>
      <c r="J295" s="514"/>
      <c r="K295" s="514"/>
      <c r="L295" s="514"/>
      <c r="M295" s="514"/>
      <c r="N295" s="514"/>
      <c r="O295" s="514"/>
      <c r="P295" s="515"/>
    </row>
    <row r="296" spans="1:18" ht="24.95" customHeight="1" x14ac:dyDescent="0.25">
      <c r="A296" s="534" t="s">
        <v>776</v>
      </c>
      <c r="B296" s="535"/>
      <c r="C296" s="535"/>
      <c r="D296" s="535"/>
      <c r="E296" s="535"/>
      <c r="F296" s="536"/>
      <c r="G296" s="522" t="s">
        <v>764</v>
      </c>
      <c r="H296" s="523"/>
      <c r="I296" s="523"/>
      <c r="J296" s="523"/>
      <c r="K296" s="523"/>
      <c r="L296" s="523"/>
      <c r="M296" s="523"/>
      <c r="N296" s="523"/>
      <c r="O296" s="523"/>
      <c r="P296" s="524"/>
    </row>
    <row r="297" spans="1:18" ht="24.95" customHeight="1" x14ac:dyDescent="0.25">
      <c r="A297" s="525" t="s">
        <v>393</v>
      </c>
      <c r="B297" s="505" t="s">
        <v>644</v>
      </c>
      <c r="C297" s="505" t="s">
        <v>645</v>
      </c>
      <c r="D297" s="505" t="s">
        <v>1613</v>
      </c>
      <c r="E297" s="505" t="s">
        <v>394</v>
      </c>
      <c r="F297" s="505" t="s">
        <v>621</v>
      </c>
      <c r="G297" s="527" t="s">
        <v>31</v>
      </c>
      <c r="H297" s="528"/>
      <c r="I297" s="263" t="s">
        <v>7</v>
      </c>
      <c r="J297" s="264" t="s">
        <v>32</v>
      </c>
      <c r="K297" s="264" t="s">
        <v>640</v>
      </c>
      <c r="L297" s="265" t="s">
        <v>8</v>
      </c>
      <c r="M297" s="266" t="s">
        <v>9</v>
      </c>
      <c r="N297" s="267" t="s">
        <v>10</v>
      </c>
      <c r="O297" s="264" t="s">
        <v>396</v>
      </c>
      <c r="P297" s="268" t="s">
        <v>623</v>
      </c>
    </row>
    <row r="298" spans="1:18" ht="24.95" customHeight="1" x14ac:dyDescent="0.25">
      <c r="A298" s="526"/>
      <c r="B298" s="506"/>
      <c r="C298" s="506"/>
      <c r="D298" s="506"/>
      <c r="E298" s="506"/>
      <c r="F298" s="506"/>
      <c r="G298" s="269" t="s">
        <v>34</v>
      </c>
      <c r="H298" s="270" t="s">
        <v>35</v>
      </c>
      <c r="I298" s="271" t="s">
        <v>36</v>
      </c>
      <c r="J298" s="272" t="s">
        <v>36</v>
      </c>
      <c r="K298" s="272" t="s">
        <v>36</v>
      </c>
      <c r="L298" s="273" t="s">
        <v>37</v>
      </c>
      <c r="M298" s="274" t="s">
        <v>37</v>
      </c>
      <c r="N298" s="275" t="s">
        <v>38</v>
      </c>
      <c r="O298" s="272" t="s">
        <v>37</v>
      </c>
      <c r="P298" s="276" t="s">
        <v>37</v>
      </c>
    </row>
    <row r="299" spans="1:18" ht="24.95" customHeight="1" x14ac:dyDescent="0.25">
      <c r="A299" s="277" t="s">
        <v>517</v>
      </c>
      <c r="B299" s="278">
        <v>70</v>
      </c>
      <c r="C299" s="249">
        <v>60</v>
      </c>
      <c r="D299" s="249" t="s">
        <v>1614</v>
      </c>
      <c r="E299" s="279">
        <f>IFERROR(B299/C299,0)</f>
        <v>1.1666666666666667</v>
      </c>
      <c r="F299" s="279"/>
      <c r="G299" s="280">
        <f>IFERROR((VLOOKUP($A299,'Tabela de alimentos'!$A$3:$K$1041,2,FALSE))*$C299/100,0)</f>
        <v>128.4</v>
      </c>
      <c r="H299" s="281">
        <f>IFERROR((VLOOKUP($A299,'Tabela de alimentos'!$A$3:$K$1041,3,FALSE))*$C299/100,0)</f>
        <v>537.2256000000001</v>
      </c>
      <c r="I299" s="279">
        <f>IFERROR((VLOOKUP($A299,'Tabela de alimentos'!$A$3:$K$1041,4,FALSE))*$C299/100,0)</f>
        <v>15.972000000000001</v>
      </c>
      <c r="J299" s="282">
        <f>IFERROR((VLOOKUP($A299,'Tabela de alimentos'!$A$3:$K$1041,5,FALSE))*$C299/100,0)</f>
        <v>6.66</v>
      </c>
      <c r="K299" s="282">
        <f>IFERROR((VLOOKUP($A299,'Tabela de alimentos'!$A$3:$K$1041,6,FALSE))*$C299/100,0)</f>
        <v>0</v>
      </c>
      <c r="L299" s="283">
        <f>IFERROR((VLOOKUP($A299,'Tabela de alimentos'!$A$3:$K$1041,7,FALSE))*$C299/100,0)</f>
        <v>7.8</v>
      </c>
      <c r="M299" s="283">
        <f>IFERROR((VLOOKUP($A299,'Tabela de alimentos'!$A$3:$K$1041,8,FALSE))*$C299/100,0)</f>
        <v>1.734</v>
      </c>
      <c r="N299" s="283">
        <f>IFERROR((VLOOKUP($A299,'Tabela de alimentos'!$A$3:$K$1041,9,FALSE))*$C299/100,0)</f>
        <v>0</v>
      </c>
      <c r="O299" s="283">
        <f>IFERROR((VLOOKUP($A299,'Tabela de alimentos'!$A$3:$K$1041,10,FALSE))*$C299/100,0)</f>
        <v>0</v>
      </c>
      <c r="P299" s="284">
        <f>IFERROR((VLOOKUP($A299,'Tabela de alimentos'!$A$3:$K$1041,11,FALSE))*$C299/100,0)</f>
        <v>36.6</v>
      </c>
      <c r="R299" s="349"/>
    </row>
    <row r="300" spans="1:18" ht="24.95" customHeight="1" x14ac:dyDescent="0.25">
      <c r="A300" s="285" t="s">
        <v>90</v>
      </c>
      <c r="B300" s="278">
        <v>0.5</v>
      </c>
      <c r="C300" s="249">
        <v>0.5</v>
      </c>
      <c r="D300" s="249" t="s">
        <v>1614</v>
      </c>
      <c r="E300" s="279">
        <f>IFERROR(B300/C300,0)</f>
        <v>1</v>
      </c>
      <c r="F300" s="279"/>
      <c r="G300" s="282">
        <f>IFERROR((VLOOKUP($A300,'Tabela de alimentos'!$A$3:$K$1041,2,FALSE))*$C300/100,0)</f>
        <v>0.56564939130434788</v>
      </c>
      <c r="H300" s="283">
        <f>IFERROR((VLOOKUP($A300,'Tabela de alimentos'!$A$3:$K$1041,3,FALSE))*$C300/100,0)</f>
        <v>2.3666770532173915</v>
      </c>
      <c r="I300" s="279">
        <f>IFERROR((VLOOKUP($A300,'Tabela de alimentos'!$A$3:$K$1041,4,FALSE))*$C300/100,0)</f>
        <v>3.5054347826086955E-2</v>
      </c>
      <c r="J300" s="282">
        <f>IFERROR((VLOOKUP($A300,'Tabela de alimentos'!$A$3:$K$1041,5,FALSE))*$C300/100,0)</f>
        <v>1.1000000000000001E-3</v>
      </c>
      <c r="K300" s="282">
        <f>IFERROR((VLOOKUP($A300,'Tabela de alimentos'!$A$3:$K$1041,6,FALSE))*$C300/100,0)</f>
        <v>0.11952898550724639</v>
      </c>
      <c r="L300" s="283">
        <f>IFERROR((VLOOKUP($A300,'Tabela de alimentos'!$A$3:$K$1041,7,FALSE))*$C300/100,0)</f>
        <v>6.7799999999999999E-2</v>
      </c>
      <c r="M300" s="283">
        <f>IFERROR((VLOOKUP($A300,'Tabela de alimentos'!$A$3:$K$1041,8,FALSE))*$C300/100,0)</f>
        <v>4.0000000000000001E-3</v>
      </c>
      <c r="N300" s="283">
        <f>IFERROR((VLOOKUP($A300,'Tabela de alimentos'!$A$3:$K$1041,9,FALSE))*$C300/100,0)</f>
        <v>0</v>
      </c>
      <c r="O300" s="283">
        <f>IFERROR((VLOOKUP($A300,'Tabela de alimentos'!$A$3:$K$1041,10,FALSE))*$C300/100,0)</f>
        <v>0</v>
      </c>
      <c r="P300" s="284">
        <f>IFERROR((VLOOKUP($A300,'Tabela de alimentos'!$A$3:$K$1041,11,FALSE))*$C300/100,0)</f>
        <v>2.6800000000000001E-2</v>
      </c>
      <c r="R300" s="349"/>
    </row>
    <row r="301" spans="1:18" ht="24.95" customHeight="1" x14ac:dyDescent="0.25">
      <c r="A301" s="285" t="s">
        <v>101</v>
      </c>
      <c r="B301" s="278">
        <v>3</v>
      </c>
      <c r="C301" s="249">
        <v>2.5</v>
      </c>
      <c r="D301" s="249" t="s">
        <v>1614</v>
      </c>
      <c r="E301" s="279">
        <f t="shared" ref="E301:E308" si="26">IFERROR(B301/C301,0)</f>
        <v>1.2</v>
      </c>
      <c r="F301" s="279"/>
      <c r="G301" s="282">
        <f>IFERROR((VLOOKUP($A301,'Tabela de alimentos'!$A$3:$K$1041,2,FALSE))*$C301/100,0)</f>
        <v>0.98550115942028949</v>
      </c>
      <c r="H301" s="283">
        <f>IFERROR((VLOOKUP($A301,'Tabela de alimentos'!$A$3:$K$1041,3,FALSE))*$C301/100,0)</f>
        <v>4.1233368510144919</v>
      </c>
      <c r="I301" s="279">
        <f>IFERROR((VLOOKUP($A301,'Tabela de alimentos'!$A$3:$K$1041,4,FALSE))*$C301/100,0)</f>
        <v>4.2753623188405802E-2</v>
      </c>
      <c r="J301" s="282">
        <f>IFERROR((VLOOKUP($A301,'Tabela de alimentos'!$A$3:$K$1041,5,FALSE))*$C301/100,0)</f>
        <v>2E-3</v>
      </c>
      <c r="K301" s="282">
        <f>IFERROR((VLOOKUP($A301,'Tabela de alimentos'!$A$3:$K$1041,6,FALSE))*$C301/100,0)</f>
        <v>0.22132971014492747</v>
      </c>
      <c r="L301" s="283">
        <f>IFERROR((VLOOKUP($A301,'Tabela de alimentos'!$A$3:$K$1041,7,FALSE))*$C301/100,0)</f>
        <v>0.35</v>
      </c>
      <c r="M301" s="283">
        <f>IFERROR((VLOOKUP($A301,'Tabela de alimentos'!$A$3:$K$1041,8,FALSE))*$C301/100,0)</f>
        <v>5.0833333333333338E-3</v>
      </c>
      <c r="N301" s="283">
        <f>IFERROR((VLOOKUP($A301,'Tabela de alimentos'!$A$3:$K$1041,9,FALSE))*$C301/100,0)</f>
        <v>0</v>
      </c>
      <c r="O301" s="283">
        <f>IFERROR((VLOOKUP($A301,'Tabela de alimentos'!$A$3:$K$1041,10,FALSE))*$C301/100,0)</f>
        <v>0.11666666666666668</v>
      </c>
      <c r="P301" s="284">
        <f>IFERROR((VLOOKUP($A301,'Tabela de alimentos'!$A$3:$K$1041,11,FALSE))*$C301/100,0)</f>
        <v>1.4916666666666667E-2</v>
      </c>
      <c r="R301" s="349"/>
    </row>
    <row r="302" spans="1:18" ht="24.95" customHeight="1" x14ac:dyDescent="0.25">
      <c r="A302" s="285" t="s">
        <v>226</v>
      </c>
      <c r="B302" s="278">
        <v>2.5</v>
      </c>
      <c r="C302" s="249">
        <v>2.5</v>
      </c>
      <c r="D302" s="249" t="s">
        <v>1615</v>
      </c>
      <c r="E302" s="279">
        <f t="shared" si="26"/>
        <v>1</v>
      </c>
      <c r="F302" s="279"/>
      <c r="G302" s="282">
        <f>IFERROR((VLOOKUP($A302,'Tabela de alimentos'!$A$3:$K$1041,2,FALSE))*$C302/100,0)</f>
        <v>22.1</v>
      </c>
      <c r="H302" s="283">
        <f>IFERROR((VLOOKUP($A302,'Tabela de alimentos'!$A$3:$K$1041,3,FALSE))*$C302/100,0)</f>
        <v>92.466399999999993</v>
      </c>
      <c r="I302" s="279">
        <f>IFERROR((VLOOKUP($A302,'Tabela de alimentos'!$A$3:$K$1041,4,FALSE))*$C302/100,0)</f>
        <v>0</v>
      </c>
      <c r="J302" s="282">
        <f>IFERROR((VLOOKUP($A302,'Tabela de alimentos'!$A$3:$K$1041,5,FALSE))*$C302/100,0)</f>
        <v>2.5</v>
      </c>
      <c r="K302" s="282">
        <f>IFERROR((VLOOKUP($A302,'Tabela de alimentos'!$A$3:$K$1041,6,FALSE))*$C302/100,0)</f>
        <v>0</v>
      </c>
      <c r="L302" s="283">
        <f>IFERROR((VLOOKUP($A302,'Tabela de alimentos'!$A$3:$K$1041,7,FALSE))*$C302/100,0)</f>
        <v>0</v>
      </c>
      <c r="M302" s="283">
        <f>IFERROR((VLOOKUP($A302,'Tabela de alimentos'!$A$3:$K$1041,8,FALSE))*$C302/100,0)</f>
        <v>0</v>
      </c>
      <c r="N302" s="283">
        <f>IFERROR((VLOOKUP($A302,'Tabela de alimentos'!$A$3:$K$1041,9,FALSE))*$C302/100,0)</f>
        <v>0</v>
      </c>
      <c r="O302" s="283">
        <f>IFERROR((VLOOKUP($A302,'Tabela de alimentos'!$A$3:$K$1041,10,FALSE))*$C302/100,0)</f>
        <v>0</v>
      </c>
      <c r="P302" s="284">
        <f>IFERROR((VLOOKUP($A302,'Tabela de alimentos'!$A$3:$K$1041,11,FALSE))*$C302/100,0)</f>
        <v>0</v>
      </c>
      <c r="R302" s="349"/>
    </row>
    <row r="303" spans="1:18" ht="24.95" customHeight="1" x14ac:dyDescent="0.25">
      <c r="A303" s="285" t="s">
        <v>861</v>
      </c>
      <c r="B303" s="278">
        <v>0.2</v>
      </c>
      <c r="C303" s="249">
        <v>0.2</v>
      </c>
      <c r="D303" s="249" t="s">
        <v>1614</v>
      </c>
      <c r="E303" s="279">
        <f t="shared" si="26"/>
        <v>1</v>
      </c>
      <c r="F303" s="279"/>
      <c r="G303" s="282">
        <f>IFERROR((VLOOKUP($A303,'Tabela de alimentos'!$A$3:$K$1041,2,FALSE))*$C303/100,0)</f>
        <v>0</v>
      </c>
      <c r="H303" s="283">
        <f>IFERROR((VLOOKUP($A303,'Tabela de alimentos'!$A$3:$K$1041,3,FALSE))*$C303/100,0)</f>
        <v>0</v>
      </c>
      <c r="I303" s="279">
        <f>IFERROR((VLOOKUP($A303,'Tabela de alimentos'!$A$3:$K$1041,4,FALSE))*$C303/100,0)</f>
        <v>0</v>
      </c>
      <c r="J303" s="282">
        <f>IFERROR((VLOOKUP($A303,'Tabela de alimentos'!$A$3:$K$1041,5,FALSE))*$C303/100,0)</f>
        <v>0</v>
      </c>
      <c r="K303" s="282">
        <f>IFERROR((VLOOKUP($A303,'Tabela de alimentos'!$A$3:$K$1041,6,FALSE))*$C303/100,0)</f>
        <v>0</v>
      </c>
      <c r="L303" s="283">
        <f>IFERROR((VLOOKUP($A303,'Tabela de alimentos'!$A$3:$K$1041,7,FALSE))*$C303/100,0)</f>
        <v>0</v>
      </c>
      <c r="M303" s="283">
        <f>IFERROR((VLOOKUP($A303,'Tabela de alimentos'!$A$3:$K$1041,8,FALSE))*$C303/100,0)</f>
        <v>0</v>
      </c>
      <c r="N303" s="283">
        <f>IFERROR((VLOOKUP($A303,'Tabela de alimentos'!$A$3:$K$1041,9,FALSE))*$C303/100,0)</f>
        <v>0</v>
      </c>
      <c r="O303" s="283">
        <f>IFERROR((VLOOKUP($A303,'Tabela de alimentos'!$A$3:$K$1041,10,FALSE))*$C303/100,0)</f>
        <v>0</v>
      </c>
      <c r="P303" s="284">
        <f>IFERROR((VLOOKUP($A303,'Tabela de alimentos'!$A$3:$K$1041,11,FALSE))*$C303/100,0)</f>
        <v>79.88600000000001</v>
      </c>
      <c r="R303" s="349"/>
    </row>
    <row r="304" spans="1:18" ht="24.95" customHeight="1" x14ac:dyDescent="0.25">
      <c r="A304" s="285" t="s">
        <v>129</v>
      </c>
      <c r="B304" s="278">
        <v>1</v>
      </c>
      <c r="C304" s="249">
        <v>1</v>
      </c>
      <c r="D304" s="249" t="s">
        <v>1614</v>
      </c>
      <c r="E304" s="279">
        <f>IFERROR(B304/C304,0)</f>
        <v>1</v>
      </c>
      <c r="F304" s="279"/>
      <c r="G304" s="282">
        <f>IFERROR((VLOOKUP($A304,'Tabela de alimentos'!$A$3:$K$1041,2,FALSE))*$C304/100,0)</f>
        <v>0.33424111594202882</v>
      </c>
      <c r="H304" s="283">
        <f>IFERROR((VLOOKUP($A304,'Tabela de alimentos'!$A$3:$K$1041,3,FALSE))*$C304/100,0)</f>
        <v>1.3984648291014488</v>
      </c>
      <c r="I304" s="279">
        <f>IFERROR((VLOOKUP($A304,'Tabela de alimentos'!$A$3:$K$1041,4,FALSE))*$C304/100,0)</f>
        <v>3.2572463768115942E-2</v>
      </c>
      <c r="J304" s="282">
        <f>IFERROR((VLOOKUP($A304,'Tabela de alimentos'!$A$3:$K$1041,5,FALSE))*$C304/100,0)</f>
        <v>6.0999999999999995E-3</v>
      </c>
      <c r="K304" s="282">
        <f>IFERROR((VLOOKUP($A304,'Tabela de alimentos'!$A$3:$K$1041,6,FALSE))*$C304/100,0)</f>
        <v>5.7060869565217345E-2</v>
      </c>
      <c r="L304" s="283">
        <f>IFERROR((VLOOKUP($A304,'Tabela de alimentos'!$A$3:$K$1041,7,FALSE))*$C304/100,0)</f>
        <v>1.7941333333333334</v>
      </c>
      <c r="M304" s="283">
        <f>IFERROR((VLOOKUP($A304,'Tabela de alimentos'!$A$3:$K$1041,8,FALSE))*$C304/100,0)</f>
        <v>3.1800000000000002E-2</v>
      </c>
      <c r="N304" s="283">
        <f>IFERROR((VLOOKUP($A304,'Tabela de alimentos'!$A$3:$K$1041,9,FALSE))*$C304/100,0)</f>
        <v>17.43</v>
      </c>
      <c r="O304" s="283">
        <f>IFERROR((VLOOKUP($A304,'Tabela de alimentos'!$A$3:$K$1041,10,FALSE))*$C304/100,0)</f>
        <v>0.51693333333333324</v>
      </c>
      <c r="P304" s="284">
        <f>IFERROR((VLOOKUP($A304,'Tabela de alimentos'!$A$3:$K$1041,11,FALSE))*$C304/100,0)</f>
        <v>2.3E-2</v>
      </c>
      <c r="R304" s="349"/>
    </row>
    <row r="305" spans="1:18" ht="24.95" customHeight="1" x14ac:dyDescent="0.25">
      <c r="A305" s="285" t="s">
        <v>102</v>
      </c>
      <c r="B305" s="278">
        <v>1</v>
      </c>
      <c r="C305" s="249">
        <v>1</v>
      </c>
      <c r="D305" s="249" t="s">
        <v>1614</v>
      </c>
      <c r="E305" s="279">
        <f>IFERROR(B305/C305,0)</f>
        <v>1</v>
      </c>
      <c r="F305" s="279"/>
      <c r="G305" s="282">
        <f>IFERROR((VLOOKUP($A305,'Tabela de alimentos'!$A$3:$K$1041,2,FALSE))*$C305/100,0)</f>
        <v>0.19515885507246439</v>
      </c>
      <c r="H305" s="283">
        <f>IFERROR((VLOOKUP($A305,'Tabela de alimentos'!$A$3:$K$1041,3,FALSE))*$C305/100,0)</f>
        <v>0.81654464962319095</v>
      </c>
      <c r="I305" s="279">
        <f>IFERROR((VLOOKUP($A305,'Tabela de alimentos'!$A$3:$K$1041,4,FALSE))*$C305/100,0)</f>
        <v>1.865942028985507E-2</v>
      </c>
      <c r="J305" s="282">
        <f>IFERROR((VLOOKUP($A305,'Tabela de alimentos'!$A$3:$K$1041,5,FALSE))*$C305/100,0)</f>
        <v>3.4999999999999996E-3</v>
      </c>
      <c r="K305" s="282">
        <f>IFERROR((VLOOKUP($A305,'Tabela de alimentos'!$A$3:$K$1041,6,FALSE))*$C305/100,0)</f>
        <v>3.3707246376811648E-2</v>
      </c>
      <c r="L305" s="283">
        <f>IFERROR((VLOOKUP($A305,'Tabela de alimentos'!$A$3:$K$1041,7,FALSE))*$C305/100,0)</f>
        <v>0.79853333333333343</v>
      </c>
      <c r="M305" s="283">
        <f>IFERROR((VLOOKUP($A305,'Tabela de alimentos'!$A$3:$K$1041,8,FALSE))*$C305/100,0)</f>
        <v>6.4666666666666657E-3</v>
      </c>
      <c r="N305" s="283">
        <f>IFERROR((VLOOKUP($A305,'Tabela de alimentos'!$A$3:$K$1041,9,FALSE))*$C305/100,0)</f>
        <v>2.79</v>
      </c>
      <c r="O305" s="283">
        <f>IFERROR((VLOOKUP($A305,'Tabela de alimentos'!$A$3:$K$1041,10,FALSE))*$C305/100,0)</f>
        <v>0.31780000000000003</v>
      </c>
      <c r="P305" s="284">
        <f>IFERROR((VLOOKUP($A305,'Tabela de alimentos'!$A$3:$K$1041,11,FALSE))*$C305/100,0)</f>
        <v>1.6033333333333333E-2</v>
      </c>
      <c r="R305" s="349"/>
    </row>
    <row r="306" spans="1:18" ht="24.95" customHeight="1" x14ac:dyDescent="0.25">
      <c r="A306" s="285" t="s">
        <v>133</v>
      </c>
      <c r="B306" s="278">
        <v>30</v>
      </c>
      <c r="C306" s="249">
        <v>25</v>
      </c>
      <c r="D306" s="249" t="s">
        <v>1614</v>
      </c>
      <c r="E306" s="279">
        <f>IFERROR(B306/C306,0)</f>
        <v>1.2</v>
      </c>
      <c r="F306" s="279"/>
      <c r="G306" s="282">
        <f>IFERROR((VLOOKUP($A306,'Tabela de alimentos'!$A$3:$K$1041,2,FALSE))*$C306/100,0)</f>
        <v>3.8337891304347895</v>
      </c>
      <c r="H306" s="283">
        <f>IFERROR((VLOOKUP($A306,'Tabela de alimentos'!$A$3:$K$1041,3,FALSE))*$C306/100,0)</f>
        <v>16.040573721739161</v>
      </c>
      <c r="I306" s="279">
        <f>IFERROR((VLOOKUP($A306,'Tabela de alimentos'!$A$3:$K$1041,4,FALSE))*$C306/100,0)</f>
        <v>0.27445652173913043</v>
      </c>
      <c r="J306" s="282">
        <f>IFERROR((VLOOKUP($A306,'Tabela de alimentos'!$A$3:$K$1041,5,FALSE))*$C306/100,0)</f>
        <v>4.3333333333333342E-2</v>
      </c>
      <c r="K306" s="282">
        <f>IFERROR((VLOOKUP($A306,'Tabela de alimentos'!$A$3:$K$1041,6,FALSE))*$C306/100,0)</f>
        <v>0.78471014492753655</v>
      </c>
      <c r="L306" s="283">
        <f>IFERROR((VLOOKUP($A306,'Tabela de alimentos'!$A$3:$K$1041,7,FALSE))*$C306/100,0)</f>
        <v>1.7350000000000001</v>
      </c>
      <c r="M306" s="283">
        <f>IFERROR((VLOOKUP($A306,'Tabela de alimentos'!$A$3:$K$1041,8,FALSE))*$C306/100,0)</f>
        <v>5.9166666666666673E-2</v>
      </c>
      <c r="N306" s="283">
        <f>IFERROR((VLOOKUP($A306,'Tabela de alimentos'!$A$3:$K$1041,9,FALSE))*$C306/100,0)</f>
        <v>25.75</v>
      </c>
      <c r="O306" s="283">
        <f>IFERROR((VLOOKUP($A306,'Tabela de alimentos'!$A$3:$K$1041,10,FALSE))*$C306/100,0)</f>
        <v>5.3033333333333337</v>
      </c>
      <c r="P306" s="284">
        <f>IFERROR((VLOOKUP($A306,'Tabela de alimentos'!$A$3:$K$1041,11,FALSE))*$C306/100,0)</f>
        <v>0.255</v>
      </c>
      <c r="R306" s="349"/>
    </row>
    <row r="307" spans="1:18" ht="24.95" customHeight="1" x14ac:dyDescent="0.25">
      <c r="A307" s="285" t="s">
        <v>817</v>
      </c>
      <c r="B307" s="278">
        <v>0.1</v>
      </c>
      <c r="C307" s="249">
        <v>0.1</v>
      </c>
      <c r="D307" s="249" t="s">
        <v>1614</v>
      </c>
      <c r="E307" s="279">
        <f>IFERROR(B307/C307,0)</f>
        <v>1</v>
      </c>
      <c r="F307" s="279"/>
      <c r="G307" s="282">
        <f>IFERROR((VLOOKUP($A307,'Tabela de alimentos'!$A$3:$K$1041,2,FALSE))*$C307/100,0)</f>
        <v>3.0000000000000005E-3</v>
      </c>
      <c r="H307" s="283">
        <f>IFERROR((VLOOKUP($A307,'Tabela de alimentos'!$A$3:$K$1041,3,FALSE))*$C307/100,0)</f>
        <v>1.3000000000000001E-2</v>
      </c>
      <c r="I307" s="310">
        <f>IFERROR((VLOOKUP($A307,'Tabela de alimentos'!$A$3:$K$1041,4,FALSE))*$C307/100,0)</f>
        <v>8.9999999999999992E-5</v>
      </c>
      <c r="J307" s="282">
        <f>IFERROR((VLOOKUP($A307,'Tabela de alimentos'!$A$3:$K$1041,5,FALSE))*$C307/100,0)</f>
        <v>6.0000000000000002E-5</v>
      </c>
      <c r="K307" s="282">
        <f>IFERROR((VLOOKUP($A307,'Tabela de alimentos'!$A$3:$K$1041,6,FALSE))*$C307/100,0)</f>
        <v>7.2999999999999996E-4</v>
      </c>
      <c r="L307" s="283">
        <f>IFERROR((VLOOKUP($A307,'Tabela de alimentos'!$A$3:$K$1041,7,FALSE))*$C307/100,0)</f>
        <v>2.1099999999999999E-3</v>
      </c>
      <c r="M307" s="283">
        <f>IFERROR((VLOOKUP($A307,'Tabela de alimentos'!$A$3:$K$1041,8,FALSE))*$C307/100,0)</f>
        <v>1.9000000000000004E-4</v>
      </c>
      <c r="N307" s="283">
        <f>IFERROR((VLOOKUP($A307,'Tabela de alimentos'!$A$3:$K$1041,9,FALSE))*$C307/100,0)</f>
        <v>0</v>
      </c>
      <c r="O307" s="283">
        <f>IFERROR((VLOOKUP($A307,'Tabela de alimentos'!$A$3:$K$1041,10,FALSE))*$C307/100,0)</f>
        <v>1.0000000000000001E-5</v>
      </c>
      <c r="P307" s="284">
        <f>IFERROR((VLOOKUP($A307,'Tabela de alimentos'!$A$3:$K$1041,11,FALSE))*$C307/100,0)</f>
        <v>1.2E-4</v>
      </c>
    </row>
    <row r="308" spans="1:18" ht="24.95" customHeight="1" x14ac:dyDescent="0.25">
      <c r="A308" s="285" t="s">
        <v>105</v>
      </c>
      <c r="B308" s="278">
        <v>15</v>
      </c>
      <c r="C308" s="249">
        <v>15</v>
      </c>
      <c r="D308" s="249" t="s">
        <v>1614</v>
      </c>
      <c r="E308" s="279">
        <f t="shared" si="26"/>
        <v>1</v>
      </c>
      <c r="F308" s="279"/>
      <c r="G308" s="289">
        <f>IFERROR((VLOOKUP($A308,'Tabela de alimentos'!$A$3:$K$1041,2,FALSE))*$C308/100,0)</f>
        <v>2.546837826086958</v>
      </c>
      <c r="H308" s="283">
        <f>IFERROR((VLOOKUP($A308,'Tabela de alimentos'!$A$3:$K$1041,3,FALSE))*$C308/100,0)</f>
        <v>10.655969464347834</v>
      </c>
      <c r="I308" s="279">
        <f>IFERROR((VLOOKUP($A308,'Tabela de alimentos'!$A$3:$K$1041,4,FALSE))*$C308/100,0)</f>
        <v>0.10489130434782611</v>
      </c>
      <c r="J308" s="282">
        <f>IFERROR((VLOOKUP($A308,'Tabela de alimentos'!$A$3:$K$1041,5,FALSE))*$C308/100,0)</f>
        <v>8.9999999999999993E-3</v>
      </c>
      <c r="K308" s="282">
        <f>IFERROR((VLOOKUP($A308,'Tabela de alimentos'!$A$3:$K$1041,6,FALSE))*$C308/100,0)</f>
        <v>0.62060869565217514</v>
      </c>
      <c r="L308" s="283">
        <f>IFERROR((VLOOKUP($A308,'Tabela de alimentos'!$A$3:$K$1041,7,FALSE))*$C308/100,0)</f>
        <v>1.7260000000000002</v>
      </c>
      <c r="M308" s="283">
        <f>IFERROR((VLOOKUP($A308,'Tabela de alimentos'!$A$3:$K$1041,8,FALSE))*$C308/100,0)</f>
        <v>2.5500000000000002E-2</v>
      </c>
      <c r="N308" s="283">
        <f>IFERROR((VLOOKUP($A308,'Tabela de alimentos'!$A$3:$K$1041,9,FALSE))*$C308/100,0)</f>
        <v>0</v>
      </c>
      <c r="O308" s="283">
        <f>IFERROR((VLOOKUP($A308,'Tabela de alimentos'!$A$3:$K$1041,10,FALSE))*$C308/100,0)</f>
        <v>1.5919999999999999</v>
      </c>
      <c r="P308" s="284">
        <f>IFERROR((VLOOKUP($A308,'Tabela de alimentos'!$A$3:$K$1041,11,FALSE))*$C308/100,0)</f>
        <v>0</v>
      </c>
      <c r="R308" s="349"/>
    </row>
    <row r="309" spans="1:18" ht="24.95" customHeight="1" x14ac:dyDescent="0.25">
      <c r="A309" s="539" t="s">
        <v>395</v>
      </c>
      <c r="B309" s="540"/>
      <c r="C309" s="540"/>
      <c r="D309" s="540"/>
      <c r="E309" s="540"/>
      <c r="F309" s="541"/>
      <c r="G309" s="290">
        <f t="shared" ref="G309:P309" si="27">SUM(G299:G308)</f>
        <v>158.96417747826089</v>
      </c>
      <c r="H309" s="291">
        <f t="shared" si="27"/>
        <v>665.10656656904371</v>
      </c>
      <c r="I309" s="291">
        <f t="shared" si="27"/>
        <v>16.480477681159421</v>
      </c>
      <c r="J309" s="292">
        <f t="shared" si="27"/>
        <v>9.2250933333333336</v>
      </c>
      <c r="K309" s="292">
        <f t="shared" si="27"/>
        <v>1.8376756521739144</v>
      </c>
      <c r="L309" s="292">
        <f t="shared" si="27"/>
        <v>14.273576666666667</v>
      </c>
      <c r="M309" s="291">
        <f t="shared" si="27"/>
        <v>1.8662066666666666</v>
      </c>
      <c r="N309" s="293">
        <f t="shared" si="27"/>
        <v>45.97</v>
      </c>
      <c r="O309" s="293">
        <f t="shared" si="27"/>
        <v>7.8467433333333334</v>
      </c>
      <c r="P309" s="294">
        <f t="shared" si="27"/>
        <v>116.82187</v>
      </c>
      <c r="R309" s="349"/>
    </row>
    <row r="310" spans="1:18" ht="24.95" customHeight="1" x14ac:dyDescent="0.25">
      <c r="A310" s="295" t="s">
        <v>767</v>
      </c>
      <c r="B310" s="537"/>
      <c r="C310" s="537"/>
      <c r="D310" s="250"/>
      <c r="E310" s="296"/>
      <c r="F310" s="296"/>
      <c r="G310" s="297"/>
      <c r="H310" s="296"/>
      <c r="I310" s="296"/>
      <c r="J310" s="296"/>
      <c r="K310" s="296"/>
      <c r="L310" s="296"/>
      <c r="M310" s="298"/>
      <c r="N310" s="298"/>
      <c r="O310" s="298"/>
      <c r="P310" s="299"/>
      <c r="R310" s="349"/>
    </row>
    <row r="311" spans="1:18" ht="24.95" customHeight="1" x14ac:dyDescent="0.25">
      <c r="A311" s="516" t="s">
        <v>882</v>
      </c>
      <c r="B311" s="517"/>
      <c r="C311" s="517"/>
      <c r="D311" s="517"/>
      <c r="E311" s="517"/>
      <c r="F311" s="517"/>
      <c r="G311" s="517"/>
      <c r="H311" s="517"/>
      <c r="I311" s="517"/>
      <c r="J311" s="517"/>
      <c r="K311" s="517"/>
      <c r="L311" s="517"/>
      <c r="M311" s="517"/>
      <c r="N311" s="517"/>
      <c r="O311" s="517"/>
      <c r="P311" s="518"/>
      <c r="R311" s="349"/>
    </row>
    <row r="312" spans="1:18" ht="24.95" customHeight="1" x14ac:dyDescent="0.25">
      <c r="A312" s="325" t="s">
        <v>902</v>
      </c>
      <c r="G312" s="251"/>
      <c r="P312" s="301"/>
      <c r="R312" s="349"/>
    </row>
    <row r="313" spans="1:18" ht="24.95" customHeight="1" x14ac:dyDescent="0.25">
      <c r="A313" s="516" t="s">
        <v>899</v>
      </c>
      <c r="B313" s="517"/>
      <c r="C313" s="517"/>
      <c r="D313" s="517"/>
      <c r="E313" s="517"/>
      <c r="F313" s="517"/>
      <c r="G313" s="517"/>
      <c r="H313" s="517"/>
      <c r="I313" s="517"/>
      <c r="J313" s="517"/>
      <c r="K313" s="517"/>
      <c r="L313" s="517"/>
      <c r="M313" s="517"/>
      <c r="N313" s="517"/>
      <c r="O313" s="517"/>
      <c r="P313" s="518"/>
      <c r="R313" s="349"/>
    </row>
    <row r="314" spans="1:18" ht="24.95" customHeight="1" x14ac:dyDescent="0.25">
      <c r="A314" s="516" t="s">
        <v>903</v>
      </c>
      <c r="B314" s="517"/>
      <c r="C314" s="517"/>
      <c r="D314" s="517"/>
      <c r="E314" s="517"/>
      <c r="F314" s="517"/>
      <c r="G314" s="517"/>
      <c r="H314" s="517"/>
      <c r="I314" s="517"/>
      <c r="J314" s="517"/>
      <c r="K314" s="517"/>
      <c r="L314" s="517"/>
      <c r="M314" s="517"/>
      <c r="N314" s="517"/>
      <c r="O314" s="517"/>
      <c r="P314" s="518"/>
      <c r="R314" s="349"/>
    </row>
    <row r="315" spans="1:18" ht="24.95" customHeight="1" thickBot="1" x14ac:dyDescent="0.3">
      <c r="A315" s="554" t="s">
        <v>901</v>
      </c>
      <c r="B315" s="555"/>
      <c r="C315" s="555"/>
      <c r="D315" s="555"/>
      <c r="E315" s="555"/>
      <c r="F315" s="555"/>
      <c r="G315" s="555"/>
      <c r="H315" s="555"/>
      <c r="I315" s="555"/>
      <c r="J315" s="555"/>
      <c r="K315" s="555"/>
      <c r="L315" s="555"/>
      <c r="M315" s="555"/>
      <c r="N315" s="555"/>
      <c r="O315" s="555"/>
      <c r="P315" s="556"/>
      <c r="R315" s="349"/>
    </row>
    <row r="316" spans="1:18" ht="24.95" customHeight="1" thickBot="1" x14ac:dyDescent="0.3">
      <c r="A316" s="322"/>
      <c r="B316" s="532" t="s">
        <v>1152</v>
      </c>
      <c r="C316" s="532"/>
      <c r="D316" s="532"/>
      <c r="E316" s="532"/>
      <c r="F316" s="532"/>
      <c r="G316" s="532"/>
      <c r="H316" s="532"/>
      <c r="I316" s="532"/>
      <c r="J316" s="532"/>
      <c r="K316" s="532"/>
      <c r="L316" s="323"/>
      <c r="M316" s="323"/>
      <c r="N316" s="323"/>
      <c r="O316" s="323"/>
      <c r="P316" s="324"/>
      <c r="R316" s="349"/>
    </row>
    <row r="317" spans="1:18" ht="48" customHeight="1" x14ac:dyDescent="0.25">
      <c r="A317" s="510" t="s">
        <v>762</v>
      </c>
      <c r="B317" s="511"/>
      <c r="C317" s="511"/>
      <c r="D317" s="511"/>
      <c r="E317" s="511"/>
      <c r="F317" s="511"/>
      <c r="G317" s="511"/>
      <c r="H317" s="511"/>
      <c r="I317" s="511"/>
      <c r="J317" s="511"/>
      <c r="K317" s="511"/>
      <c r="L317" s="511"/>
      <c r="M317" s="511"/>
      <c r="N317" s="511"/>
      <c r="O317" s="511"/>
      <c r="P317" s="512"/>
      <c r="R317" s="349"/>
    </row>
    <row r="318" spans="1:18" ht="24.95" customHeight="1" x14ac:dyDescent="0.25">
      <c r="A318" s="513" t="s">
        <v>1365</v>
      </c>
      <c r="B318" s="514"/>
      <c r="C318" s="514"/>
      <c r="D318" s="514"/>
      <c r="E318" s="514"/>
      <c r="F318" s="514"/>
      <c r="G318" s="514"/>
      <c r="H318" s="514"/>
      <c r="I318" s="514"/>
      <c r="J318" s="514"/>
      <c r="K318" s="514"/>
      <c r="L318" s="514"/>
      <c r="M318" s="514"/>
      <c r="N318" s="514"/>
      <c r="O318" s="514"/>
      <c r="P318" s="515"/>
      <c r="R318" s="349"/>
    </row>
    <row r="319" spans="1:18" ht="24.95" customHeight="1" x14ac:dyDescent="0.25">
      <c r="A319" s="534" t="s">
        <v>777</v>
      </c>
      <c r="B319" s="535"/>
      <c r="C319" s="535"/>
      <c r="D319" s="535"/>
      <c r="E319" s="535"/>
      <c r="F319" s="536"/>
      <c r="G319" s="522" t="s">
        <v>764</v>
      </c>
      <c r="H319" s="523"/>
      <c r="I319" s="523"/>
      <c r="J319" s="523"/>
      <c r="K319" s="523"/>
      <c r="L319" s="523"/>
      <c r="M319" s="523"/>
      <c r="N319" s="523"/>
      <c r="O319" s="523"/>
      <c r="P319" s="524"/>
      <c r="R319" s="349"/>
    </row>
    <row r="320" spans="1:18" ht="24.95" customHeight="1" x14ac:dyDescent="0.25">
      <c r="A320" s="525" t="s">
        <v>393</v>
      </c>
      <c r="B320" s="505" t="s">
        <v>644</v>
      </c>
      <c r="C320" s="505" t="s">
        <v>645</v>
      </c>
      <c r="D320" s="505" t="s">
        <v>1613</v>
      </c>
      <c r="E320" s="505" t="s">
        <v>394</v>
      </c>
      <c r="F320" s="505" t="s">
        <v>621</v>
      </c>
      <c r="G320" s="527" t="s">
        <v>31</v>
      </c>
      <c r="H320" s="528"/>
      <c r="I320" s="263" t="s">
        <v>7</v>
      </c>
      <c r="J320" s="264" t="s">
        <v>32</v>
      </c>
      <c r="K320" s="264" t="s">
        <v>640</v>
      </c>
      <c r="L320" s="265" t="s">
        <v>8</v>
      </c>
      <c r="M320" s="266" t="s">
        <v>9</v>
      </c>
      <c r="N320" s="267" t="s">
        <v>10</v>
      </c>
      <c r="O320" s="264" t="s">
        <v>396</v>
      </c>
      <c r="P320" s="268" t="s">
        <v>623</v>
      </c>
      <c r="R320" s="349"/>
    </row>
    <row r="321" spans="1:18" ht="24.95" customHeight="1" x14ac:dyDescent="0.25">
      <c r="A321" s="526"/>
      <c r="B321" s="506"/>
      <c r="C321" s="506"/>
      <c r="D321" s="506"/>
      <c r="E321" s="506"/>
      <c r="F321" s="506"/>
      <c r="G321" s="269" t="s">
        <v>34</v>
      </c>
      <c r="H321" s="267" t="s">
        <v>35</v>
      </c>
      <c r="I321" s="271" t="s">
        <v>36</v>
      </c>
      <c r="J321" s="272" t="s">
        <v>36</v>
      </c>
      <c r="K321" s="272" t="s">
        <v>36</v>
      </c>
      <c r="L321" s="273" t="s">
        <v>37</v>
      </c>
      <c r="M321" s="274" t="s">
        <v>37</v>
      </c>
      <c r="N321" s="275" t="s">
        <v>38</v>
      </c>
      <c r="O321" s="272" t="s">
        <v>37</v>
      </c>
      <c r="P321" s="276" t="s">
        <v>37</v>
      </c>
      <c r="R321" s="349"/>
    </row>
    <row r="322" spans="1:18" ht="24.95" customHeight="1" x14ac:dyDescent="0.25">
      <c r="A322" s="277" t="s">
        <v>517</v>
      </c>
      <c r="B322" s="278">
        <v>70</v>
      </c>
      <c r="C322" s="249">
        <v>60</v>
      </c>
      <c r="D322" s="249" t="s">
        <v>1614</v>
      </c>
      <c r="E322" s="279">
        <f t="shared" ref="E322:E330" si="28">IFERROR(B322/C322,0)</f>
        <v>1.1666666666666667</v>
      </c>
      <c r="F322" s="279"/>
      <c r="G322" s="280">
        <f>IFERROR((VLOOKUP($A322,'Tabela de alimentos'!$A$3:$K$1041,2,FALSE))*$C322/100,0)</f>
        <v>128.4</v>
      </c>
      <c r="H322" s="281">
        <f>IFERROR((VLOOKUP($A322,'Tabela de alimentos'!$A$3:$K$1041,3,FALSE))*$C322/100,0)</f>
        <v>537.2256000000001</v>
      </c>
      <c r="I322" s="310">
        <f>IFERROR((VLOOKUP($A322,'Tabela de alimentos'!$A$3:$K$1041,4,FALSE))*$C322/100,0)</f>
        <v>15.972000000000001</v>
      </c>
      <c r="J322" s="282">
        <f>IFERROR((VLOOKUP($A322,'Tabela de alimentos'!$A$3:$K$1041,5,FALSE))*$C322/100,0)</f>
        <v>6.66</v>
      </c>
      <c r="K322" s="282">
        <f>IFERROR((VLOOKUP($A322,'Tabela de alimentos'!$A$3:$K$1041,6,FALSE))*$C322/100,0)</f>
        <v>0</v>
      </c>
      <c r="L322" s="283">
        <f>IFERROR((VLOOKUP($A322,'Tabela de alimentos'!$A$3:$K$1041,7,FALSE))*$C322/100,0)</f>
        <v>7.8</v>
      </c>
      <c r="M322" s="283">
        <f>IFERROR((VLOOKUP($A322,'Tabela de alimentos'!$A$3:$K$1041,8,FALSE))*$C322/100,0)</f>
        <v>1.734</v>
      </c>
      <c r="N322" s="283">
        <f>IFERROR((VLOOKUP($A322,'Tabela de alimentos'!$A$3:$K$1041,9,FALSE))*$C322/100,0)</f>
        <v>0</v>
      </c>
      <c r="O322" s="283">
        <f>IFERROR((VLOOKUP($A322,'Tabela de alimentos'!$A$3:$K$1041,10,FALSE))*$C322/100,0)</f>
        <v>0</v>
      </c>
      <c r="P322" s="284">
        <f>IFERROR((VLOOKUP($A322,'Tabela de alimentos'!$A$3:$K$1041,11,FALSE))*$C322/100,0)</f>
        <v>36.6</v>
      </c>
      <c r="R322" s="349"/>
    </row>
    <row r="323" spans="1:18" ht="24.95" customHeight="1" x14ac:dyDescent="0.25">
      <c r="A323" s="285" t="s">
        <v>90</v>
      </c>
      <c r="B323" s="278">
        <v>0.5</v>
      </c>
      <c r="C323" s="249">
        <v>0.5</v>
      </c>
      <c r="D323" s="249" t="s">
        <v>1614</v>
      </c>
      <c r="E323" s="279">
        <f t="shared" si="28"/>
        <v>1</v>
      </c>
      <c r="F323" s="279"/>
      <c r="G323" s="282">
        <f>IFERROR((VLOOKUP($A323,'Tabela de alimentos'!$A$3:$K$1041,2,FALSE))*$C323/100,0)</f>
        <v>0.56564939130434788</v>
      </c>
      <c r="H323" s="283">
        <f>IFERROR((VLOOKUP($A323,'Tabela de alimentos'!$A$3:$K$1041,3,FALSE))*$C323/100,0)</f>
        <v>2.3666770532173915</v>
      </c>
      <c r="I323" s="310">
        <f>IFERROR((VLOOKUP($A323,'Tabela de alimentos'!$A$3:$K$1041,4,FALSE))*$C323/100,0)</f>
        <v>3.5054347826086955E-2</v>
      </c>
      <c r="J323" s="282">
        <f>IFERROR((VLOOKUP($A323,'Tabela de alimentos'!$A$3:$K$1041,5,FALSE))*$C323/100,0)</f>
        <v>1.1000000000000001E-3</v>
      </c>
      <c r="K323" s="282">
        <f>IFERROR((VLOOKUP($A323,'Tabela de alimentos'!$A$3:$K$1041,6,FALSE))*$C323/100,0)</f>
        <v>0.11952898550724639</v>
      </c>
      <c r="L323" s="283">
        <f>IFERROR((VLOOKUP($A323,'Tabela de alimentos'!$A$3:$K$1041,7,FALSE))*$C323/100,0)</f>
        <v>6.7799999999999999E-2</v>
      </c>
      <c r="M323" s="283">
        <f>IFERROR((VLOOKUP($A323,'Tabela de alimentos'!$A$3:$K$1041,8,FALSE))*$C323/100,0)</f>
        <v>4.0000000000000001E-3</v>
      </c>
      <c r="N323" s="283">
        <f>IFERROR((VLOOKUP($A323,'Tabela de alimentos'!$A$3:$K$1041,9,FALSE))*$C323/100,0)</f>
        <v>0</v>
      </c>
      <c r="O323" s="283">
        <f>IFERROR((VLOOKUP($A323,'Tabela de alimentos'!$A$3:$K$1041,10,FALSE))*$C323/100,0)</f>
        <v>0</v>
      </c>
      <c r="P323" s="284">
        <f>IFERROR((VLOOKUP($A323,'Tabela de alimentos'!$A$3:$K$1041,11,FALSE))*$C323/100,0)</f>
        <v>2.6800000000000001E-2</v>
      </c>
      <c r="R323" s="349"/>
    </row>
    <row r="324" spans="1:18" ht="24.95" customHeight="1" x14ac:dyDescent="0.25">
      <c r="A324" s="285" t="s">
        <v>101</v>
      </c>
      <c r="B324" s="278">
        <v>3</v>
      </c>
      <c r="C324" s="249">
        <v>2.5</v>
      </c>
      <c r="D324" s="249" t="s">
        <v>1614</v>
      </c>
      <c r="E324" s="279">
        <f t="shared" si="28"/>
        <v>1.2</v>
      </c>
      <c r="F324" s="279"/>
      <c r="G324" s="282">
        <f>IFERROR((VLOOKUP($A324,'Tabela de alimentos'!$A$3:$K$1041,2,FALSE))*$C324/100,0)</f>
        <v>0.98550115942028949</v>
      </c>
      <c r="H324" s="283">
        <f>IFERROR((VLOOKUP($A324,'Tabela de alimentos'!$A$3:$K$1041,3,FALSE))*$C324/100,0)</f>
        <v>4.1233368510144919</v>
      </c>
      <c r="I324" s="310">
        <f>IFERROR((VLOOKUP($A324,'Tabela de alimentos'!$A$3:$K$1041,4,FALSE))*$C324/100,0)</f>
        <v>4.2753623188405802E-2</v>
      </c>
      <c r="J324" s="282">
        <f>IFERROR((VLOOKUP($A324,'Tabela de alimentos'!$A$3:$K$1041,5,FALSE))*$C324/100,0)</f>
        <v>2E-3</v>
      </c>
      <c r="K324" s="282">
        <f>IFERROR((VLOOKUP($A324,'Tabela de alimentos'!$A$3:$K$1041,6,FALSE))*$C324/100,0)</f>
        <v>0.22132971014492747</v>
      </c>
      <c r="L324" s="283">
        <f>IFERROR((VLOOKUP($A324,'Tabela de alimentos'!$A$3:$K$1041,7,FALSE))*$C324/100,0)</f>
        <v>0.35</v>
      </c>
      <c r="M324" s="283">
        <f>IFERROR((VLOOKUP($A324,'Tabela de alimentos'!$A$3:$K$1041,8,FALSE))*$C324/100,0)</f>
        <v>5.0833333333333338E-3</v>
      </c>
      <c r="N324" s="283">
        <f>IFERROR((VLOOKUP($A324,'Tabela de alimentos'!$A$3:$K$1041,9,FALSE))*$C324/100,0)</f>
        <v>0</v>
      </c>
      <c r="O324" s="283">
        <f>IFERROR((VLOOKUP($A324,'Tabela de alimentos'!$A$3:$K$1041,10,FALSE))*$C324/100,0)</f>
        <v>0.11666666666666668</v>
      </c>
      <c r="P324" s="284">
        <f>IFERROR((VLOOKUP($A324,'Tabela de alimentos'!$A$3:$K$1041,11,FALSE))*$C324/100,0)</f>
        <v>1.4916666666666667E-2</v>
      </c>
      <c r="R324" s="349"/>
    </row>
    <row r="325" spans="1:18" ht="24.95" customHeight="1" x14ac:dyDescent="0.25">
      <c r="A325" s="285" t="s">
        <v>226</v>
      </c>
      <c r="B325" s="278">
        <v>2.5</v>
      </c>
      <c r="C325" s="249">
        <v>2.5</v>
      </c>
      <c r="D325" s="249" t="s">
        <v>1615</v>
      </c>
      <c r="E325" s="279">
        <f t="shared" si="28"/>
        <v>1</v>
      </c>
      <c r="F325" s="279"/>
      <c r="G325" s="282">
        <f>IFERROR((VLOOKUP($A325,'Tabela de alimentos'!$A$3:$K$1041,2,FALSE))*$C325/100,0)</f>
        <v>22.1</v>
      </c>
      <c r="H325" s="283">
        <f>IFERROR((VLOOKUP($A325,'Tabela de alimentos'!$A$3:$K$1041,3,FALSE))*$C325/100,0)</f>
        <v>92.466399999999993</v>
      </c>
      <c r="I325" s="310">
        <f>IFERROR((VLOOKUP($A325,'Tabela de alimentos'!$A$3:$K$1041,4,FALSE))*$C325/100,0)</f>
        <v>0</v>
      </c>
      <c r="J325" s="282">
        <f>IFERROR((VLOOKUP($A325,'Tabela de alimentos'!$A$3:$K$1041,5,FALSE))*$C325/100,0)</f>
        <v>2.5</v>
      </c>
      <c r="K325" s="282">
        <f>IFERROR((VLOOKUP($A325,'Tabela de alimentos'!$A$3:$K$1041,6,FALSE))*$C325/100,0)</f>
        <v>0</v>
      </c>
      <c r="L325" s="283">
        <f>IFERROR((VLOOKUP($A325,'Tabela de alimentos'!$A$3:$K$1041,7,FALSE))*$C325/100,0)</f>
        <v>0</v>
      </c>
      <c r="M325" s="283">
        <f>IFERROR((VLOOKUP($A325,'Tabela de alimentos'!$A$3:$K$1041,8,FALSE))*$C325/100,0)</f>
        <v>0</v>
      </c>
      <c r="N325" s="283">
        <f>IFERROR((VLOOKUP($A325,'Tabela de alimentos'!$A$3:$K$1041,9,FALSE))*$C325/100,0)</f>
        <v>0</v>
      </c>
      <c r="O325" s="283">
        <f>IFERROR((VLOOKUP($A325,'Tabela de alimentos'!$A$3:$K$1041,10,FALSE))*$C325/100,0)</f>
        <v>0</v>
      </c>
      <c r="P325" s="284">
        <f>IFERROR((VLOOKUP($A325,'Tabela de alimentos'!$A$3:$K$1041,11,FALSE))*$C325/100,0)</f>
        <v>0</v>
      </c>
      <c r="R325" s="349"/>
    </row>
    <row r="326" spans="1:18" ht="24.95" customHeight="1" x14ac:dyDescent="0.25">
      <c r="A326" s="285" t="s">
        <v>133</v>
      </c>
      <c r="B326" s="278">
        <v>30</v>
      </c>
      <c r="C326" s="249">
        <v>25</v>
      </c>
      <c r="D326" s="249" t="s">
        <v>1614</v>
      </c>
      <c r="E326" s="279">
        <f t="shared" si="28"/>
        <v>1.2</v>
      </c>
      <c r="F326" s="279"/>
      <c r="G326" s="282">
        <f>IFERROR((VLOOKUP($A326,'Tabela de alimentos'!$A$3:$K$1041,2,FALSE))*$C326/100,0)</f>
        <v>3.8337891304347895</v>
      </c>
      <c r="H326" s="283">
        <f>IFERROR((VLOOKUP($A326,'Tabela de alimentos'!$A$3:$K$1041,3,FALSE))*$C326/100,0)</f>
        <v>16.040573721739161</v>
      </c>
      <c r="I326" s="310">
        <f>IFERROR((VLOOKUP($A326,'Tabela de alimentos'!$A$3:$K$1041,4,FALSE))*$C326/100,0)</f>
        <v>0.27445652173913043</v>
      </c>
      <c r="J326" s="282">
        <f>IFERROR((VLOOKUP($A326,'Tabela de alimentos'!$A$3:$K$1041,5,FALSE))*$C326/100,0)</f>
        <v>4.3333333333333342E-2</v>
      </c>
      <c r="K326" s="282">
        <f>IFERROR((VLOOKUP($A326,'Tabela de alimentos'!$A$3:$K$1041,6,FALSE))*$C326/100,0)</f>
        <v>0.78471014492753655</v>
      </c>
      <c r="L326" s="283">
        <f>IFERROR((VLOOKUP($A326,'Tabela de alimentos'!$A$3:$K$1041,7,FALSE))*$C326/100,0)</f>
        <v>1.7350000000000001</v>
      </c>
      <c r="M326" s="283">
        <f>IFERROR((VLOOKUP($A326,'Tabela de alimentos'!$A$3:$K$1041,8,FALSE))*$C326/100,0)</f>
        <v>5.9166666666666673E-2</v>
      </c>
      <c r="N326" s="283">
        <f>IFERROR((VLOOKUP($A326,'Tabela de alimentos'!$A$3:$K$1041,9,FALSE))*$C326/100,0)</f>
        <v>25.75</v>
      </c>
      <c r="O326" s="283">
        <f>IFERROR((VLOOKUP($A326,'Tabela de alimentos'!$A$3:$K$1041,10,FALSE))*$C326/100,0)</f>
        <v>5.3033333333333337</v>
      </c>
      <c r="P326" s="284">
        <f>IFERROR((VLOOKUP($A326,'Tabela de alimentos'!$A$3:$K$1041,11,FALSE))*$C326/100,0)</f>
        <v>0.255</v>
      </c>
      <c r="R326" s="349"/>
    </row>
    <row r="327" spans="1:18" ht="24.95" customHeight="1" x14ac:dyDescent="0.25">
      <c r="A327" s="285" t="s">
        <v>129</v>
      </c>
      <c r="B327" s="278">
        <v>1</v>
      </c>
      <c r="C327" s="249">
        <v>1</v>
      </c>
      <c r="D327" s="249" t="s">
        <v>1614</v>
      </c>
      <c r="E327" s="279">
        <f t="shared" si="28"/>
        <v>1</v>
      </c>
      <c r="F327" s="279"/>
      <c r="G327" s="282">
        <f>IFERROR((VLOOKUP($A327,'Tabela de alimentos'!$A$3:$K$1041,2,FALSE))*$C327/100,0)</f>
        <v>0.33424111594202882</v>
      </c>
      <c r="H327" s="283">
        <f>IFERROR((VLOOKUP($A327,'Tabela de alimentos'!$A$3:$K$1041,3,FALSE))*$C327/100,0)</f>
        <v>1.3984648291014488</v>
      </c>
      <c r="I327" s="310">
        <f>IFERROR((VLOOKUP($A327,'Tabela de alimentos'!$A$3:$K$1041,4,FALSE))*$C327/100,0)</f>
        <v>3.2572463768115942E-2</v>
      </c>
      <c r="J327" s="282">
        <f>IFERROR((VLOOKUP($A327,'Tabela de alimentos'!$A$3:$K$1041,5,FALSE))*$C327/100,0)</f>
        <v>6.0999999999999995E-3</v>
      </c>
      <c r="K327" s="282">
        <f>IFERROR((VLOOKUP($A327,'Tabela de alimentos'!$A$3:$K$1041,6,FALSE))*$C327/100,0)</f>
        <v>5.7060869565217345E-2</v>
      </c>
      <c r="L327" s="283">
        <f>IFERROR((VLOOKUP($A327,'Tabela de alimentos'!$A$3:$K$1041,7,FALSE))*$C327/100,0)</f>
        <v>1.7941333333333334</v>
      </c>
      <c r="M327" s="283">
        <f>IFERROR((VLOOKUP($A327,'Tabela de alimentos'!$A$3:$K$1041,8,FALSE))*$C327/100,0)</f>
        <v>3.1800000000000002E-2</v>
      </c>
      <c r="N327" s="283">
        <f>IFERROR((VLOOKUP($A327,'Tabela de alimentos'!$A$3:$K$1041,9,FALSE))*$C327/100,0)</f>
        <v>17.43</v>
      </c>
      <c r="O327" s="283">
        <f>IFERROR((VLOOKUP($A327,'Tabela de alimentos'!$A$3:$K$1041,10,FALSE))*$C327/100,0)</f>
        <v>0.51693333333333324</v>
      </c>
      <c r="P327" s="284">
        <f>IFERROR((VLOOKUP($A327,'Tabela de alimentos'!$A$3:$K$1041,11,FALSE))*$C327/100,0)</f>
        <v>2.3E-2</v>
      </c>
      <c r="R327" s="349"/>
    </row>
    <row r="328" spans="1:18" ht="24.95" customHeight="1" x14ac:dyDescent="0.25">
      <c r="A328" s="285" t="s">
        <v>102</v>
      </c>
      <c r="B328" s="278">
        <v>1</v>
      </c>
      <c r="C328" s="249">
        <v>1</v>
      </c>
      <c r="D328" s="249" t="s">
        <v>1614</v>
      </c>
      <c r="E328" s="279">
        <f t="shared" si="28"/>
        <v>1</v>
      </c>
      <c r="F328" s="279"/>
      <c r="G328" s="282">
        <f>IFERROR((VLOOKUP($A328,'Tabela de alimentos'!$A$3:$K$1041,2,FALSE))*$C328/100,0)</f>
        <v>0.19515885507246439</v>
      </c>
      <c r="H328" s="283">
        <f>IFERROR((VLOOKUP($A328,'Tabela de alimentos'!$A$3:$K$1041,3,FALSE))*$C328/100,0)</f>
        <v>0.81654464962319095</v>
      </c>
      <c r="I328" s="310">
        <f>IFERROR((VLOOKUP($A328,'Tabela de alimentos'!$A$3:$K$1041,4,FALSE))*$C328/100,0)</f>
        <v>1.865942028985507E-2</v>
      </c>
      <c r="J328" s="282">
        <f>IFERROR((VLOOKUP($A328,'Tabela de alimentos'!$A$3:$K$1041,5,FALSE))*$C328/100,0)</f>
        <v>3.4999999999999996E-3</v>
      </c>
      <c r="K328" s="282">
        <f>IFERROR((VLOOKUP($A328,'Tabela de alimentos'!$A$3:$K$1041,6,FALSE))*$C328/100,0)</f>
        <v>3.3707246376811648E-2</v>
      </c>
      <c r="L328" s="283">
        <f>IFERROR((VLOOKUP($A328,'Tabela de alimentos'!$A$3:$K$1041,7,FALSE))*$C328/100,0)</f>
        <v>0.79853333333333343</v>
      </c>
      <c r="M328" s="283">
        <f>IFERROR((VLOOKUP($A328,'Tabela de alimentos'!$A$3:$K$1041,8,FALSE))*$C328/100,0)</f>
        <v>6.4666666666666657E-3</v>
      </c>
      <c r="N328" s="283">
        <f>IFERROR((VLOOKUP($A328,'Tabela de alimentos'!$A$3:$K$1041,9,FALSE))*$C328/100,0)</f>
        <v>2.79</v>
      </c>
      <c r="O328" s="283">
        <f>IFERROR((VLOOKUP($A328,'Tabela de alimentos'!$A$3:$K$1041,10,FALSE))*$C328/100,0)</f>
        <v>0.31780000000000003</v>
      </c>
      <c r="P328" s="284">
        <f>IFERROR((VLOOKUP($A328,'Tabela de alimentos'!$A$3:$K$1041,11,FALSE))*$C328/100,0)</f>
        <v>1.6033333333333333E-2</v>
      </c>
      <c r="R328" s="349"/>
    </row>
    <row r="329" spans="1:18" ht="24.95" customHeight="1" x14ac:dyDescent="0.25">
      <c r="A329" s="285" t="s">
        <v>817</v>
      </c>
      <c r="B329" s="278">
        <v>0.1</v>
      </c>
      <c r="C329" s="249">
        <v>0.1</v>
      </c>
      <c r="D329" s="249" t="s">
        <v>1614</v>
      </c>
      <c r="E329" s="279">
        <f t="shared" si="28"/>
        <v>1</v>
      </c>
      <c r="F329" s="279"/>
      <c r="G329" s="282">
        <f>IFERROR((VLOOKUP($A329,'Tabela de alimentos'!$A$3:$K$1041,2,FALSE))*$C329/100,0)</f>
        <v>3.0000000000000005E-3</v>
      </c>
      <c r="H329" s="283">
        <f>IFERROR((VLOOKUP($A329,'Tabela de alimentos'!$A$3:$K$1041,3,FALSE))*$C329/100,0)</f>
        <v>1.3000000000000001E-2</v>
      </c>
      <c r="I329" s="310">
        <f>IFERROR((VLOOKUP($A329,'Tabela de alimentos'!$A$3:$K$1041,4,FALSE))*$C329/100,0)</f>
        <v>8.9999999999999992E-5</v>
      </c>
      <c r="J329" s="282">
        <f>IFERROR((VLOOKUP($A329,'Tabela de alimentos'!$A$3:$K$1041,5,FALSE))*$C329/100,0)</f>
        <v>6.0000000000000002E-5</v>
      </c>
      <c r="K329" s="282">
        <f>IFERROR((VLOOKUP($A329,'Tabela de alimentos'!$A$3:$K$1041,6,FALSE))*$C329/100,0)</f>
        <v>7.2999999999999996E-4</v>
      </c>
      <c r="L329" s="283">
        <f>IFERROR((VLOOKUP($A329,'Tabela de alimentos'!$A$3:$K$1041,7,FALSE))*$C329/100,0)</f>
        <v>2.1099999999999999E-3</v>
      </c>
      <c r="M329" s="283">
        <f>IFERROR((VLOOKUP($A329,'Tabela de alimentos'!$A$3:$K$1041,8,FALSE))*$C329/100,0)</f>
        <v>1.9000000000000004E-4</v>
      </c>
      <c r="N329" s="283">
        <f>IFERROR((VLOOKUP($A329,'Tabela de alimentos'!$A$3:$K$1041,9,FALSE))*$C329/100,0)</f>
        <v>0</v>
      </c>
      <c r="O329" s="283">
        <f>IFERROR((VLOOKUP($A329,'Tabela de alimentos'!$A$3:$K$1041,10,FALSE))*$C329/100,0)</f>
        <v>1.0000000000000001E-5</v>
      </c>
      <c r="P329" s="284">
        <f>IFERROR((VLOOKUP($A329,'Tabela de alimentos'!$A$3:$K$1041,11,FALSE))*$C329/100,0)</f>
        <v>1.2E-4</v>
      </c>
    </row>
    <row r="330" spans="1:18" ht="24.95" customHeight="1" x14ac:dyDescent="0.25">
      <c r="A330" s="285" t="s">
        <v>861</v>
      </c>
      <c r="B330" s="278">
        <v>0.2</v>
      </c>
      <c r="C330" s="249">
        <v>0.2</v>
      </c>
      <c r="D330" s="249" t="s">
        <v>1614</v>
      </c>
      <c r="E330" s="279">
        <f t="shared" si="28"/>
        <v>1</v>
      </c>
      <c r="F330" s="279"/>
      <c r="G330" s="289">
        <f>IFERROR((VLOOKUP($A330,'Tabela de alimentos'!$A$3:$K$1041,2,FALSE))*$C330/100,0)</f>
        <v>0</v>
      </c>
      <c r="H330" s="348">
        <f>IFERROR((VLOOKUP($A330,'Tabela de alimentos'!$A$3:$K$1041,3,FALSE))*$C330/100,0)</f>
        <v>0</v>
      </c>
      <c r="I330" s="310">
        <f>IFERROR((VLOOKUP($A330,'Tabela de alimentos'!$A$3:$K$1041,4,FALSE))*$C330/100,0)</f>
        <v>0</v>
      </c>
      <c r="J330" s="282">
        <f>IFERROR((VLOOKUP($A330,'Tabela de alimentos'!$A$3:$K$1041,5,FALSE))*$C330/100,0)</f>
        <v>0</v>
      </c>
      <c r="K330" s="282">
        <f>IFERROR((VLOOKUP($A330,'Tabela de alimentos'!$A$3:$K$1041,6,FALSE))*$C330/100,0)</f>
        <v>0</v>
      </c>
      <c r="L330" s="283">
        <f>IFERROR((VLOOKUP($A330,'Tabela de alimentos'!$A$3:$K$1041,7,FALSE))*$C330/100,0)</f>
        <v>0</v>
      </c>
      <c r="M330" s="283">
        <f>IFERROR((VLOOKUP($A330,'Tabela de alimentos'!$A$3:$K$1041,8,FALSE))*$C330/100,0)</f>
        <v>0</v>
      </c>
      <c r="N330" s="283">
        <f>IFERROR((VLOOKUP($A330,'Tabela de alimentos'!$A$3:$K$1041,9,FALSE))*$C330/100,0)</f>
        <v>0</v>
      </c>
      <c r="O330" s="283">
        <f>IFERROR((VLOOKUP($A330,'Tabela de alimentos'!$A$3:$K$1041,10,FALSE))*$C330/100,0)</f>
        <v>0</v>
      </c>
      <c r="P330" s="284">
        <f>IFERROR((VLOOKUP($A330,'Tabela de alimentos'!$A$3:$K$1041,11,FALSE))*$C330/100,0)</f>
        <v>79.88600000000001</v>
      </c>
      <c r="R330" s="349"/>
    </row>
    <row r="331" spans="1:18" ht="24.95" customHeight="1" x14ac:dyDescent="0.25">
      <c r="A331" s="539" t="s">
        <v>395</v>
      </c>
      <c r="B331" s="540"/>
      <c r="C331" s="540"/>
      <c r="D331" s="540"/>
      <c r="E331" s="540"/>
      <c r="F331" s="541"/>
      <c r="G331" s="313">
        <f t="shared" ref="G331:P331" si="29">SUM(G322:G330)</f>
        <v>156.41733965217392</v>
      </c>
      <c r="H331" s="314">
        <f t="shared" si="29"/>
        <v>654.45059710469593</v>
      </c>
      <c r="I331" s="315">
        <f t="shared" si="29"/>
        <v>16.375586376811594</v>
      </c>
      <c r="J331" s="316">
        <f t="shared" si="29"/>
        <v>9.2160933333333332</v>
      </c>
      <c r="K331" s="316">
        <f t="shared" si="29"/>
        <v>1.2170669565217391</v>
      </c>
      <c r="L331" s="316">
        <f t="shared" si="29"/>
        <v>12.547576666666666</v>
      </c>
      <c r="M331" s="315">
        <f t="shared" si="29"/>
        <v>1.8407066666666665</v>
      </c>
      <c r="N331" s="317">
        <f t="shared" si="29"/>
        <v>45.97</v>
      </c>
      <c r="O331" s="317">
        <f t="shared" si="29"/>
        <v>6.2547433333333329</v>
      </c>
      <c r="P331" s="318">
        <f t="shared" si="29"/>
        <v>116.82187000000002</v>
      </c>
      <c r="R331" s="349"/>
    </row>
    <row r="332" spans="1:18" ht="24.95" customHeight="1" x14ac:dyDescent="0.25">
      <c r="A332" s="295" t="s">
        <v>767</v>
      </c>
      <c r="B332" s="537"/>
      <c r="C332" s="537"/>
      <c r="D332" s="250"/>
      <c r="E332" s="296"/>
      <c r="F332" s="296"/>
      <c r="G332" s="297"/>
      <c r="H332" s="296"/>
      <c r="I332" s="296"/>
      <c r="J332" s="296"/>
      <c r="K332" s="296"/>
      <c r="L332" s="296"/>
      <c r="M332" s="298"/>
      <c r="N332" s="298"/>
      <c r="O332" s="298"/>
      <c r="P332" s="299"/>
      <c r="R332" s="349"/>
    </row>
    <row r="333" spans="1:18" ht="24.95" customHeight="1" x14ac:dyDescent="0.25">
      <c r="A333" s="345" t="s">
        <v>882</v>
      </c>
      <c r="B333" s="484"/>
      <c r="C333" s="484"/>
      <c r="D333" s="484"/>
      <c r="E333" s="330"/>
      <c r="F333" s="330"/>
      <c r="G333" s="310"/>
      <c r="H333" s="330"/>
      <c r="I333" s="330"/>
      <c r="J333" s="330"/>
      <c r="K333" s="330"/>
      <c r="L333" s="330"/>
      <c r="P333" s="301"/>
      <c r="R333" s="349"/>
    </row>
    <row r="334" spans="1:18" ht="24.95" customHeight="1" x14ac:dyDescent="0.25">
      <c r="A334" s="516" t="s">
        <v>904</v>
      </c>
      <c r="B334" s="517"/>
      <c r="C334" s="517"/>
      <c r="D334" s="517"/>
      <c r="E334" s="517"/>
      <c r="F334" s="517"/>
      <c r="G334" s="517"/>
      <c r="H334" s="517"/>
      <c r="I334" s="517"/>
      <c r="J334" s="517"/>
      <c r="K334" s="517"/>
      <c r="L334" s="517"/>
      <c r="M334" s="517"/>
      <c r="N334" s="517"/>
      <c r="O334" s="517"/>
      <c r="P334" s="518"/>
      <c r="R334" s="349"/>
    </row>
    <row r="335" spans="1:18" ht="24.95" customHeight="1" x14ac:dyDescent="0.25">
      <c r="A335" s="516" t="s">
        <v>818</v>
      </c>
      <c r="B335" s="517"/>
      <c r="C335" s="517"/>
      <c r="D335" s="517"/>
      <c r="E335" s="517"/>
      <c r="F335" s="517"/>
      <c r="G335" s="517"/>
      <c r="H335" s="517"/>
      <c r="I335" s="517"/>
      <c r="J335" s="517"/>
      <c r="K335" s="517"/>
      <c r="L335" s="517"/>
      <c r="M335" s="517"/>
      <c r="N335" s="517"/>
      <c r="O335" s="517"/>
      <c r="P335" s="518"/>
      <c r="R335" s="349"/>
    </row>
    <row r="336" spans="1:18" ht="24.95" customHeight="1" x14ac:dyDescent="0.25">
      <c r="A336" s="325" t="s">
        <v>912</v>
      </c>
      <c r="G336" s="251"/>
      <c r="P336" s="301"/>
      <c r="R336" s="349"/>
    </row>
    <row r="337" spans="1:33" s="350" customFormat="1" ht="24.95" customHeight="1" thickBot="1" x14ac:dyDescent="0.3">
      <c r="A337" s="554" t="s">
        <v>908</v>
      </c>
      <c r="B337" s="555"/>
      <c r="C337" s="555"/>
      <c r="D337" s="555"/>
      <c r="E337" s="555"/>
      <c r="F337" s="555"/>
      <c r="G337" s="555"/>
      <c r="H337" s="555"/>
      <c r="I337" s="555"/>
      <c r="J337" s="555"/>
      <c r="K337" s="555"/>
      <c r="L337" s="555"/>
      <c r="M337" s="555"/>
      <c r="N337" s="555"/>
      <c r="O337" s="555"/>
      <c r="P337" s="556"/>
      <c r="R337" s="351"/>
    </row>
    <row r="338" spans="1:33" ht="24.95" customHeight="1" thickBot="1" x14ac:dyDescent="0.3">
      <c r="A338" s="322"/>
      <c r="B338" s="532" t="s">
        <v>1152</v>
      </c>
      <c r="C338" s="532"/>
      <c r="D338" s="532"/>
      <c r="E338" s="532"/>
      <c r="F338" s="532"/>
      <c r="G338" s="532"/>
      <c r="H338" s="532"/>
      <c r="I338" s="532"/>
      <c r="J338" s="532"/>
      <c r="K338" s="532"/>
      <c r="L338" s="352"/>
      <c r="M338" s="352"/>
      <c r="N338" s="352"/>
      <c r="O338" s="352"/>
      <c r="P338" s="353"/>
      <c r="R338" s="349"/>
      <c r="S338" s="262" t="s">
        <v>766</v>
      </c>
      <c r="T338" s="262"/>
      <c r="U338" s="262"/>
      <c r="V338" s="262"/>
      <c r="W338" s="262"/>
      <c r="X338" s="262"/>
      <c r="Y338" s="262"/>
      <c r="Z338" s="262"/>
      <c r="AA338" s="262"/>
      <c r="AB338" s="262"/>
      <c r="AC338" s="262"/>
      <c r="AD338" s="262"/>
      <c r="AE338" s="262"/>
      <c r="AF338" s="262"/>
      <c r="AG338" s="262"/>
    </row>
    <row r="339" spans="1:33" ht="48" customHeight="1" x14ac:dyDescent="0.25">
      <c r="A339" s="510" t="s">
        <v>762</v>
      </c>
      <c r="B339" s="511"/>
      <c r="C339" s="511"/>
      <c r="D339" s="511"/>
      <c r="E339" s="511"/>
      <c r="F339" s="511"/>
      <c r="G339" s="511"/>
      <c r="H339" s="511"/>
      <c r="I339" s="511"/>
      <c r="J339" s="511"/>
      <c r="K339" s="511"/>
      <c r="L339" s="511"/>
      <c r="M339" s="511"/>
      <c r="N339" s="511"/>
      <c r="O339" s="511"/>
      <c r="P339" s="512"/>
      <c r="R339" s="349"/>
      <c r="S339" s="262"/>
      <c r="T339" s="262"/>
      <c r="U339" s="262"/>
      <c r="V339" s="262"/>
      <c r="W339" s="262"/>
      <c r="X339" s="262"/>
      <c r="Y339" s="262"/>
      <c r="Z339" s="262"/>
      <c r="AA339" s="262"/>
      <c r="AB339" s="262"/>
      <c r="AC339" s="262"/>
      <c r="AD339" s="262"/>
      <c r="AE339" s="262"/>
      <c r="AF339" s="262"/>
      <c r="AG339" s="262"/>
    </row>
    <row r="340" spans="1:33" ht="24.95" customHeight="1" x14ac:dyDescent="0.25">
      <c r="A340" s="513" t="s">
        <v>1365</v>
      </c>
      <c r="B340" s="514"/>
      <c r="C340" s="514"/>
      <c r="D340" s="514"/>
      <c r="E340" s="514"/>
      <c r="F340" s="514"/>
      <c r="G340" s="514"/>
      <c r="H340" s="514"/>
      <c r="I340" s="514"/>
      <c r="J340" s="514"/>
      <c r="K340" s="514"/>
      <c r="L340" s="514"/>
      <c r="M340" s="514"/>
      <c r="N340" s="514"/>
      <c r="O340" s="514"/>
      <c r="P340" s="515"/>
      <c r="R340" s="349"/>
      <c r="S340" s="262"/>
      <c r="T340" s="262"/>
      <c r="U340" s="262"/>
      <c r="V340" s="262"/>
      <c r="W340" s="262"/>
      <c r="X340" s="262"/>
      <c r="Y340" s="262"/>
      <c r="Z340" s="262"/>
      <c r="AA340" s="262"/>
      <c r="AB340" s="262"/>
      <c r="AC340" s="262"/>
      <c r="AD340" s="262"/>
      <c r="AE340" s="262"/>
      <c r="AF340" s="262"/>
      <c r="AG340" s="262"/>
    </row>
    <row r="341" spans="1:33" ht="24.95" customHeight="1" x14ac:dyDescent="0.25">
      <c r="A341" s="534" t="s">
        <v>1014</v>
      </c>
      <c r="B341" s="535"/>
      <c r="C341" s="535"/>
      <c r="D341" s="535"/>
      <c r="E341" s="535"/>
      <c r="F341" s="535"/>
      <c r="G341" s="522" t="s">
        <v>764</v>
      </c>
      <c r="H341" s="523"/>
      <c r="I341" s="523"/>
      <c r="J341" s="523"/>
      <c r="K341" s="523"/>
      <c r="L341" s="523"/>
      <c r="M341" s="523"/>
      <c r="N341" s="523"/>
      <c r="O341" s="523"/>
      <c r="P341" s="524"/>
      <c r="R341" s="349"/>
      <c r="S341" s="262"/>
      <c r="T341" s="262"/>
      <c r="U341" s="262"/>
      <c r="V341" s="262"/>
      <c r="W341" s="262"/>
      <c r="X341" s="262"/>
      <c r="Y341" s="262"/>
      <c r="Z341" s="262"/>
      <c r="AA341" s="262"/>
      <c r="AB341" s="262"/>
      <c r="AC341" s="262"/>
      <c r="AD341" s="262"/>
      <c r="AE341" s="262"/>
      <c r="AF341" s="262"/>
      <c r="AG341" s="262"/>
    </row>
    <row r="342" spans="1:33" ht="24.95" customHeight="1" x14ac:dyDescent="0.25">
      <c r="A342" s="525" t="s">
        <v>393</v>
      </c>
      <c r="B342" s="505" t="s">
        <v>644</v>
      </c>
      <c r="C342" s="505" t="s">
        <v>645</v>
      </c>
      <c r="D342" s="505" t="s">
        <v>1613</v>
      </c>
      <c r="E342" s="505" t="s">
        <v>394</v>
      </c>
      <c r="F342" s="505" t="s">
        <v>621</v>
      </c>
      <c r="G342" s="527" t="s">
        <v>31</v>
      </c>
      <c r="H342" s="528"/>
      <c r="I342" s="263" t="s">
        <v>7</v>
      </c>
      <c r="J342" s="264" t="s">
        <v>32</v>
      </c>
      <c r="K342" s="264" t="s">
        <v>640</v>
      </c>
      <c r="L342" s="265" t="s">
        <v>8</v>
      </c>
      <c r="M342" s="266" t="s">
        <v>9</v>
      </c>
      <c r="N342" s="267" t="s">
        <v>10</v>
      </c>
      <c r="O342" s="264" t="s">
        <v>396</v>
      </c>
      <c r="P342" s="268" t="s">
        <v>623</v>
      </c>
      <c r="R342" s="349"/>
      <c r="S342" s="262"/>
      <c r="T342" s="262"/>
      <c r="U342" s="262"/>
      <c r="V342" s="262"/>
      <c r="W342" s="262"/>
      <c r="X342" s="262"/>
      <c r="Y342" s="262"/>
      <c r="Z342" s="262"/>
      <c r="AA342" s="262"/>
      <c r="AB342" s="262"/>
      <c r="AC342" s="262"/>
      <c r="AD342" s="262"/>
      <c r="AE342" s="262"/>
      <c r="AF342" s="262"/>
      <c r="AG342" s="262"/>
    </row>
    <row r="343" spans="1:33" ht="24.95" customHeight="1" x14ac:dyDescent="0.25">
      <c r="A343" s="538"/>
      <c r="B343" s="506"/>
      <c r="C343" s="506"/>
      <c r="D343" s="506"/>
      <c r="E343" s="506"/>
      <c r="F343" s="506"/>
      <c r="G343" s="269" t="s">
        <v>34</v>
      </c>
      <c r="H343" s="267" t="s">
        <v>35</v>
      </c>
      <c r="I343" s="271" t="s">
        <v>36</v>
      </c>
      <c r="J343" s="272" t="s">
        <v>36</v>
      </c>
      <c r="K343" s="272" t="s">
        <v>36</v>
      </c>
      <c r="L343" s="273" t="s">
        <v>37</v>
      </c>
      <c r="M343" s="274" t="s">
        <v>37</v>
      </c>
      <c r="N343" s="275" t="s">
        <v>38</v>
      </c>
      <c r="O343" s="272" t="s">
        <v>37</v>
      </c>
      <c r="P343" s="276" t="s">
        <v>37</v>
      </c>
      <c r="R343" s="349"/>
      <c r="S343" s="262"/>
      <c r="T343" s="262"/>
      <c r="U343" s="262"/>
      <c r="V343" s="262"/>
      <c r="W343" s="262"/>
      <c r="X343" s="262"/>
      <c r="Y343" s="262"/>
      <c r="Z343" s="262"/>
      <c r="AA343" s="262"/>
      <c r="AB343" s="262"/>
      <c r="AC343" s="262"/>
      <c r="AD343" s="262"/>
      <c r="AE343" s="262"/>
      <c r="AF343" s="262"/>
      <c r="AG343" s="262"/>
    </row>
    <row r="344" spans="1:33" ht="24.95" customHeight="1" x14ac:dyDescent="0.25">
      <c r="A344" s="277" t="s">
        <v>103</v>
      </c>
      <c r="B344" s="331">
        <v>40</v>
      </c>
      <c r="C344" s="309">
        <v>35</v>
      </c>
      <c r="D344" s="249" t="s">
        <v>1614</v>
      </c>
      <c r="E344" s="280">
        <f>IFERROR(B344/C344,0)</f>
        <v>1.1428571428571428</v>
      </c>
      <c r="F344" s="319"/>
      <c r="G344" s="280">
        <f>IFERROR((VLOOKUP($A344,'Tabela de alimentos'!$A$3:$K$1041,2,FALSE))*$C344/100,0)</f>
        <v>10.5</v>
      </c>
      <c r="H344" s="280">
        <f>IFERROR((VLOOKUP($A344,'Tabela de alimentos'!$A$3:$K$1041,3,FALSE))*$C344/100,0)</f>
        <v>44.8</v>
      </c>
      <c r="I344" s="310">
        <f>IFERROR((VLOOKUP($A344,'Tabela de alimentos'!$A$3:$K$1041,4,FALSE))*$C344/100,0)</f>
        <v>0.39200000000000002</v>
      </c>
      <c r="J344" s="282">
        <f>IFERROR((VLOOKUP($A344,'Tabela de alimentos'!$A$3:$K$1041,5,FALSE))*$C344/100,0)</f>
        <v>7.3499999999999996E-2</v>
      </c>
      <c r="K344" s="282">
        <f>IFERROR((VLOOKUP($A344,'Tabela de alimentos'!$A$3:$K$1041,6,FALSE))*$C344/100,0)</f>
        <v>1.5959999999999999</v>
      </c>
      <c r="L344" s="283">
        <f>IFERROR((VLOOKUP($A344,'Tabela de alimentos'!$A$3:$K$1041,7,FALSE))*$C344/100,0)</f>
        <v>7.49</v>
      </c>
      <c r="M344" s="283">
        <f>IFERROR((VLOOKUP($A344,'Tabela de alimentos'!$A$3:$K$1041,8,FALSE))*$C344/100,0)</f>
        <v>0.16449999999999998</v>
      </c>
      <c r="N344" s="283">
        <f>IFERROR((VLOOKUP($A344,'Tabela de alimentos'!$A$3:$K$1041,9,FALSE))*$C344/100,0)</f>
        <v>259</v>
      </c>
      <c r="O344" s="283">
        <f>IFERROR((VLOOKUP($A344,'Tabela de alimentos'!$A$3:$K$1041,10,FALSE))*$C344/100,0)</f>
        <v>1.7908333333333335</v>
      </c>
      <c r="P344" s="284">
        <f>IFERROR((VLOOKUP($A344,'Tabela de alimentos'!$A$3:$K$1041,11,FALSE))*$C344/100,0)</f>
        <v>3.8849999999999998</v>
      </c>
      <c r="R344" s="349"/>
      <c r="S344" s="262"/>
      <c r="T344" s="262"/>
      <c r="U344" s="262"/>
      <c r="V344" s="262"/>
      <c r="W344" s="262"/>
      <c r="X344" s="262"/>
      <c r="Y344" s="262"/>
      <c r="Z344" s="262"/>
      <c r="AA344" s="262"/>
      <c r="AB344" s="262"/>
      <c r="AC344" s="262"/>
      <c r="AD344" s="262"/>
      <c r="AE344" s="262"/>
      <c r="AF344" s="262"/>
      <c r="AG344" s="262"/>
    </row>
    <row r="345" spans="1:33" ht="24.95" customHeight="1" x14ac:dyDescent="0.25">
      <c r="A345" s="285" t="s">
        <v>218</v>
      </c>
      <c r="B345" s="331">
        <v>8</v>
      </c>
      <c r="C345" s="253">
        <v>8</v>
      </c>
      <c r="D345" s="249" t="s">
        <v>1614</v>
      </c>
      <c r="E345" s="282">
        <f>IFERROR(B345/C345,0)</f>
        <v>1</v>
      </c>
      <c r="F345" s="279"/>
      <c r="G345" s="282">
        <f>IFERROR((VLOOKUP($A345,'Tabela de alimentos'!$A$3:$K$1041,2,FALSE))*$C345/100,0)</f>
        <v>60.603236858079732</v>
      </c>
      <c r="H345" s="282">
        <f>IFERROR((VLOOKUP($A345,'Tabela de alimentos'!$A$3:$K$1041,3,FALSE))*$C345/100,0)</f>
        <v>253.56394301420562</v>
      </c>
      <c r="I345" s="310">
        <f>IFERROR((VLOOKUP($A345,'Tabela de alimentos'!$A$3:$K$1041,4,FALSE))*$C345/100,0)</f>
        <v>3.1644800567626953E-2</v>
      </c>
      <c r="J345" s="282">
        <f>IFERROR((VLOOKUP($A345,'Tabela de alimentos'!$A$3:$K$1041,5,FALSE))*$C345/100,0)</f>
        <v>6.8831466666666667</v>
      </c>
      <c r="K345" s="282">
        <f>IFERROR((VLOOKUP($A345,'Tabela de alimentos'!$A$3:$K$1041,6,FALSE))*$C345/100,0)</f>
        <v>0</v>
      </c>
      <c r="L345" s="283">
        <f>IFERROR((VLOOKUP($A345,'Tabela de alimentos'!$A$3:$K$1041,7,FALSE))*$C345/100,0)</f>
        <v>0.28864000000000001</v>
      </c>
      <c r="M345" s="283">
        <f>IFERROR((VLOOKUP($A345,'Tabela de alimentos'!$A$3:$K$1041,8,FALSE))*$C345/100,0)</f>
        <v>0</v>
      </c>
      <c r="N345" s="283">
        <f>IFERROR((VLOOKUP($A345,'Tabela de alimentos'!$A$3:$K$1041,9,FALSE))*$C345/100,0)</f>
        <v>60.32</v>
      </c>
      <c r="O345" s="283">
        <f>IFERROR((VLOOKUP($A345,'Tabela de alimentos'!$A$3:$K$1041,10,FALSE))*$C345/100,0)</f>
        <v>0</v>
      </c>
      <c r="P345" s="284">
        <f>IFERROR((VLOOKUP($A345,'Tabela de alimentos'!$A$3:$K$1041,11,FALSE))*$C345/100,0)</f>
        <v>0.30789333333333335</v>
      </c>
      <c r="R345" s="349"/>
      <c r="S345" s="262"/>
      <c r="T345" s="262"/>
      <c r="U345" s="262"/>
      <c r="V345" s="262"/>
      <c r="W345" s="262"/>
      <c r="X345" s="262"/>
      <c r="Y345" s="262"/>
      <c r="Z345" s="262"/>
      <c r="AA345" s="262"/>
      <c r="AB345" s="262"/>
      <c r="AC345" s="262"/>
      <c r="AD345" s="262"/>
      <c r="AE345" s="262"/>
      <c r="AF345" s="262"/>
      <c r="AG345" s="262"/>
    </row>
    <row r="346" spans="1:33" ht="24.95" customHeight="1" x14ac:dyDescent="0.25">
      <c r="A346" s="285" t="s">
        <v>861</v>
      </c>
      <c r="B346" s="278">
        <v>0.2</v>
      </c>
      <c r="C346" s="249">
        <v>0.2</v>
      </c>
      <c r="D346" s="249" t="s">
        <v>1614</v>
      </c>
      <c r="E346" s="282">
        <f>IFERROR(B346/C346,0)</f>
        <v>1</v>
      </c>
      <c r="F346" s="279"/>
      <c r="G346" s="282">
        <f>IFERROR((VLOOKUP($A346,'Tabela de alimentos'!$A$3:$K$1041,2,FALSE))*$C346/100,0)</f>
        <v>0</v>
      </c>
      <c r="H346" s="282">
        <f>IFERROR((VLOOKUP($A346,'Tabela de alimentos'!$A$3:$K$1041,3,FALSE))*$C346/100,0)</f>
        <v>0</v>
      </c>
      <c r="I346" s="310">
        <f>IFERROR((VLOOKUP($A346,'Tabela de alimentos'!$A$3:$K$1041,4,FALSE))*$C346/100,0)</f>
        <v>0</v>
      </c>
      <c r="J346" s="282">
        <f>IFERROR((VLOOKUP($A346,'Tabela de alimentos'!$A$3:$K$1041,5,FALSE))*$C346/100,0)</f>
        <v>0</v>
      </c>
      <c r="K346" s="282">
        <f>IFERROR((VLOOKUP($A346,'Tabela de alimentos'!$A$3:$K$1041,6,FALSE))*$C346/100,0)</f>
        <v>0</v>
      </c>
      <c r="L346" s="283">
        <f>IFERROR((VLOOKUP($A346,'Tabela de alimentos'!$A$3:$K$1041,7,FALSE))*$C346/100,0)</f>
        <v>0</v>
      </c>
      <c r="M346" s="283">
        <f>IFERROR((VLOOKUP($A346,'Tabela de alimentos'!$A$3:$K$1041,8,FALSE))*$C346/100,0)</f>
        <v>0</v>
      </c>
      <c r="N346" s="283">
        <f>IFERROR((VLOOKUP($A346,'Tabela de alimentos'!$A$3:$K$1041,9,FALSE))*$C346/100,0)</f>
        <v>0</v>
      </c>
      <c r="O346" s="283">
        <f>IFERROR((VLOOKUP($A346,'Tabela de alimentos'!$A$3:$K$1041,10,FALSE))*$C346/100,0)</f>
        <v>0</v>
      </c>
      <c r="P346" s="284">
        <f>IFERROR((VLOOKUP($A346,'Tabela de alimentos'!$A$3:$K$1041,11,FALSE))*$C346/100,0)</f>
        <v>79.88600000000001</v>
      </c>
      <c r="R346" s="349"/>
      <c r="S346" s="262"/>
      <c r="T346" s="262"/>
      <c r="U346" s="262"/>
      <c r="V346" s="262"/>
      <c r="W346" s="262"/>
      <c r="X346" s="262"/>
      <c r="Y346" s="262"/>
      <c r="Z346" s="262"/>
      <c r="AA346" s="262"/>
      <c r="AB346" s="262"/>
      <c r="AC346" s="262"/>
      <c r="AD346" s="262"/>
      <c r="AE346" s="262"/>
      <c r="AF346" s="262"/>
      <c r="AG346" s="262"/>
    </row>
    <row r="347" spans="1:33" ht="24.95" customHeight="1" x14ac:dyDescent="0.25">
      <c r="A347" s="320" t="s">
        <v>493</v>
      </c>
      <c r="B347" s="331">
        <v>0.1</v>
      </c>
      <c r="C347" s="254">
        <v>0.1</v>
      </c>
      <c r="D347" s="253" t="s">
        <v>1614</v>
      </c>
      <c r="E347" s="282">
        <f>IFERROR(B347/C347,0)</f>
        <v>1</v>
      </c>
      <c r="F347" s="279"/>
      <c r="G347" s="289">
        <f>IFERROR((VLOOKUP($A347,'Tabela de alimentos'!$A$3:$K$1041,2,FALSE))*$C347/100,0)</f>
        <v>0.30599999999999999</v>
      </c>
      <c r="H347" s="289">
        <f>IFERROR((VLOOKUP($A347,'Tabela de alimentos'!$A$3:$K$1041,3,FALSE))*$C347/100,0)</f>
        <v>1.2803040000000001</v>
      </c>
      <c r="I347" s="310">
        <f>IFERROR((VLOOKUP($A347,'Tabela de alimentos'!$A$3:$K$1041,4,FALSE))*$C347/100,0)</f>
        <v>1.1000000000000001E-2</v>
      </c>
      <c r="J347" s="282">
        <f>IFERROR((VLOOKUP($A347,'Tabela de alimentos'!$A$3:$K$1041,5,FALSE))*$C347/100,0)</f>
        <v>1.0250000000000002E-2</v>
      </c>
      <c r="K347" s="282">
        <f>IFERROR((VLOOKUP($A347,'Tabela de alimentos'!$A$3:$K$1041,6,FALSE))*$C347/100,0)</f>
        <v>6.4430000000000015E-2</v>
      </c>
      <c r="L347" s="283">
        <f>IFERROR((VLOOKUP($A347,'Tabela de alimentos'!$A$3:$K$1041,7,FALSE))*$C347/100,0)</f>
        <v>1.5760000000000003</v>
      </c>
      <c r="M347" s="283">
        <f>IFERROR((VLOOKUP($A347,'Tabela de alimentos'!$A$3:$K$1041,8,FALSE))*$C347/100,0)</f>
        <v>4.4000000000000004E-2</v>
      </c>
      <c r="N347" s="283">
        <f>IFERROR((VLOOKUP($A347,'Tabela de alimentos'!$A$3:$K$1041,9,FALSE))*$C347/100,0)</f>
        <v>0.34517000000000003</v>
      </c>
      <c r="O347" s="283">
        <f>IFERROR((VLOOKUP($A347,'Tabela de alimentos'!$A$3:$K$1041,10,FALSE))*$C347/100,0)</f>
        <v>0.05</v>
      </c>
      <c r="P347" s="284">
        <f>IFERROR((VLOOKUP($A347,'Tabela de alimentos'!$A$3:$K$1041,11,FALSE))*$C347/100,0)</f>
        <v>1.4999999999999999E-2</v>
      </c>
      <c r="R347" s="349"/>
      <c r="S347" s="262"/>
      <c r="T347" s="262"/>
      <c r="U347" s="262"/>
      <c r="V347" s="262"/>
      <c r="W347" s="262"/>
      <c r="X347" s="262"/>
      <c r="Y347" s="262"/>
      <c r="Z347" s="262"/>
      <c r="AA347" s="262"/>
      <c r="AB347" s="262"/>
      <c r="AC347" s="262"/>
      <c r="AD347" s="262"/>
      <c r="AE347" s="262"/>
      <c r="AF347" s="262"/>
      <c r="AG347" s="262"/>
    </row>
    <row r="348" spans="1:33" ht="24.95" customHeight="1" x14ac:dyDescent="0.25">
      <c r="A348" s="539" t="s">
        <v>395</v>
      </c>
      <c r="B348" s="540"/>
      <c r="C348" s="540"/>
      <c r="D348" s="540"/>
      <c r="E348" s="540"/>
      <c r="F348" s="541"/>
      <c r="G348" s="291">
        <f>SUM(G344:G347)</f>
        <v>71.409236858079723</v>
      </c>
      <c r="H348" s="291">
        <f t="shared" ref="H348:P348" si="30">SUM(H344:H347)</f>
        <v>299.64424701420563</v>
      </c>
      <c r="I348" s="291">
        <f t="shared" si="30"/>
        <v>0.434644800567627</v>
      </c>
      <c r="J348" s="291">
        <f t="shared" si="30"/>
        <v>6.966896666666667</v>
      </c>
      <c r="K348" s="291">
        <f t="shared" si="30"/>
        <v>1.6604299999999999</v>
      </c>
      <c r="L348" s="291">
        <f t="shared" si="30"/>
        <v>9.3546399999999998</v>
      </c>
      <c r="M348" s="291">
        <f t="shared" si="30"/>
        <v>0.20849999999999999</v>
      </c>
      <c r="N348" s="291">
        <f t="shared" si="30"/>
        <v>319.66516999999999</v>
      </c>
      <c r="O348" s="316">
        <f t="shared" si="30"/>
        <v>1.8408333333333335</v>
      </c>
      <c r="P348" s="294">
        <f t="shared" si="30"/>
        <v>84.093893333333341</v>
      </c>
      <c r="R348" s="349"/>
      <c r="S348" s="262"/>
      <c r="T348" s="262"/>
      <c r="U348" s="262"/>
      <c r="V348" s="262"/>
      <c r="W348" s="262"/>
      <c r="X348" s="262"/>
      <c r="Y348" s="262"/>
      <c r="Z348" s="262"/>
      <c r="AA348" s="262"/>
      <c r="AB348" s="262"/>
      <c r="AC348" s="262"/>
      <c r="AD348" s="262"/>
      <c r="AE348" s="262"/>
      <c r="AF348" s="262"/>
      <c r="AG348" s="262"/>
    </row>
    <row r="349" spans="1:33" ht="24.95" customHeight="1" x14ac:dyDescent="0.25">
      <c r="A349" s="295" t="s">
        <v>767</v>
      </c>
      <c r="B349" s="537"/>
      <c r="C349" s="537"/>
      <c r="D349" s="250"/>
      <c r="E349" s="296"/>
      <c r="F349" s="296"/>
      <c r="G349" s="297"/>
      <c r="H349" s="296"/>
      <c r="I349" s="296"/>
      <c r="J349" s="296"/>
      <c r="K349" s="296"/>
      <c r="L349" s="296"/>
      <c r="M349" s="298"/>
      <c r="N349" s="298"/>
      <c r="O349" s="298"/>
      <c r="P349" s="299"/>
      <c r="R349" s="349"/>
      <c r="S349" s="262"/>
      <c r="T349" s="262"/>
      <c r="U349" s="262"/>
      <c r="V349" s="262"/>
      <c r="W349" s="262"/>
      <c r="X349" s="262"/>
      <c r="Y349" s="262"/>
      <c r="Z349" s="262"/>
      <c r="AA349" s="262"/>
      <c r="AB349" s="262"/>
      <c r="AC349" s="262"/>
      <c r="AD349" s="262"/>
      <c r="AE349" s="262"/>
      <c r="AF349" s="262"/>
      <c r="AG349" s="262"/>
    </row>
    <row r="350" spans="1:33" ht="24.95" customHeight="1" x14ac:dyDescent="0.25">
      <c r="A350" s="516" t="s">
        <v>1011</v>
      </c>
      <c r="B350" s="517"/>
      <c r="C350" s="517"/>
      <c r="D350" s="517"/>
      <c r="E350" s="517"/>
      <c r="F350" s="517"/>
      <c r="G350" s="517"/>
      <c r="H350" s="517"/>
      <c r="I350" s="517"/>
      <c r="J350" s="517"/>
      <c r="K350" s="517"/>
      <c r="L350" s="517"/>
      <c r="M350" s="517"/>
      <c r="N350" s="517"/>
      <c r="O350" s="517"/>
      <c r="P350" s="518"/>
      <c r="R350" s="349"/>
      <c r="S350" s="262"/>
      <c r="T350" s="262"/>
      <c r="U350" s="262"/>
      <c r="V350" s="262"/>
      <c r="W350" s="262"/>
      <c r="X350" s="262"/>
      <c r="Y350" s="262"/>
      <c r="Z350" s="262"/>
      <c r="AA350" s="262"/>
      <c r="AB350" s="262"/>
      <c r="AC350" s="262"/>
      <c r="AD350" s="262"/>
      <c r="AE350" s="262"/>
      <c r="AF350" s="262"/>
      <c r="AG350" s="262"/>
    </row>
    <row r="351" spans="1:33" ht="24.95" customHeight="1" x14ac:dyDescent="0.25">
      <c r="A351" s="325" t="s">
        <v>1012</v>
      </c>
      <c r="G351" s="251"/>
      <c r="P351" s="301"/>
      <c r="R351" s="349"/>
      <c r="S351" s="262"/>
      <c r="T351" s="262"/>
      <c r="U351" s="262"/>
      <c r="V351" s="262"/>
      <c r="W351" s="262"/>
      <c r="X351" s="262"/>
      <c r="Y351" s="262"/>
      <c r="Z351" s="262"/>
      <c r="AA351" s="262"/>
      <c r="AB351" s="262"/>
      <c r="AC351" s="262"/>
      <c r="AD351" s="262"/>
      <c r="AE351" s="262"/>
      <c r="AF351" s="262"/>
      <c r="AG351" s="262"/>
    </row>
    <row r="352" spans="1:33" ht="24.95" customHeight="1" x14ac:dyDescent="0.25">
      <c r="A352" s="325" t="s">
        <v>1013</v>
      </c>
      <c r="G352" s="251"/>
      <c r="P352" s="301"/>
      <c r="R352" s="349"/>
      <c r="S352" s="262"/>
      <c r="T352" s="262"/>
      <c r="U352" s="262"/>
      <c r="V352" s="262"/>
      <c r="W352" s="262"/>
      <c r="X352" s="262"/>
      <c r="Y352" s="262"/>
      <c r="Z352" s="262"/>
      <c r="AA352" s="262"/>
      <c r="AB352" s="262"/>
      <c r="AC352" s="262"/>
      <c r="AD352" s="262"/>
      <c r="AE352" s="262"/>
      <c r="AF352" s="262"/>
      <c r="AG352" s="262"/>
    </row>
    <row r="353" spans="1:33" ht="24.95" customHeight="1" thickBot="1" x14ac:dyDescent="0.3">
      <c r="A353" s="332" t="s">
        <v>974</v>
      </c>
      <c r="B353" s="252"/>
      <c r="C353" s="252"/>
      <c r="D353" s="252"/>
      <c r="E353" s="252"/>
      <c r="F353" s="252"/>
      <c r="G353" s="252"/>
      <c r="H353" s="252"/>
      <c r="I353" s="252"/>
      <c r="J353" s="252"/>
      <c r="K353" s="252"/>
      <c r="L353" s="252"/>
      <c r="M353" s="252"/>
      <c r="N353" s="252"/>
      <c r="O353" s="252"/>
      <c r="P353" s="303"/>
      <c r="R353" s="349"/>
      <c r="S353" s="262"/>
      <c r="T353" s="262"/>
      <c r="U353" s="262"/>
      <c r="V353" s="262"/>
      <c r="W353" s="262"/>
      <c r="X353" s="262"/>
      <c r="Y353" s="262"/>
      <c r="Z353" s="262"/>
      <c r="AA353" s="262"/>
      <c r="AB353" s="262"/>
      <c r="AC353" s="262"/>
      <c r="AD353" s="262"/>
      <c r="AE353" s="262"/>
      <c r="AF353" s="262"/>
      <c r="AG353" s="262"/>
    </row>
    <row r="354" spans="1:33" ht="24.95" customHeight="1" thickBot="1" x14ac:dyDescent="0.3">
      <c r="A354" s="333"/>
      <c r="B354" s="532" t="s">
        <v>1152</v>
      </c>
      <c r="C354" s="532"/>
      <c r="D354" s="532"/>
      <c r="E354" s="532"/>
      <c r="F354" s="532"/>
      <c r="G354" s="532"/>
      <c r="H354" s="532"/>
      <c r="I354" s="532"/>
      <c r="J354" s="532"/>
      <c r="K354" s="532"/>
      <c r="L354" s="354"/>
      <c r="M354" s="354"/>
      <c r="N354" s="354"/>
      <c r="O354" s="354"/>
      <c r="P354" s="355"/>
      <c r="R354" s="349"/>
      <c r="S354" s="262"/>
      <c r="T354" s="262"/>
      <c r="U354" s="262"/>
      <c r="V354" s="262"/>
      <c r="W354" s="262"/>
      <c r="X354" s="262"/>
      <c r="Y354" s="262"/>
      <c r="Z354" s="262"/>
      <c r="AA354" s="262"/>
      <c r="AB354" s="262"/>
      <c r="AC354" s="262"/>
      <c r="AD354" s="262"/>
      <c r="AE354" s="262"/>
      <c r="AF354" s="262"/>
      <c r="AG354" s="262"/>
    </row>
    <row r="355" spans="1:33" ht="48" customHeight="1" x14ac:dyDescent="0.25">
      <c r="A355" s="510" t="s">
        <v>762</v>
      </c>
      <c r="B355" s="511"/>
      <c r="C355" s="511"/>
      <c r="D355" s="511"/>
      <c r="E355" s="511"/>
      <c r="F355" s="511"/>
      <c r="G355" s="511"/>
      <c r="H355" s="511"/>
      <c r="I355" s="511"/>
      <c r="J355" s="511"/>
      <c r="K355" s="511"/>
      <c r="L355" s="511"/>
      <c r="M355" s="511"/>
      <c r="N355" s="511"/>
      <c r="O355" s="511"/>
      <c r="P355" s="512"/>
      <c r="R355" s="349"/>
    </row>
    <row r="356" spans="1:33" ht="24.95" customHeight="1" x14ac:dyDescent="0.25">
      <c r="A356" s="513" t="s">
        <v>1365</v>
      </c>
      <c r="B356" s="514"/>
      <c r="C356" s="514"/>
      <c r="D356" s="514"/>
      <c r="E356" s="514"/>
      <c r="F356" s="514"/>
      <c r="G356" s="514"/>
      <c r="H356" s="514"/>
      <c r="I356" s="514"/>
      <c r="J356" s="514"/>
      <c r="K356" s="514"/>
      <c r="L356" s="514"/>
      <c r="M356" s="514"/>
      <c r="N356" s="514"/>
      <c r="O356" s="514"/>
      <c r="P356" s="515"/>
      <c r="R356" s="349"/>
    </row>
    <row r="357" spans="1:33" ht="24.95" customHeight="1" x14ac:dyDescent="0.25">
      <c r="A357" s="534" t="s">
        <v>778</v>
      </c>
      <c r="B357" s="535"/>
      <c r="C357" s="535"/>
      <c r="D357" s="535"/>
      <c r="E357" s="535"/>
      <c r="F357" s="536"/>
      <c r="G357" s="522" t="s">
        <v>764</v>
      </c>
      <c r="H357" s="523"/>
      <c r="I357" s="523"/>
      <c r="J357" s="523"/>
      <c r="K357" s="523"/>
      <c r="L357" s="523"/>
      <c r="M357" s="523"/>
      <c r="N357" s="523"/>
      <c r="O357" s="523"/>
      <c r="P357" s="524"/>
      <c r="R357" s="349"/>
    </row>
    <row r="358" spans="1:33" ht="24.95" customHeight="1" x14ac:dyDescent="0.25">
      <c r="A358" s="525" t="s">
        <v>393</v>
      </c>
      <c r="B358" s="505" t="s">
        <v>644</v>
      </c>
      <c r="C358" s="505" t="s">
        <v>645</v>
      </c>
      <c r="D358" s="505" t="s">
        <v>1613</v>
      </c>
      <c r="E358" s="505" t="s">
        <v>394</v>
      </c>
      <c r="F358" s="505" t="s">
        <v>621</v>
      </c>
      <c r="G358" s="527" t="s">
        <v>31</v>
      </c>
      <c r="H358" s="528"/>
      <c r="I358" s="263" t="s">
        <v>7</v>
      </c>
      <c r="J358" s="264" t="s">
        <v>32</v>
      </c>
      <c r="K358" s="264" t="s">
        <v>640</v>
      </c>
      <c r="L358" s="265" t="s">
        <v>8</v>
      </c>
      <c r="M358" s="266" t="s">
        <v>9</v>
      </c>
      <c r="N358" s="267" t="s">
        <v>10</v>
      </c>
      <c r="O358" s="264" t="s">
        <v>396</v>
      </c>
      <c r="P358" s="268" t="s">
        <v>623</v>
      </c>
      <c r="R358" s="349"/>
    </row>
    <row r="359" spans="1:33" ht="24.95" customHeight="1" x14ac:dyDescent="0.25">
      <c r="A359" s="526"/>
      <c r="B359" s="506"/>
      <c r="C359" s="506"/>
      <c r="D359" s="506"/>
      <c r="E359" s="506"/>
      <c r="F359" s="506"/>
      <c r="G359" s="269" t="s">
        <v>34</v>
      </c>
      <c r="H359" s="270" t="s">
        <v>35</v>
      </c>
      <c r="I359" s="271" t="s">
        <v>36</v>
      </c>
      <c r="J359" s="272" t="s">
        <v>36</v>
      </c>
      <c r="K359" s="272" t="s">
        <v>36</v>
      </c>
      <c r="L359" s="273" t="s">
        <v>37</v>
      </c>
      <c r="M359" s="274" t="s">
        <v>37</v>
      </c>
      <c r="N359" s="275" t="s">
        <v>38</v>
      </c>
      <c r="O359" s="272" t="s">
        <v>37</v>
      </c>
      <c r="P359" s="276" t="s">
        <v>37</v>
      </c>
      <c r="R359" s="349"/>
    </row>
    <row r="360" spans="1:33" ht="24.95" customHeight="1" x14ac:dyDescent="0.25">
      <c r="A360" s="277" t="s">
        <v>107</v>
      </c>
      <c r="B360" s="278">
        <v>25</v>
      </c>
      <c r="C360" s="249">
        <v>15</v>
      </c>
      <c r="D360" s="249" t="s">
        <v>1614</v>
      </c>
      <c r="E360" s="279">
        <f>IFERROR(B360/C360,0)</f>
        <v>1.6666666666666667</v>
      </c>
      <c r="F360" s="279"/>
      <c r="G360" s="280">
        <f>IFERROR((VLOOKUP($A360,'Tabela de alimentos'!$A$3:$K$1041,2,FALSE))*$C360/100,0)</f>
        <v>4.0585045652173921</v>
      </c>
      <c r="H360" s="281">
        <f>IFERROR((VLOOKUP($A360,'Tabela de alimentos'!$A$3:$K$1041,3,FALSE))*$C360/100,0)</f>
        <v>16.980783100869569</v>
      </c>
      <c r="I360" s="279">
        <f>IFERROR((VLOOKUP($A360,'Tabela de alimentos'!$A$3:$K$1041,4,FALSE))*$C360/100,0)</f>
        <v>0.43097826086956514</v>
      </c>
      <c r="J360" s="282">
        <f>IFERROR((VLOOKUP($A360,'Tabela de alimentos'!$A$3:$K$1041,5,FALSE))*$C360/100,0)</f>
        <v>8.2000000000000017E-2</v>
      </c>
      <c r="K360" s="282">
        <f>IFERROR((VLOOKUP($A360,'Tabela de alimentos'!$A$3:$K$1041,6,FALSE))*$C360/100,0)</f>
        <v>0.65002173913043393</v>
      </c>
      <c r="L360" s="283">
        <f>IFERROR((VLOOKUP($A360,'Tabela de alimentos'!$A$3:$K$1041,7,FALSE))*$C360/100,0)</f>
        <v>19.629899999999999</v>
      </c>
      <c r="M360" s="283">
        <f>IFERROR((VLOOKUP($A360,'Tabela de alimentos'!$A$3:$K$1041,8,FALSE))*$C360/100,0)</f>
        <v>6.8049999999999999E-2</v>
      </c>
      <c r="N360" s="283">
        <f>IFERROR((VLOOKUP($A360,'Tabela de alimentos'!$A$3:$K$1041,9,FALSE))*$C360/100,0)</f>
        <v>87.45</v>
      </c>
      <c r="O360" s="283">
        <f>IFERROR((VLOOKUP($A360,'Tabela de alimentos'!$A$3:$K$1041,10,FALSE))*$C360/100,0)</f>
        <v>14.502499999999998</v>
      </c>
      <c r="P360" s="284">
        <f>IFERROR((VLOOKUP($A360,'Tabela de alimentos'!$A$3:$K$1041,11,FALSE))*$C360/100,0)</f>
        <v>0.92564999999999997</v>
      </c>
    </row>
    <row r="361" spans="1:33" ht="24.95" customHeight="1" x14ac:dyDescent="0.25">
      <c r="A361" s="285" t="s">
        <v>90</v>
      </c>
      <c r="B361" s="278">
        <v>0.5</v>
      </c>
      <c r="C361" s="249">
        <v>0.5</v>
      </c>
      <c r="D361" s="249" t="s">
        <v>1614</v>
      </c>
      <c r="E361" s="279">
        <f>IFERROR(B361/C361,0)</f>
        <v>1</v>
      </c>
      <c r="F361" s="279"/>
      <c r="G361" s="282">
        <f>IFERROR((VLOOKUP($A361,'Tabela de alimentos'!$A$3:$K$1041,2,FALSE))*$C361/100,0)</f>
        <v>0.56564939130434788</v>
      </c>
      <c r="H361" s="283">
        <f>IFERROR((VLOOKUP($A361,'Tabela de alimentos'!$A$3:$K$1041,3,FALSE))*$C361/100,0)</f>
        <v>2.3666770532173915</v>
      </c>
      <c r="I361" s="279">
        <f>IFERROR((VLOOKUP($A361,'Tabela de alimentos'!$A$3:$K$1041,4,FALSE))*$C361/100,0)</f>
        <v>3.5054347826086955E-2</v>
      </c>
      <c r="J361" s="282">
        <f>IFERROR((VLOOKUP($A361,'Tabela de alimentos'!$A$3:$K$1041,5,FALSE))*$C361/100,0)</f>
        <v>1.1000000000000001E-3</v>
      </c>
      <c r="K361" s="282">
        <f>IFERROR((VLOOKUP($A361,'Tabela de alimentos'!$A$3:$K$1041,6,FALSE))*$C361/100,0)</f>
        <v>0.11952898550724639</v>
      </c>
      <c r="L361" s="283">
        <f>IFERROR((VLOOKUP($A361,'Tabela de alimentos'!$A$3:$K$1041,7,FALSE))*$C361/100,0)</f>
        <v>6.7799999999999999E-2</v>
      </c>
      <c r="M361" s="283">
        <f>IFERROR((VLOOKUP($A361,'Tabela de alimentos'!$A$3:$K$1041,8,FALSE))*$C361/100,0)</f>
        <v>4.0000000000000001E-3</v>
      </c>
      <c r="N361" s="283">
        <f>IFERROR((VLOOKUP($A361,'Tabela de alimentos'!$A$3:$K$1041,9,FALSE))*$C361/100,0)</f>
        <v>0</v>
      </c>
      <c r="O361" s="283">
        <f>IFERROR((VLOOKUP($A361,'Tabela de alimentos'!$A$3:$K$1041,10,FALSE))*$C361/100,0)</f>
        <v>0</v>
      </c>
      <c r="P361" s="284">
        <f>IFERROR((VLOOKUP($A361,'Tabela de alimentos'!$A$3:$K$1041,11,FALSE))*$C361/100,0)</f>
        <v>2.6800000000000001E-2</v>
      </c>
    </row>
    <row r="362" spans="1:33" ht="24.95" customHeight="1" x14ac:dyDescent="0.25">
      <c r="A362" s="285" t="s">
        <v>861</v>
      </c>
      <c r="B362" s="278">
        <v>0.2</v>
      </c>
      <c r="C362" s="249">
        <v>0.2</v>
      </c>
      <c r="D362" s="249" t="s">
        <v>1614</v>
      </c>
      <c r="E362" s="279">
        <f>IFERROR(B362/C362,0)</f>
        <v>1</v>
      </c>
      <c r="F362" s="279"/>
      <c r="G362" s="282">
        <f>IFERROR((VLOOKUP($A362,'Tabela de alimentos'!$A$3:$K$1041,2,FALSE))*$C362/100,0)</f>
        <v>0</v>
      </c>
      <c r="H362" s="283">
        <f>IFERROR((VLOOKUP($A362,'Tabela de alimentos'!$A$3:$K$1041,3,FALSE))*$C362/100,0)</f>
        <v>0</v>
      </c>
      <c r="I362" s="279">
        <f>IFERROR((VLOOKUP($A362,'Tabela de alimentos'!$A$3:$K$1041,4,FALSE))*$C362/100,0)</f>
        <v>0</v>
      </c>
      <c r="J362" s="282">
        <f>IFERROR((VLOOKUP($A362,'Tabela de alimentos'!$A$3:$K$1041,5,FALSE))*$C362/100,0)</f>
        <v>0</v>
      </c>
      <c r="K362" s="282">
        <f>IFERROR((VLOOKUP($A362,'Tabela de alimentos'!$A$3:$K$1041,6,FALSE))*$C362/100,0)</f>
        <v>0</v>
      </c>
      <c r="L362" s="283">
        <f>IFERROR((VLOOKUP($A362,'Tabela de alimentos'!$A$3:$K$1041,7,FALSE))*$C362/100,0)</f>
        <v>0</v>
      </c>
      <c r="M362" s="283">
        <f>IFERROR((VLOOKUP($A362,'Tabela de alimentos'!$A$3:$K$1041,8,FALSE))*$C362/100,0)</f>
        <v>0</v>
      </c>
      <c r="N362" s="283">
        <f>IFERROR((VLOOKUP($A362,'Tabela de alimentos'!$A$3:$K$1041,9,FALSE))*$C362/100,0)</f>
        <v>0</v>
      </c>
      <c r="O362" s="283">
        <f>IFERROR((VLOOKUP($A362,'Tabela de alimentos'!$A$3:$K$1041,10,FALSE))*$C362/100,0)</f>
        <v>0</v>
      </c>
      <c r="P362" s="284">
        <f>IFERROR((VLOOKUP($A362,'Tabela de alimentos'!$A$3:$K$1041,11,FALSE))*$C362/100,0)</f>
        <v>79.88600000000001</v>
      </c>
    </row>
    <row r="363" spans="1:33" ht="24.95" customHeight="1" x14ac:dyDescent="0.25">
      <c r="A363" s="285" t="s">
        <v>226</v>
      </c>
      <c r="B363" s="278">
        <v>2.5</v>
      </c>
      <c r="C363" s="249">
        <v>2.5</v>
      </c>
      <c r="D363" s="253" t="s">
        <v>1615</v>
      </c>
      <c r="E363" s="279">
        <f>IFERROR(B363/C363,0)</f>
        <v>1</v>
      </c>
      <c r="F363" s="279"/>
      <c r="G363" s="289">
        <f>IFERROR((VLOOKUP($A363,'Tabela de alimentos'!$A$3:$K$1041,2,FALSE))*$C363/100,0)</f>
        <v>22.1</v>
      </c>
      <c r="H363" s="283">
        <f>IFERROR((VLOOKUP($A363,'Tabela de alimentos'!$A$3:$K$1041,3,FALSE))*$C363/100,0)</f>
        <v>92.466399999999993</v>
      </c>
      <c r="I363" s="279">
        <f>IFERROR((VLOOKUP($A363,'Tabela de alimentos'!$A$3:$K$1041,4,FALSE))*$C363/100,0)</f>
        <v>0</v>
      </c>
      <c r="J363" s="282">
        <f>IFERROR((VLOOKUP($A363,'Tabela de alimentos'!$A$3:$K$1041,5,FALSE))*$C363/100,0)</f>
        <v>2.5</v>
      </c>
      <c r="K363" s="282">
        <f>IFERROR((VLOOKUP($A363,'Tabela de alimentos'!$A$3:$K$1041,6,FALSE))*$C363/100,0)</f>
        <v>0</v>
      </c>
      <c r="L363" s="283">
        <f>IFERROR((VLOOKUP($A363,'Tabela de alimentos'!$A$3:$K$1041,7,FALSE))*$C363/100,0)</f>
        <v>0</v>
      </c>
      <c r="M363" s="283">
        <f>IFERROR((VLOOKUP($A363,'Tabela de alimentos'!$A$3:$K$1041,8,FALSE))*$C363/100,0)</f>
        <v>0</v>
      </c>
      <c r="N363" s="283">
        <f>IFERROR((VLOOKUP($A363,'Tabela de alimentos'!$A$3:$K$1041,9,FALSE))*$C363/100,0)</f>
        <v>0</v>
      </c>
      <c r="O363" s="283">
        <f>IFERROR((VLOOKUP($A363,'Tabela de alimentos'!$A$3:$K$1041,10,FALSE))*$C363/100,0)</f>
        <v>0</v>
      </c>
      <c r="P363" s="284">
        <f>IFERROR((VLOOKUP($A363,'Tabela de alimentos'!$A$3:$K$1041,11,FALSE))*$C363/100,0)</f>
        <v>0</v>
      </c>
    </row>
    <row r="364" spans="1:33" ht="24.95" customHeight="1" x14ac:dyDescent="0.25">
      <c r="A364" s="539" t="s">
        <v>395</v>
      </c>
      <c r="B364" s="540"/>
      <c r="C364" s="540"/>
      <c r="D364" s="540"/>
      <c r="E364" s="540"/>
      <c r="F364" s="541"/>
      <c r="G364" s="313">
        <f t="shared" ref="G364:P364" si="31">SUM(G360:G363)</f>
        <v>26.724153956521739</v>
      </c>
      <c r="H364" s="315">
        <f t="shared" si="31"/>
        <v>111.81386015408695</v>
      </c>
      <c r="I364" s="315">
        <f t="shared" si="31"/>
        <v>0.46603260869565211</v>
      </c>
      <c r="J364" s="316">
        <f t="shared" si="31"/>
        <v>2.5831</v>
      </c>
      <c r="K364" s="316">
        <f t="shared" si="31"/>
        <v>0.76955072463768026</v>
      </c>
      <c r="L364" s="316">
        <f t="shared" si="31"/>
        <v>19.697699999999998</v>
      </c>
      <c r="M364" s="315">
        <f t="shared" si="31"/>
        <v>7.2050000000000003E-2</v>
      </c>
      <c r="N364" s="317">
        <f t="shared" si="31"/>
        <v>87.45</v>
      </c>
      <c r="O364" s="317">
        <f t="shared" si="31"/>
        <v>14.502499999999998</v>
      </c>
      <c r="P364" s="318">
        <f t="shared" si="31"/>
        <v>80.838450000000009</v>
      </c>
    </row>
    <row r="365" spans="1:33" ht="24.95" customHeight="1" x14ac:dyDescent="0.25">
      <c r="A365" s="295" t="s">
        <v>767</v>
      </c>
      <c r="B365" s="537"/>
      <c r="C365" s="537"/>
      <c r="D365" s="250"/>
      <c r="E365" s="296"/>
      <c r="F365" s="296"/>
      <c r="G365" s="297"/>
      <c r="H365" s="296"/>
      <c r="I365" s="296"/>
      <c r="J365" s="296"/>
      <c r="K365" s="296"/>
      <c r="L365" s="296"/>
      <c r="M365" s="298"/>
      <c r="N365" s="298"/>
      <c r="O365" s="298"/>
      <c r="P365" s="299"/>
    </row>
    <row r="366" spans="1:33" ht="24.95" customHeight="1" x14ac:dyDescent="0.25">
      <c r="A366" s="516" t="s">
        <v>884</v>
      </c>
      <c r="B366" s="517"/>
      <c r="C366" s="517"/>
      <c r="D366" s="517"/>
      <c r="E366" s="517"/>
      <c r="F366" s="517"/>
      <c r="G366" s="517"/>
      <c r="H366" s="517"/>
      <c r="I366" s="517"/>
      <c r="J366" s="517"/>
      <c r="K366" s="517"/>
      <c r="L366" s="517"/>
      <c r="M366" s="517"/>
      <c r="N366" s="517"/>
      <c r="O366" s="517"/>
      <c r="P366" s="518"/>
      <c r="R366" s="260" t="s">
        <v>766</v>
      </c>
    </row>
    <row r="367" spans="1:33" ht="24.95" customHeight="1" thickBot="1" x14ac:dyDescent="0.3">
      <c r="A367" s="519" t="s">
        <v>905</v>
      </c>
      <c r="B367" s="520"/>
      <c r="C367" s="520"/>
      <c r="D367" s="520"/>
      <c r="E367" s="520"/>
      <c r="F367" s="520"/>
      <c r="G367" s="520"/>
      <c r="H367" s="520"/>
      <c r="I367" s="520"/>
      <c r="J367" s="520"/>
      <c r="K367" s="520"/>
      <c r="L367" s="520"/>
      <c r="M367" s="520"/>
      <c r="N367" s="520"/>
      <c r="O367" s="520"/>
      <c r="P367" s="521"/>
    </row>
    <row r="368" spans="1:33" ht="24.95" customHeight="1" thickBot="1" x14ac:dyDescent="0.3">
      <c r="A368" s="304"/>
      <c r="B368" s="532" t="s">
        <v>1152</v>
      </c>
      <c r="C368" s="532"/>
      <c r="D368" s="532"/>
      <c r="E368" s="532"/>
      <c r="F368" s="532"/>
      <c r="G368" s="532"/>
      <c r="H368" s="532"/>
      <c r="I368" s="532"/>
      <c r="J368" s="532"/>
      <c r="K368" s="532"/>
      <c r="L368" s="323"/>
      <c r="M368" s="323"/>
      <c r="N368" s="323"/>
      <c r="O368" s="323"/>
      <c r="P368" s="324"/>
    </row>
    <row r="369" spans="1:16" ht="48" customHeight="1" x14ac:dyDescent="0.25">
      <c r="A369" s="510" t="s">
        <v>762</v>
      </c>
      <c r="B369" s="511"/>
      <c r="C369" s="511"/>
      <c r="D369" s="511"/>
      <c r="E369" s="511"/>
      <c r="F369" s="511"/>
      <c r="G369" s="511"/>
      <c r="H369" s="511"/>
      <c r="I369" s="511"/>
      <c r="J369" s="511"/>
      <c r="K369" s="511"/>
      <c r="L369" s="511"/>
      <c r="M369" s="511"/>
      <c r="N369" s="511"/>
      <c r="O369" s="511"/>
      <c r="P369" s="512"/>
    </row>
    <row r="370" spans="1:16" ht="24.95" customHeight="1" x14ac:dyDescent="0.25">
      <c r="A370" s="513" t="s">
        <v>1365</v>
      </c>
      <c r="B370" s="514"/>
      <c r="C370" s="514"/>
      <c r="D370" s="514"/>
      <c r="E370" s="514"/>
      <c r="F370" s="514"/>
      <c r="G370" s="514"/>
      <c r="H370" s="514"/>
      <c r="I370" s="514"/>
      <c r="J370" s="514"/>
      <c r="K370" s="514"/>
      <c r="L370" s="514"/>
      <c r="M370" s="514"/>
      <c r="N370" s="514"/>
      <c r="O370" s="514"/>
      <c r="P370" s="515"/>
    </row>
    <row r="371" spans="1:16" ht="24.95" customHeight="1" x14ac:dyDescent="0.25">
      <c r="A371" s="534" t="s">
        <v>1619</v>
      </c>
      <c r="B371" s="535"/>
      <c r="C371" s="535"/>
      <c r="D371" s="535"/>
      <c r="E371" s="535"/>
      <c r="F371" s="536"/>
      <c r="G371" s="522" t="s">
        <v>764</v>
      </c>
      <c r="H371" s="523"/>
      <c r="I371" s="523"/>
      <c r="J371" s="523"/>
      <c r="K371" s="523"/>
      <c r="L371" s="523"/>
      <c r="M371" s="523"/>
      <c r="N371" s="523"/>
      <c r="O371" s="523"/>
      <c r="P371" s="524"/>
    </row>
    <row r="372" spans="1:16" ht="24.95" customHeight="1" x14ac:dyDescent="0.25">
      <c r="A372" s="525" t="s">
        <v>393</v>
      </c>
      <c r="B372" s="505" t="s">
        <v>644</v>
      </c>
      <c r="C372" s="505" t="s">
        <v>645</v>
      </c>
      <c r="D372" s="505" t="s">
        <v>1613</v>
      </c>
      <c r="E372" s="505" t="s">
        <v>394</v>
      </c>
      <c r="F372" s="505" t="s">
        <v>621</v>
      </c>
      <c r="G372" s="527" t="s">
        <v>31</v>
      </c>
      <c r="H372" s="528"/>
      <c r="I372" s="263" t="s">
        <v>7</v>
      </c>
      <c r="J372" s="264" t="s">
        <v>32</v>
      </c>
      <c r="K372" s="264" t="s">
        <v>640</v>
      </c>
      <c r="L372" s="265" t="s">
        <v>8</v>
      </c>
      <c r="M372" s="266" t="s">
        <v>9</v>
      </c>
      <c r="N372" s="267" t="s">
        <v>10</v>
      </c>
      <c r="O372" s="264" t="s">
        <v>396</v>
      </c>
      <c r="P372" s="268" t="s">
        <v>623</v>
      </c>
    </row>
    <row r="373" spans="1:16" ht="24.95" customHeight="1" x14ac:dyDescent="0.25">
      <c r="A373" s="526"/>
      <c r="B373" s="506"/>
      <c r="C373" s="506"/>
      <c r="D373" s="506"/>
      <c r="E373" s="506"/>
      <c r="F373" s="506"/>
      <c r="G373" s="269" t="s">
        <v>34</v>
      </c>
      <c r="H373" s="270" t="s">
        <v>35</v>
      </c>
      <c r="I373" s="271" t="s">
        <v>36</v>
      </c>
      <c r="J373" s="272" t="s">
        <v>36</v>
      </c>
      <c r="K373" s="272" t="s">
        <v>36</v>
      </c>
      <c r="L373" s="273" t="s">
        <v>37</v>
      </c>
      <c r="M373" s="274" t="s">
        <v>37</v>
      </c>
      <c r="N373" s="275" t="s">
        <v>38</v>
      </c>
      <c r="O373" s="272" t="s">
        <v>37</v>
      </c>
      <c r="P373" s="276" t="s">
        <v>37</v>
      </c>
    </row>
    <row r="374" spans="1:16" ht="24.95" customHeight="1" x14ac:dyDescent="0.25">
      <c r="A374" s="277" t="s">
        <v>94</v>
      </c>
      <c r="B374" s="278">
        <v>40</v>
      </c>
      <c r="C374" s="249">
        <v>35</v>
      </c>
      <c r="D374" s="249" t="s">
        <v>1614</v>
      </c>
      <c r="E374" s="279">
        <f t="shared" ref="E374:E379" si="32">IFERROR(B374/C374,0)</f>
        <v>1.1428571428571428</v>
      </c>
      <c r="F374" s="279"/>
      <c r="G374" s="280">
        <f>IFERROR((VLOOKUP($A374,'Tabela de alimentos'!$A$3:$K$1041,2,FALSE))*$C374/100,0)</f>
        <v>22.529579130434776</v>
      </c>
      <c r="H374" s="281">
        <f>IFERROR((VLOOKUP($A374,'Tabela de alimentos'!$A$3:$K$1041,3,FALSE))*$C374/100,0)</f>
        <v>94.263759081739096</v>
      </c>
      <c r="I374" s="279">
        <f>IFERROR((VLOOKUP($A374,'Tabela de alimentos'!$A$3:$K$1041,4,FALSE))*$C374/100,0)</f>
        <v>0.62010869565217375</v>
      </c>
      <c r="J374" s="282">
        <f>IFERROR((VLOOKUP($A374,'Tabela de alimentos'!$A$3:$K$1041,5,FALSE))*$C374/100,0)</f>
        <v>0</v>
      </c>
      <c r="K374" s="282">
        <f>IFERROR((VLOOKUP($A374,'Tabela de alimentos'!$A$3:$K$1041,6,FALSE))*$C374/100,0)</f>
        <v>5.1408913043478242</v>
      </c>
      <c r="L374" s="283">
        <f>IFERROR((VLOOKUP($A374,'Tabela de alimentos'!$A$3:$K$1041,7,FALSE))*$C374/100,0)</f>
        <v>1.2424999999999999</v>
      </c>
      <c r="M374" s="283">
        <f>IFERROR((VLOOKUP($A374,'Tabela de alimentos'!$A$3:$K$1041,8,FALSE))*$C374/100,0)</f>
        <v>0.126</v>
      </c>
      <c r="N374" s="283">
        <f>IFERROR((VLOOKUP($A374,'Tabela de alimentos'!$A$3:$K$1041,9,FALSE))*$C374/100,0)</f>
        <v>0</v>
      </c>
      <c r="O374" s="283">
        <f>IFERROR((VLOOKUP($A374,'Tabela de alimentos'!$A$3:$K$1041,10,FALSE))*$C374/100,0)</f>
        <v>10.879166666666665</v>
      </c>
      <c r="P374" s="284">
        <f>IFERROR((VLOOKUP($A374,'Tabela de alimentos'!$A$3:$K$1041,11,FALSE))*$C374/100,0)</f>
        <v>0</v>
      </c>
    </row>
    <row r="375" spans="1:16" ht="24.95" customHeight="1" x14ac:dyDescent="0.25">
      <c r="A375" s="285" t="s">
        <v>90</v>
      </c>
      <c r="B375" s="278">
        <v>0.5</v>
      </c>
      <c r="C375" s="249">
        <v>0.5</v>
      </c>
      <c r="D375" s="249" t="s">
        <v>1614</v>
      </c>
      <c r="E375" s="279">
        <f t="shared" si="32"/>
        <v>1</v>
      </c>
      <c r="F375" s="279"/>
      <c r="G375" s="282">
        <f>IFERROR((VLOOKUP($A375,'Tabela de alimentos'!$A$3:$K$1041,2,FALSE))*$C375/100,0)</f>
        <v>0.56564939130434788</v>
      </c>
      <c r="H375" s="283">
        <f>IFERROR((VLOOKUP($A375,'Tabela de alimentos'!$A$3:$K$1041,3,FALSE))*$C375/100,0)</f>
        <v>2.3666770532173915</v>
      </c>
      <c r="I375" s="279">
        <f>IFERROR((VLOOKUP($A375,'Tabela de alimentos'!$A$3:$K$1041,4,FALSE))*$C375/100,0)</f>
        <v>3.5054347826086955E-2</v>
      </c>
      <c r="J375" s="282">
        <f>IFERROR((VLOOKUP($A375,'Tabela de alimentos'!$A$3:$K$1041,5,FALSE))*$C375/100,0)</f>
        <v>1.1000000000000001E-3</v>
      </c>
      <c r="K375" s="282">
        <f>IFERROR((VLOOKUP($A375,'Tabela de alimentos'!$A$3:$K$1041,6,FALSE))*$C375/100,0)</f>
        <v>0.11952898550724639</v>
      </c>
      <c r="L375" s="283">
        <f>IFERROR((VLOOKUP($A375,'Tabela de alimentos'!$A$3:$K$1041,7,FALSE))*$C375/100,0)</f>
        <v>6.7799999999999999E-2</v>
      </c>
      <c r="M375" s="283">
        <f>IFERROR((VLOOKUP($A375,'Tabela de alimentos'!$A$3:$K$1041,8,FALSE))*$C375/100,0)</f>
        <v>4.0000000000000001E-3</v>
      </c>
      <c r="N375" s="283">
        <f>IFERROR((VLOOKUP($A375,'Tabela de alimentos'!$A$3:$K$1041,9,FALSE))*$C375/100,0)</f>
        <v>0</v>
      </c>
      <c r="O375" s="283">
        <f>IFERROR((VLOOKUP($A375,'Tabela de alimentos'!$A$3:$K$1041,10,FALSE))*$C375/100,0)</f>
        <v>0</v>
      </c>
      <c r="P375" s="284">
        <f>IFERROR((VLOOKUP($A375,'Tabela de alimentos'!$A$3:$K$1041,11,FALSE))*$C375/100,0)</f>
        <v>2.6800000000000001E-2</v>
      </c>
    </row>
    <row r="376" spans="1:16" ht="24.95" customHeight="1" x14ac:dyDescent="0.25">
      <c r="A376" s="285" t="s">
        <v>226</v>
      </c>
      <c r="B376" s="278">
        <v>2.5</v>
      </c>
      <c r="C376" s="249">
        <v>2.5</v>
      </c>
      <c r="D376" s="249" t="s">
        <v>1615</v>
      </c>
      <c r="E376" s="279">
        <f t="shared" si="32"/>
        <v>1</v>
      </c>
      <c r="F376" s="279"/>
      <c r="G376" s="282">
        <f>IFERROR((VLOOKUP($A376,'Tabela de alimentos'!$A$3:$K$1041,2,FALSE))*$C376/100,0)</f>
        <v>22.1</v>
      </c>
      <c r="H376" s="283">
        <f>IFERROR((VLOOKUP($A376,'Tabela de alimentos'!$A$3:$K$1041,3,FALSE))*$C376/100,0)</f>
        <v>92.466399999999993</v>
      </c>
      <c r="I376" s="279">
        <f>IFERROR((VLOOKUP($A376,'Tabela de alimentos'!$A$3:$K$1041,4,FALSE))*$C376/100,0)</f>
        <v>0</v>
      </c>
      <c r="J376" s="282">
        <f>IFERROR((VLOOKUP($A376,'Tabela de alimentos'!$A$3:$K$1041,5,FALSE))*$C376/100,0)</f>
        <v>2.5</v>
      </c>
      <c r="K376" s="282">
        <f>IFERROR((VLOOKUP($A376,'Tabela de alimentos'!$A$3:$K$1041,6,FALSE))*$C376/100,0)</f>
        <v>0</v>
      </c>
      <c r="L376" s="283">
        <f>IFERROR((VLOOKUP($A376,'Tabela de alimentos'!$A$3:$K$1041,7,FALSE))*$C376/100,0)</f>
        <v>0</v>
      </c>
      <c r="M376" s="283">
        <f>IFERROR((VLOOKUP($A376,'Tabela de alimentos'!$A$3:$K$1041,8,FALSE))*$C376/100,0)</f>
        <v>0</v>
      </c>
      <c r="N376" s="283">
        <f>IFERROR((VLOOKUP($A376,'Tabela de alimentos'!$A$3:$K$1041,9,FALSE))*$C376/100,0)</f>
        <v>0</v>
      </c>
      <c r="O376" s="283">
        <f>IFERROR((VLOOKUP($A376,'Tabela de alimentos'!$A$3:$K$1041,10,FALSE))*$C376/100,0)</f>
        <v>0</v>
      </c>
      <c r="P376" s="284">
        <f>IFERROR((VLOOKUP($A376,'Tabela de alimentos'!$A$3:$K$1041,11,FALSE))*$C376/100,0)</f>
        <v>0</v>
      </c>
    </row>
    <row r="377" spans="1:16" ht="24.95" customHeight="1" x14ac:dyDescent="0.25">
      <c r="A377" s="285" t="s">
        <v>861</v>
      </c>
      <c r="B377" s="278">
        <v>0.2</v>
      </c>
      <c r="C377" s="249">
        <v>0.2</v>
      </c>
      <c r="D377" s="253" t="s">
        <v>1614</v>
      </c>
      <c r="E377" s="279">
        <f t="shared" si="32"/>
        <v>1</v>
      </c>
      <c r="F377" s="279"/>
      <c r="G377" s="282">
        <f>IFERROR((VLOOKUP($A377,'Tabela de alimentos'!$A$3:$K$1041,2,FALSE))*$C377/100,0)</f>
        <v>0</v>
      </c>
      <c r="H377" s="283">
        <f>IFERROR((VLOOKUP($A377,'Tabela de alimentos'!$A$3:$K$1041,3,FALSE))*$C377/100,0)</f>
        <v>0</v>
      </c>
      <c r="I377" s="279">
        <f>IFERROR((VLOOKUP($A377,'Tabela de alimentos'!$A$3:$K$1041,4,FALSE))*$C377/100,0)</f>
        <v>0</v>
      </c>
      <c r="J377" s="282">
        <f>IFERROR((VLOOKUP($A377,'Tabela de alimentos'!$A$3:$K$1041,5,FALSE))*$C377/100,0)</f>
        <v>0</v>
      </c>
      <c r="K377" s="282">
        <f>IFERROR((VLOOKUP($A377,'Tabela de alimentos'!$A$3:$K$1041,6,FALSE))*$C377/100,0)</f>
        <v>0</v>
      </c>
      <c r="L377" s="283">
        <f>IFERROR((VLOOKUP($A377,'Tabela de alimentos'!$A$3:$K$1041,7,FALSE))*$C377/100,0)</f>
        <v>0</v>
      </c>
      <c r="M377" s="283">
        <f>IFERROR((VLOOKUP($A377,'Tabela de alimentos'!$A$3:$K$1041,8,FALSE))*$C377/100,0)</f>
        <v>0</v>
      </c>
      <c r="N377" s="283">
        <f>IFERROR((VLOOKUP($A377,'Tabela de alimentos'!$A$3:$K$1041,9,FALSE))*$C377/100,0)</f>
        <v>0</v>
      </c>
      <c r="O377" s="283">
        <f>IFERROR((VLOOKUP($A377,'Tabela de alimentos'!$A$3:$K$1041,10,FALSE))*$C377/100,0)</f>
        <v>0</v>
      </c>
      <c r="P377" s="284">
        <f>IFERROR((VLOOKUP($A377,'Tabela de alimentos'!$A$3:$K$1041,11,FALSE))*$C377/100,0)</f>
        <v>79.88600000000001</v>
      </c>
    </row>
    <row r="378" spans="1:16" ht="24.95" customHeight="1" x14ac:dyDescent="0.25">
      <c r="A378" s="285" t="s">
        <v>129</v>
      </c>
      <c r="B378" s="278">
        <v>1</v>
      </c>
      <c r="C378" s="249">
        <v>1</v>
      </c>
      <c r="D378" s="249" t="s">
        <v>1614</v>
      </c>
      <c r="E378" s="279">
        <f t="shared" si="32"/>
        <v>1</v>
      </c>
      <c r="F378" s="279"/>
      <c r="G378" s="282">
        <f>IFERROR((VLOOKUP($A378,'Tabela de alimentos'!$A$3:$K$1041,2,FALSE))*$C378/100,0)</f>
        <v>0.33424111594202882</v>
      </c>
      <c r="H378" s="283">
        <f>IFERROR((VLOOKUP($A378,'Tabela de alimentos'!$A$3:$K$1041,3,FALSE))*$C378/100,0)</f>
        <v>1.3984648291014488</v>
      </c>
      <c r="I378" s="279">
        <f>IFERROR((VLOOKUP($A378,'Tabela de alimentos'!$A$3:$K$1041,4,FALSE))*$C378/100,0)</f>
        <v>3.2572463768115942E-2</v>
      </c>
      <c r="J378" s="282">
        <f>IFERROR((VLOOKUP($A378,'Tabela de alimentos'!$A$3:$K$1041,5,FALSE))*$C378/100,0)</f>
        <v>6.0999999999999995E-3</v>
      </c>
      <c r="K378" s="282">
        <f>IFERROR((VLOOKUP($A378,'Tabela de alimentos'!$A$3:$K$1041,6,FALSE))*$C378/100,0)</f>
        <v>5.7060869565217345E-2</v>
      </c>
      <c r="L378" s="283">
        <f>IFERROR((VLOOKUP($A378,'Tabela de alimentos'!$A$3:$K$1041,7,FALSE))*$C378/100,0)</f>
        <v>1.7941333333333334</v>
      </c>
      <c r="M378" s="283">
        <f>IFERROR((VLOOKUP($A378,'Tabela de alimentos'!$A$3:$K$1041,8,FALSE))*$C378/100,0)</f>
        <v>3.1800000000000002E-2</v>
      </c>
      <c r="N378" s="283">
        <f>IFERROR((VLOOKUP($A378,'Tabela de alimentos'!$A$3:$K$1041,9,FALSE))*$C378/100,0)</f>
        <v>17.43</v>
      </c>
      <c r="O378" s="283">
        <f>IFERROR((VLOOKUP($A378,'Tabela de alimentos'!$A$3:$K$1041,10,FALSE))*$C378/100,0)</f>
        <v>0.51693333333333324</v>
      </c>
      <c r="P378" s="284">
        <f>IFERROR((VLOOKUP($A378,'Tabela de alimentos'!$A$3:$K$1041,11,FALSE))*$C378/100,0)</f>
        <v>2.3E-2</v>
      </c>
    </row>
    <row r="379" spans="1:16" ht="24.95" customHeight="1" x14ac:dyDescent="0.25">
      <c r="A379" s="285" t="s">
        <v>102</v>
      </c>
      <c r="B379" s="278">
        <v>1</v>
      </c>
      <c r="C379" s="249">
        <v>1</v>
      </c>
      <c r="D379" s="249" t="s">
        <v>1614</v>
      </c>
      <c r="E379" s="279">
        <f t="shared" si="32"/>
        <v>1</v>
      </c>
      <c r="F379" s="279"/>
      <c r="G379" s="289">
        <f>IFERROR((VLOOKUP($A379,'Tabela de alimentos'!$A$3:$K$1041,2,FALSE))*$C379/100,0)</f>
        <v>0.19515885507246439</v>
      </c>
      <c r="H379" s="283">
        <f>IFERROR((VLOOKUP($A379,'Tabela de alimentos'!$A$3:$K$1041,3,FALSE))*$C379/100,0)</f>
        <v>0.81654464962319095</v>
      </c>
      <c r="I379" s="279">
        <f>IFERROR((VLOOKUP($A379,'Tabela de alimentos'!$A$3:$K$1041,4,FALSE))*$C379/100,0)</f>
        <v>1.865942028985507E-2</v>
      </c>
      <c r="J379" s="282">
        <f>IFERROR((VLOOKUP($A379,'Tabela de alimentos'!$A$3:$K$1041,5,FALSE))*$C379/100,0)</f>
        <v>3.4999999999999996E-3</v>
      </c>
      <c r="K379" s="282">
        <f>IFERROR((VLOOKUP($A379,'Tabela de alimentos'!$A$3:$K$1041,6,FALSE))*$C379/100,0)</f>
        <v>3.3707246376811648E-2</v>
      </c>
      <c r="L379" s="283">
        <f>IFERROR((VLOOKUP($A379,'Tabela de alimentos'!$A$3:$K$1041,7,FALSE))*$C379/100,0)</f>
        <v>0.79853333333333343</v>
      </c>
      <c r="M379" s="283">
        <f>IFERROR((VLOOKUP($A379,'Tabela de alimentos'!$A$3:$K$1041,8,FALSE))*$C379/100,0)</f>
        <v>6.4666666666666657E-3</v>
      </c>
      <c r="N379" s="283">
        <f>IFERROR((VLOOKUP($A379,'Tabela de alimentos'!$A$3:$K$1041,9,FALSE))*$C379/100,0)</f>
        <v>2.79</v>
      </c>
      <c r="O379" s="283">
        <f>IFERROR((VLOOKUP($A379,'Tabela de alimentos'!$A$3:$K$1041,10,FALSE))*$C379/100,0)</f>
        <v>0.31780000000000003</v>
      </c>
      <c r="P379" s="284">
        <f>IFERROR((VLOOKUP($A379,'Tabela de alimentos'!$A$3:$K$1041,11,FALSE))*$C379/100,0)</f>
        <v>1.6033333333333333E-2</v>
      </c>
    </row>
    <row r="380" spans="1:16" ht="24.95" customHeight="1" x14ac:dyDescent="0.25">
      <c r="A380" s="539" t="s">
        <v>395</v>
      </c>
      <c r="B380" s="540"/>
      <c r="C380" s="540"/>
      <c r="D380" s="540"/>
      <c r="E380" s="540"/>
      <c r="F380" s="541"/>
      <c r="G380" s="313">
        <f t="shared" ref="G380:P380" si="33">SUM(G374:G379)</f>
        <v>45.724628492753617</v>
      </c>
      <c r="H380" s="315">
        <f t="shared" si="33"/>
        <v>191.3118456136811</v>
      </c>
      <c r="I380" s="315">
        <f t="shared" si="33"/>
        <v>0.70639492753623179</v>
      </c>
      <c r="J380" s="316">
        <f t="shared" si="33"/>
        <v>2.5106999999999999</v>
      </c>
      <c r="K380" s="316">
        <f t="shared" si="33"/>
        <v>5.3511884057970995</v>
      </c>
      <c r="L380" s="316">
        <f t="shared" si="33"/>
        <v>3.9029666666666669</v>
      </c>
      <c r="M380" s="315">
        <f t="shared" si="33"/>
        <v>0.16826666666666668</v>
      </c>
      <c r="N380" s="317">
        <f t="shared" si="33"/>
        <v>20.22</v>
      </c>
      <c r="O380" s="317">
        <f t="shared" si="33"/>
        <v>11.713899999999997</v>
      </c>
      <c r="P380" s="318">
        <f t="shared" si="33"/>
        <v>79.95183333333334</v>
      </c>
    </row>
    <row r="381" spans="1:16" ht="24.95" customHeight="1" x14ac:dyDescent="0.25">
      <c r="A381" s="295" t="s">
        <v>767</v>
      </c>
      <c r="B381" s="537"/>
      <c r="C381" s="537"/>
      <c r="D381" s="250"/>
      <c r="E381" s="296"/>
      <c r="F381" s="296"/>
      <c r="G381" s="297"/>
      <c r="H381" s="296"/>
      <c r="I381" s="296"/>
      <c r="J381" s="296"/>
      <c r="K381" s="296"/>
      <c r="L381" s="296"/>
      <c r="M381" s="298"/>
      <c r="N381" s="298"/>
      <c r="O381" s="298"/>
      <c r="P381" s="299"/>
    </row>
    <row r="382" spans="1:16" ht="24.95" customHeight="1" x14ac:dyDescent="0.25">
      <c r="A382" s="345" t="s">
        <v>1100</v>
      </c>
      <c r="B382" s="484"/>
      <c r="C382" s="484"/>
      <c r="D382" s="484"/>
      <c r="E382" s="330"/>
      <c r="F382" s="330"/>
      <c r="G382" s="310"/>
      <c r="H382" s="330"/>
      <c r="I382" s="330"/>
      <c r="J382" s="330"/>
      <c r="K382" s="330"/>
      <c r="L382" s="330"/>
      <c r="P382" s="301"/>
    </row>
    <row r="383" spans="1:16" ht="24.95" customHeight="1" x14ac:dyDescent="0.25">
      <c r="A383" s="516" t="s">
        <v>1087</v>
      </c>
      <c r="B383" s="517"/>
      <c r="C383" s="517"/>
      <c r="D383" s="517"/>
      <c r="E383" s="517"/>
      <c r="F383" s="517"/>
      <c r="G383" s="517"/>
      <c r="H383" s="517"/>
      <c r="I383" s="517"/>
      <c r="J383" s="517"/>
      <c r="K383" s="517"/>
      <c r="L383" s="517"/>
      <c r="M383" s="517"/>
      <c r="N383" s="517"/>
      <c r="O383" s="517"/>
      <c r="P383" s="518"/>
    </row>
    <row r="384" spans="1:16" ht="24.95" customHeight="1" x14ac:dyDescent="0.25">
      <c r="A384" s="325" t="s">
        <v>1101</v>
      </c>
      <c r="G384" s="251"/>
      <c r="P384" s="301"/>
    </row>
    <row r="385" spans="1:16" ht="24.95" customHeight="1" x14ac:dyDescent="0.25">
      <c r="A385" s="325" t="s">
        <v>1088</v>
      </c>
      <c r="G385" s="251"/>
      <c r="P385" s="301"/>
    </row>
    <row r="386" spans="1:16" ht="24.95" customHeight="1" thickBot="1" x14ac:dyDescent="0.3">
      <c r="A386" s="332" t="s">
        <v>908</v>
      </c>
      <c r="B386" s="252"/>
      <c r="C386" s="252"/>
      <c r="D386" s="252"/>
      <c r="E386" s="252"/>
      <c r="F386" s="252"/>
      <c r="G386" s="252"/>
      <c r="H386" s="252"/>
      <c r="I386" s="252"/>
      <c r="J386" s="252"/>
      <c r="K386" s="252"/>
      <c r="L386" s="252"/>
      <c r="M386" s="252"/>
      <c r="N386" s="252"/>
      <c r="O386" s="252"/>
      <c r="P386" s="303"/>
    </row>
    <row r="387" spans="1:16" ht="24.95" customHeight="1" thickBot="1" x14ac:dyDescent="0.3">
      <c r="A387" s="347"/>
      <c r="B387" s="532" t="s">
        <v>1152</v>
      </c>
      <c r="C387" s="532"/>
      <c r="D387" s="532"/>
      <c r="E387" s="532"/>
      <c r="F387" s="532"/>
      <c r="G387" s="532"/>
      <c r="H387" s="532"/>
      <c r="I387" s="532"/>
      <c r="J387" s="532"/>
      <c r="K387" s="532"/>
      <c r="L387" s="356"/>
      <c r="M387" s="356"/>
      <c r="N387" s="356"/>
      <c r="O387" s="356"/>
      <c r="P387" s="357"/>
    </row>
    <row r="388" spans="1:16" ht="35.25" customHeight="1" x14ac:dyDescent="0.25">
      <c r="A388" s="510" t="s">
        <v>762</v>
      </c>
      <c r="B388" s="511"/>
      <c r="C388" s="511"/>
      <c r="D388" s="511"/>
      <c r="E388" s="511"/>
      <c r="F388" s="511"/>
      <c r="G388" s="511"/>
      <c r="H388" s="511"/>
      <c r="I388" s="511"/>
      <c r="J388" s="511"/>
      <c r="K388" s="511"/>
      <c r="L388" s="511"/>
      <c r="M388" s="511"/>
      <c r="N388" s="511"/>
      <c r="O388" s="511"/>
      <c r="P388" s="512"/>
    </row>
    <row r="389" spans="1:16" ht="24.95" customHeight="1" x14ac:dyDescent="0.25">
      <c r="A389" s="513" t="s">
        <v>1365</v>
      </c>
      <c r="B389" s="514"/>
      <c r="C389" s="514"/>
      <c r="D389" s="514"/>
      <c r="E389" s="514"/>
      <c r="F389" s="514"/>
      <c r="G389" s="514"/>
      <c r="H389" s="514"/>
      <c r="I389" s="514"/>
      <c r="J389" s="514"/>
      <c r="K389" s="514"/>
      <c r="L389" s="514"/>
      <c r="M389" s="514"/>
      <c r="N389" s="514"/>
      <c r="O389" s="514"/>
      <c r="P389" s="515"/>
    </row>
    <row r="390" spans="1:16" ht="24.95" customHeight="1" x14ac:dyDescent="0.25">
      <c r="A390" s="534" t="s">
        <v>1620</v>
      </c>
      <c r="B390" s="535"/>
      <c r="C390" s="535"/>
      <c r="D390" s="535"/>
      <c r="E390" s="535"/>
      <c r="F390" s="536"/>
      <c r="G390" s="522" t="s">
        <v>764</v>
      </c>
      <c r="H390" s="523"/>
      <c r="I390" s="523"/>
      <c r="J390" s="523"/>
      <c r="K390" s="523"/>
      <c r="L390" s="523"/>
      <c r="M390" s="523"/>
      <c r="N390" s="523"/>
      <c r="O390" s="523"/>
      <c r="P390" s="524"/>
    </row>
    <row r="391" spans="1:16" ht="24.95" customHeight="1" x14ac:dyDescent="0.25">
      <c r="A391" s="525" t="s">
        <v>393</v>
      </c>
      <c r="B391" s="505" t="s">
        <v>644</v>
      </c>
      <c r="C391" s="505" t="s">
        <v>645</v>
      </c>
      <c r="D391" s="505" t="s">
        <v>1613</v>
      </c>
      <c r="E391" s="505" t="s">
        <v>394</v>
      </c>
      <c r="F391" s="505" t="s">
        <v>621</v>
      </c>
      <c r="G391" s="527" t="s">
        <v>31</v>
      </c>
      <c r="H391" s="528"/>
      <c r="I391" s="263" t="s">
        <v>7</v>
      </c>
      <c r="J391" s="264" t="s">
        <v>32</v>
      </c>
      <c r="K391" s="264" t="s">
        <v>640</v>
      </c>
      <c r="L391" s="265" t="s">
        <v>8</v>
      </c>
      <c r="M391" s="266" t="s">
        <v>9</v>
      </c>
      <c r="N391" s="267" t="s">
        <v>10</v>
      </c>
      <c r="O391" s="264" t="s">
        <v>396</v>
      </c>
      <c r="P391" s="268" t="s">
        <v>623</v>
      </c>
    </row>
    <row r="392" spans="1:16" ht="24.95" customHeight="1" x14ac:dyDescent="0.25">
      <c r="A392" s="526"/>
      <c r="B392" s="506"/>
      <c r="C392" s="506"/>
      <c r="D392" s="506"/>
      <c r="E392" s="506"/>
      <c r="F392" s="506"/>
      <c r="G392" s="269" t="s">
        <v>34</v>
      </c>
      <c r="H392" s="270" t="s">
        <v>35</v>
      </c>
      <c r="I392" s="271" t="s">
        <v>36</v>
      </c>
      <c r="J392" s="272" t="s">
        <v>36</v>
      </c>
      <c r="K392" s="272" t="s">
        <v>36</v>
      </c>
      <c r="L392" s="273" t="s">
        <v>37</v>
      </c>
      <c r="M392" s="274" t="s">
        <v>37</v>
      </c>
      <c r="N392" s="275" t="s">
        <v>38</v>
      </c>
      <c r="O392" s="272" t="s">
        <v>37</v>
      </c>
      <c r="P392" s="276" t="s">
        <v>37</v>
      </c>
    </row>
    <row r="393" spans="1:16" ht="24.95" customHeight="1" x14ac:dyDescent="0.25">
      <c r="A393" s="277" t="s">
        <v>105</v>
      </c>
      <c r="B393" s="278">
        <v>15</v>
      </c>
      <c r="C393" s="249">
        <v>15</v>
      </c>
      <c r="D393" s="249" t="s">
        <v>1614</v>
      </c>
      <c r="E393" s="279">
        <f t="shared" ref="E393:E398" si="34">IFERROR(B393/C393,0)</f>
        <v>1</v>
      </c>
      <c r="F393" s="279"/>
      <c r="G393" s="280">
        <f>IFERROR((VLOOKUP($A393,'Tabela de alimentos'!$A$3:$K$1041,2,FALSE))*$C393/100,0)</f>
        <v>2.546837826086958</v>
      </c>
      <c r="H393" s="281">
        <f>IFERROR((VLOOKUP($A393,'Tabela de alimentos'!$A$3:$K$1041,3,FALSE))*$C393/100,0)</f>
        <v>10.655969464347834</v>
      </c>
      <c r="I393" s="279">
        <f>IFERROR((VLOOKUP($A393,'Tabela de alimentos'!$A$3:$K$1041,4,FALSE))*$C393/100,0)</f>
        <v>0.10489130434782611</v>
      </c>
      <c r="J393" s="282">
        <f>IFERROR((VLOOKUP($A393,'Tabela de alimentos'!$A$3:$K$1041,5,FALSE))*$C393/100,0)</f>
        <v>8.9999999999999993E-3</v>
      </c>
      <c r="K393" s="282">
        <f>IFERROR((VLOOKUP($A393,'Tabela de alimentos'!$A$3:$K$1041,6,FALSE))*$C393/100,0)</f>
        <v>0.62060869565217514</v>
      </c>
      <c r="L393" s="283">
        <f>IFERROR((VLOOKUP($A393,'Tabela de alimentos'!$A$3:$K$1041,7,FALSE))*$C393/100,0)</f>
        <v>1.7260000000000002</v>
      </c>
      <c r="M393" s="283">
        <f>IFERROR((VLOOKUP($A393,'Tabela de alimentos'!$A$3:$K$1041,8,FALSE))*$C393/100,0)</f>
        <v>2.5500000000000002E-2</v>
      </c>
      <c r="N393" s="283">
        <f>IFERROR((VLOOKUP($A393,'Tabela de alimentos'!$A$3:$K$1041,9,FALSE))*$C393/100,0)</f>
        <v>0</v>
      </c>
      <c r="O393" s="283">
        <f>IFERROR((VLOOKUP($A393,'Tabela de alimentos'!$A$3:$K$1041,10,FALSE))*$C393/100,0)</f>
        <v>1.5919999999999999</v>
      </c>
      <c r="P393" s="284">
        <f>IFERROR((VLOOKUP($A393,'Tabela de alimentos'!$A$3:$K$1041,11,FALSE))*$C393/100,0)</f>
        <v>0</v>
      </c>
    </row>
    <row r="394" spans="1:16" ht="24.95" customHeight="1" x14ac:dyDescent="0.25">
      <c r="A394" s="285" t="s">
        <v>90</v>
      </c>
      <c r="B394" s="278">
        <v>0.5</v>
      </c>
      <c r="C394" s="249">
        <v>0.5</v>
      </c>
      <c r="D394" s="249" t="s">
        <v>1614</v>
      </c>
      <c r="E394" s="279">
        <f t="shared" si="34"/>
        <v>1</v>
      </c>
      <c r="F394" s="279"/>
      <c r="G394" s="282">
        <f>IFERROR((VLOOKUP($A394,'Tabela de alimentos'!$A$3:$K$1041,2,FALSE))*$C394/100,0)</f>
        <v>0.56564939130434788</v>
      </c>
      <c r="H394" s="283">
        <f>IFERROR((VLOOKUP($A394,'Tabela de alimentos'!$A$3:$K$1041,3,FALSE))*$C394/100,0)</f>
        <v>2.3666770532173915</v>
      </c>
      <c r="I394" s="279">
        <f>IFERROR((VLOOKUP($A394,'Tabela de alimentos'!$A$3:$K$1041,4,FALSE))*$C394/100,0)</f>
        <v>3.5054347826086955E-2</v>
      </c>
      <c r="J394" s="282">
        <f>IFERROR((VLOOKUP($A394,'Tabela de alimentos'!$A$3:$K$1041,5,FALSE))*$C394/100,0)</f>
        <v>1.1000000000000001E-3</v>
      </c>
      <c r="K394" s="282">
        <f>IFERROR((VLOOKUP($A394,'Tabela de alimentos'!$A$3:$K$1041,6,FALSE))*$C394/100,0)</f>
        <v>0.11952898550724639</v>
      </c>
      <c r="L394" s="283">
        <f>IFERROR((VLOOKUP($A394,'Tabela de alimentos'!$A$3:$K$1041,7,FALSE))*$C394/100,0)</f>
        <v>6.7799999999999999E-2</v>
      </c>
      <c r="M394" s="283">
        <f>IFERROR((VLOOKUP($A394,'Tabela de alimentos'!$A$3:$K$1041,8,FALSE))*$C394/100,0)</f>
        <v>4.0000000000000001E-3</v>
      </c>
      <c r="N394" s="283">
        <f>IFERROR((VLOOKUP($A394,'Tabela de alimentos'!$A$3:$K$1041,9,FALSE))*$C394/100,0)</f>
        <v>0</v>
      </c>
      <c r="O394" s="283">
        <f>IFERROR((VLOOKUP($A394,'Tabela de alimentos'!$A$3:$K$1041,10,FALSE))*$C394/100,0)</f>
        <v>0</v>
      </c>
      <c r="P394" s="284">
        <f>IFERROR((VLOOKUP($A394,'Tabela de alimentos'!$A$3:$K$1041,11,FALSE))*$C394/100,0)</f>
        <v>2.6800000000000001E-2</v>
      </c>
    </row>
    <row r="395" spans="1:16" ht="24.95" customHeight="1" x14ac:dyDescent="0.25">
      <c r="A395" s="285" t="s">
        <v>226</v>
      </c>
      <c r="B395" s="278">
        <v>2.5</v>
      </c>
      <c r="C395" s="249">
        <v>2.5</v>
      </c>
      <c r="D395" s="249" t="s">
        <v>1615</v>
      </c>
      <c r="E395" s="279">
        <f t="shared" si="34"/>
        <v>1</v>
      </c>
      <c r="F395" s="279"/>
      <c r="G395" s="282">
        <f>IFERROR((VLOOKUP($A395,'Tabela de alimentos'!$A$3:$K$1041,2,FALSE))*$C395/100,0)</f>
        <v>22.1</v>
      </c>
      <c r="H395" s="283">
        <f>IFERROR((VLOOKUP($A395,'Tabela de alimentos'!$A$3:$K$1041,3,FALSE))*$C395/100,0)</f>
        <v>92.466399999999993</v>
      </c>
      <c r="I395" s="279">
        <f>IFERROR((VLOOKUP($A395,'Tabela de alimentos'!$A$3:$K$1041,4,FALSE))*$C395/100,0)</f>
        <v>0</v>
      </c>
      <c r="J395" s="282">
        <f>IFERROR((VLOOKUP($A395,'Tabela de alimentos'!$A$3:$K$1041,5,FALSE))*$C395/100,0)</f>
        <v>2.5</v>
      </c>
      <c r="K395" s="282">
        <f>IFERROR((VLOOKUP($A395,'Tabela de alimentos'!$A$3:$K$1041,6,FALSE))*$C395/100,0)</f>
        <v>0</v>
      </c>
      <c r="L395" s="283">
        <f>IFERROR((VLOOKUP($A395,'Tabela de alimentos'!$A$3:$K$1041,7,FALSE))*$C395/100,0)</f>
        <v>0</v>
      </c>
      <c r="M395" s="283">
        <f>IFERROR((VLOOKUP($A395,'Tabela de alimentos'!$A$3:$K$1041,8,FALSE))*$C395/100,0)</f>
        <v>0</v>
      </c>
      <c r="N395" s="283">
        <f>IFERROR((VLOOKUP($A395,'Tabela de alimentos'!$A$3:$K$1041,9,FALSE))*$C395/100,0)</f>
        <v>0</v>
      </c>
      <c r="O395" s="283">
        <f>IFERROR((VLOOKUP($A395,'Tabela de alimentos'!$A$3:$K$1041,10,FALSE))*$C395/100,0)</f>
        <v>0</v>
      </c>
      <c r="P395" s="284">
        <f>IFERROR((VLOOKUP($A395,'Tabela de alimentos'!$A$3:$K$1041,11,FALSE))*$C395/100,0)</f>
        <v>0</v>
      </c>
    </row>
    <row r="396" spans="1:16" ht="24.95" customHeight="1" x14ac:dyDescent="0.25">
      <c r="A396" s="285" t="s">
        <v>861</v>
      </c>
      <c r="B396" s="278">
        <v>0.2</v>
      </c>
      <c r="C396" s="249">
        <v>0.2</v>
      </c>
      <c r="D396" s="253" t="s">
        <v>1614</v>
      </c>
      <c r="E396" s="279">
        <f t="shared" si="34"/>
        <v>1</v>
      </c>
      <c r="F396" s="279"/>
      <c r="G396" s="282">
        <f>IFERROR((VLOOKUP($A396,'Tabela de alimentos'!$A$3:$K$1041,2,FALSE))*$C396/100,0)</f>
        <v>0</v>
      </c>
      <c r="H396" s="283">
        <f>IFERROR((VLOOKUP($A396,'Tabela de alimentos'!$A$3:$K$1041,3,FALSE))*$C396/100,0)</f>
        <v>0</v>
      </c>
      <c r="I396" s="279">
        <f>IFERROR((VLOOKUP($A396,'Tabela de alimentos'!$A$3:$K$1041,4,FALSE))*$C396/100,0)</f>
        <v>0</v>
      </c>
      <c r="J396" s="282">
        <f>IFERROR((VLOOKUP($A396,'Tabela de alimentos'!$A$3:$K$1041,5,FALSE))*$C396/100,0)</f>
        <v>0</v>
      </c>
      <c r="K396" s="282">
        <f>IFERROR((VLOOKUP($A396,'Tabela de alimentos'!$A$3:$K$1041,6,FALSE))*$C396/100,0)</f>
        <v>0</v>
      </c>
      <c r="L396" s="283">
        <f>IFERROR((VLOOKUP($A396,'Tabela de alimentos'!$A$3:$K$1041,7,FALSE))*$C396/100,0)</f>
        <v>0</v>
      </c>
      <c r="M396" s="283">
        <f>IFERROR((VLOOKUP($A396,'Tabela de alimentos'!$A$3:$K$1041,8,FALSE))*$C396/100,0)</f>
        <v>0</v>
      </c>
      <c r="N396" s="283">
        <f>IFERROR((VLOOKUP($A396,'Tabela de alimentos'!$A$3:$K$1041,9,FALSE))*$C396/100,0)</f>
        <v>0</v>
      </c>
      <c r="O396" s="283">
        <f>IFERROR((VLOOKUP($A396,'Tabela de alimentos'!$A$3:$K$1041,10,FALSE))*$C396/100,0)</f>
        <v>0</v>
      </c>
      <c r="P396" s="284">
        <f>IFERROR((VLOOKUP($A396,'Tabela de alimentos'!$A$3:$K$1041,11,FALSE))*$C396/100,0)</f>
        <v>79.88600000000001</v>
      </c>
    </row>
    <row r="397" spans="1:16" ht="24.95" customHeight="1" x14ac:dyDescent="0.25">
      <c r="A397" s="285" t="s">
        <v>129</v>
      </c>
      <c r="B397" s="278">
        <v>1</v>
      </c>
      <c r="C397" s="249">
        <v>1</v>
      </c>
      <c r="D397" s="249" t="s">
        <v>1614</v>
      </c>
      <c r="E397" s="279">
        <f t="shared" si="34"/>
        <v>1</v>
      </c>
      <c r="F397" s="279"/>
      <c r="G397" s="282">
        <f>IFERROR((VLOOKUP($A397,'Tabela de alimentos'!$A$3:$K$1041,2,FALSE))*$C397/100,0)</f>
        <v>0.33424111594202882</v>
      </c>
      <c r="H397" s="283">
        <f>IFERROR((VLOOKUP($A397,'Tabela de alimentos'!$A$3:$K$1041,3,FALSE))*$C397/100,0)</f>
        <v>1.3984648291014488</v>
      </c>
      <c r="I397" s="279">
        <f>IFERROR((VLOOKUP($A397,'Tabela de alimentos'!$A$3:$K$1041,4,FALSE))*$C397/100,0)</f>
        <v>3.2572463768115942E-2</v>
      </c>
      <c r="J397" s="282">
        <f>IFERROR((VLOOKUP($A397,'Tabela de alimentos'!$A$3:$K$1041,5,FALSE))*$C397/100,0)</f>
        <v>6.0999999999999995E-3</v>
      </c>
      <c r="K397" s="282">
        <f>IFERROR((VLOOKUP($A397,'Tabela de alimentos'!$A$3:$K$1041,6,FALSE))*$C397/100,0)</f>
        <v>5.7060869565217345E-2</v>
      </c>
      <c r="L397" s="283">
        <f>IFERROR((VLOOKUP($A397,'Tabela de alimentos'!$A$3:$K$1041,7,FALSE))*$C397/100,0)</f>
        <v>1.7941333333333334</v>
      </c>
      <c r="M397" s="283">
        <f>IFERROR((VLOOKUP($A397,'Tabela de alimentos'!$A$3:$K$1041,8,FALSE))*$C397/100,0)</f>
        <v>3.1800000000000002E-2</v>
      </c>
      <c r="N397" s="283">
        <f>IFERROR((VLOOKUP($A397,'Tabela de alimentos'!$A$3:$K$1041,9,FALSE))*$C397/100,0)</f>
        <v>17.43</v>
      </c>
      <c r="O397" s="283">
        <f>IFERROR((VLOOKUP($A397,'Tabela de alimentos'!$A$3:$K$1041,10,FALSE))*$C397/100,0)</f>
        <v>0.51693333333333324</v>
      </c>
      <c r="P397" s="284">
        <f>IFERROR((VLOOKUP($A397,'Tabela de alimentos'!$A$3:$K$1041,11,FALSE))*$C397/100,0)</f>
        <v>2.3E-2</v>
      </c>
    </row>
    <row r="398" spans="1:16" ht="24.95" customHeight="1" x14ac:dyDescent="0.25">
      <c r="A398" s="285" t="s">
        <v>102</v>
      </c>
      <c r="B398" s="278">
        <v>1</v>
      </c>
      <c r="C398" s="249">
        <v>1</v>
      </c>
      <c r="D398" s="249" t="s">
        <v>1614</v>
      </c>
      <c r="E398" s="279">
        <f t="shared" si="34"/>
        <v>1</v>
      </c>
      <c r="F398" s="279"/>
      <c r="G398" s="289">
        <f>IFERROR((VLOOKUP($A398,'Tabela de alimentos'!$A$3:$K$1041,2,FALSE))*$C398/100,0)</f>
        <v>0.19515885507246439</v>
      </c>
      <c r="H398" s="283">
        <f>IFERROR((VLOOKUP($A398,'Tabela de alimentos'!$A$3:$K$1041,3,FALSE))*$C398/100,0)</f>
        <v>0.81654464962319095</v>
      </c>
      <c r="I398" s="279">
        <f>IFERROR((VLOOKUP($A398,'Tabela de alimentos'!$A$3:$K$1041,4,FALSE))*$C398/100,0)</f>
        <v>1.865942028985507E-2</v>
      </c>
      <c r="J398" s="282">
        <f>IFERROR((VLOOKUP($A398,'Tabela de alimentos'!$A$3:$K$1041,5,FALSE))*$C398/100,0)</f>
        <v>3.4999999999999996E-3</v>
      </c>
      <c r="K398" s="282">
        <f>IFERROR((VLOOKUP($A398,'Tabela de alimentos'!$A$3:$K$1041,6,FALSE))*$C398/100,0)</f>
        <v>3.3707246376811648E-2</v>
      </c>
      <c r="L398" s="283">
        <f>IFERROR((VLOOKUP($A398,'Tabela de alimentos'!$A$3:$K$1041,7,FALSE))*$C398/100,0)</f>
        <v>0.79853333333333343</v>
      </c>
      <c r="M398" s="283">
        <f>IFERROR((VLOOKUP($A398,'Tabela de alimentos'!$A$3:$K$1041,8,FALSE))*$C398/100,0)</f>
        <v>6.4666666666666657E-3</v>
      </c>
      <c r="N398" s="283">
        <f>IFERROR((VLOOKUP($A398,'Tabela de alimentos'!$A$3:$K$1041,9,FALSE))*$C398/100,0)</f>
        <v>2.79</v>
      </c>
      <c r="O398" s="283">
        <f>IFERROR((VLOOKUP($A398,'Tabela de alimentos'!$A$3:$K$1041,10,FALSE))*$C398/100,0)</f>
        <v>0.31780000000000003</v>
      </c>
      <c r="P398" s="284">
        <f>IFERROR((VLOOKUP($A398,'Tabela de alimentos'!$A$3:$K$1041,11,FALSE))*$C398/100,0)</f>
        <v>1.6033333333333333E-2</v>
      </c>
    </row>
    <row r="399" spans="1:16" ht="24.95" customHeight="1" x14ac:dyDescent="0.25">
      <c r="A399" s="539" t="s">
        <v>395</v>
      </c>
      <c r="B399" s="540"/>
      <c r="C399" s="540"/>
      <c r="D399" s="540"/>
      <c r="E399" s="540"/>
      <c r="F399" s="541"/>
      <c r="G399" s="313">
        <f t="shared" ref="G399:P399" si="35">SUM(G393:G398)</f>
        <v>25.741887188405798</v>
      </c>
      <c r="H399" s="315">
        <f t="shared" si="35"/>
        <v>107.70405599628985</v>
      </c>
      <c r="I399" s="315">
        <f t="shared" si="35"/>
        <v>0.19117753623188405</v>
      </c>
      <c r="J399" s="316">
        <f t="shared" si="35"/>
        <v>2.5196999999999998</v>
      </c>
      <c r="K399" s="316">
        <f t="shared" si="35"/>
        <v>0.83090579710145063</v>
      </c>
      <c r="L399" s="316">
        <f t="shared" si="35"/>
        <v>4.3864666666666672</v>
      </c>
      <c r="M399" s="315">
        <f t="shared" si="35"/>
        <v>6.7766666666666669E-2</v>
      </c>
      <c r="N399" s="317">
        <f t="shared" si="35"/>
        <v>20.22</v>
      </c>
      <c r="O399" s="317">
        <f t="shared" si="35"/>
        <v>2.426733333333333</v>
      </c>
      <c r="P399" s="318">
        <f t="shared" si="35"/>
        <v>79.95183333333334</v>
      </c>
    </row>
    <row r="400" spans="1:16" ht="24.95" customHeight="1" x14ac:dyDescent="0.25">
      <c r="A400" s="295" t="s">
        <v>767</v>
      </c>
      <c r="B400" s="537"/>
      <c r="C400" s="537"/>
      <c r="D400" s="250"/>
      <c r="E400" s="296"/>
      <c r="F400" s="296"/>
      <c r="G400" s="297"/>
      <c r="H400" s="296"/>
      <c r="I400" s="296"/>
      <c r="J400" s="296"/>
      <c r="K400" s="296"/>
      <c r="L400" s="296"/>
      <c r="M400" s="298"/>
      <c r="N400" s="298"/>
      <c r="O400" s="298"/>
      <c r="P400" s="299"/>
    </row>
    <row r="401" spans="1:16" ht="24.95" customHeight="1" x14ac:dyDescent="0.25">
      <c r="A401" s="345" t="s">
        <v>1196</v>
      </c>
      <c r="B401" s="484"/>
      <c r="C401" s="484"/>
      <c r="D401" s="484"/>
      <c r="E401" s="330"/>
      <c r="F401" s="330"/>
      <c r="G401" s="310"/>
      <c r="H401" s="330"/>
      <c r="I401" s="330"/>
      <c r="J401" s="330"/>
      <c r="K401" s="330"/>
      <c r="L401" s="330"/>
      <c r="P401" s="301"/>
    </row>
    <row r="402" spans="1:16" ht="24.95" customHeight="1" x14ac:dyDescent="0.25">
      <c r="A402" s="516" t="s">
        <v>1087</v>
      </c>
      <c r="B402" s="517"/>
      <c r="C402" s="517"/>
      <c r="D402" s="517"/>
      <c r="E402" s="517"/>
      <c r="F402" s="517"/>
      <c r="G402" s="517"/>
      <c r="H402" s="517"/>
      <c r="I402" s="517"/>
      <c r="J402" s="517"/>
      <c r="K402" s="517"/>
      <c r="L402" s="517"/>
      <c r="M402" s="517"/>
      <c r="N402" s="517"/>
      <c r="O402" s="517"/>
      <c r="P402" s="518"/>
    </row>
    <row r="403" spans="1:16" ht="24.95" customHeight="1" x14ac:dyDescent="0.25">
      <c r="A403" s="325" t="s">
        <v>1197</v>
      </c>
      <c r="G403" s="251"/>
      <c r="P403" s="301"/>
    </row>
    <row r="404" spans="1:16" ht="24.95" customHeight="1" x14ac:dyDescent="0.25">
      <c r="A404" s="325" t="s">
        <v>1198</v>
      </c>
      <c r="G404" s="251"/>
      <c r="P404" s="301"/>
    </row>
    <row r="405" spans="1:16" ht="24.95" customHeight="1" thickBot="1" x14ac:dyDescent="0.3">
      <c r="A405" s="332" t="s">
        <v>908</v>
      </c>
      <c r="B405" s="252"/>
      <c r="C405" s="252"/>
      <c r="D405" s="252"/>
      <c r="E405" s="252"/>
      <c r="F405" s="252"/>
      <c r="G405" s="252"/>
      <c r="H405" s="252"/>
      <c r="I405" s="252"/>
      <c r="J405" s="252"/>
      <c r="K405" s="252"/>
      <c r="L405" s="252"/>
      <c r="M405" s="252"/>
      <c r="N405" s="252"/>
      <c r="O405" s="252"/>
      <c r="P405" s="303"/>
    </row>
    <row r="406" spans="1:16" ht="24.95" customHeight="1" thickBot="1" x14ac:dyDescent="0.3">
      <c r="A406" s="347"/>
      <c r="B406" s="532" t="s">
        <v>1152</v>
      </c>
      <c r="C406" s="532"/>
      <c r="D406" s="532"/>
      <c r="E406" s="532"/>
      <c r="F406" s="532"/>
      <c r="G406" s="532"/>
      <c r="H406" s="532"/>
      <c r="I406" s="532"/>
      <c r="J406" s="532"/>
      <c r="K406" s="532"/>
      <c r="L406" s="356"/>
      <c r="M406" s="356"/>
      <c r="N406" s="356"/>
      <c r="O406" s="356"/>
      <c r="P406" s="357"/>
    </row>
    <row r="407" spans="1:16" ht="48" customHeight="1" x14ac:dyDescent="0.25">
      <c r="A407" s="510" t="s">
        <v>762</v>
      </c>
      <c r="B407" s="511"/>
      <c r="C407" s="511"/>
      <c r="D407" s="511"/>
      <c r="E407" s="511"/>
      <c r="F407" s="511"/>
      <c r="G407" s="511"/>
      <c r="H407" s="511"/>
      <c r="I407" s="511"/>
      <c r="J407" s="511"/>
      <c r="K407" s="511"/>
      <c r="L407" s="511"/>
      <c r="M407" s="511"/>
      <c r="N407" s="511"/>
      <c r="O407" s="511"/>
      <c r="P407" s="512"/>
    </row>
    <row r="408" spans="1:16" ht="24.95" customHeight="1" x14ac:dyDescent="0.25">
      <c r="A408" s="513" t="s">
        <v>1365</v>
      </c>
      <c r="B408" s="514"/>
      <c r="C408" s="514"/>
      <c r="D408" s="514"/>
      <c r="E408" s="514"/>
      <c r="F408" s="514"/>
      <c r="G408" s="514"/>
      <c r="H408" s="514"/>
      <c r="I408" s="514"/>
      <c r="J408" s="514"/>
      <c r="K408" s="514"/>
      <c r="L408" s="514"/>
      <c r="M408" s="514"/>
      <c r="N408" s="514"/>
      <c r="O408" s="514"/>
      <c r="P408" s="515"/>
    </row>
    <row r="409" spans="1:16" ht="24.95" customHeight="1" x14ac:dyDescent="0.25">
      <c r="A409" s="534" t="s">
        <v>780</v>
      </c>
      <c r="B409" s="535"/>
      <c r="C409" s="535"/>
      <c r="D409" s="535"/>
      <c r="E409" s="535"/>
      <c r="F409" s="536"/>
      <c r="G409" s="522" t="s">
        <v>764</v>
      </c>
      <c r="H409" s="523"/>
      <c r="I409" s="523"/>
      <c r="J409" s="523"/>
      <c r="K409" s="523"/>
      <c r="L409" s="523"/>
      <c r="M409" s="523"/>
      <c r="N409" s="523"/>
      <c r="O409" s="523"/>
      <c r="P409" s="524"/>
    </row>
    <row r="410" spans="1:16" ht="24.95" customHeight="1" x14ac:dyDescent="0.25">
      <c r="A410" s="525" t="s">
        <v>393</v>
      </c>
      <c r="B410" s="505" t="s">
        <v>644</v>
      </c>
      <c r="C410" s="505" t="s">
        <v>645</v>
      </c>
      <c r="D410" s="505" t="s">
        <v>1613</v>
      </c>
      <c r="E410" s="505" t="s">
        <v>394</v>
      </c>
      <c r="F410" s="505" t="s">
        <v>621</v>
      </c>
      <c r="G410" s="527" t="s">
        <v>31</v>
      </c>
      <c r="H410" s="528"/>
      <c r="I410" s="263" t="s">
        <v>7</v>
      </c>
      <c r="J410" s="264" t="s">
        <v>32</v>
      </c>
      <c r="K410" s="264" t="s">
        <v>640</v>
      </c>
      <c r="L410" s="265" t="s">
        <v>8</v>
      </c>
      <c r="M410" s="266" t="s">
        <v>9</v>
      </c>
      <c r="N410" s="267" t="s">
        <v>10</v>
      </c>
      <c r="O410" s="264" t="s">
        <v>396</v>
      </c>
      <c r="P410" s="268" t="s">
        <v>623</v>
      </c>
    </row>
    <row r="411" spans="1:16" ht="24.95" customHeight="1" x14ac:dyDescent="0.25">
      <c r="A411" s="526"/>
      <c r="B411" s="506"/>
      <c r="C411" s="506"/>
      <c r="D411" s="506"/>
      <c r="E411" s="506"/>
      <c r="F411" s="506"/>
      <c r="G411" s="269" t="s">
        <v>34</v>
      </c>
      <c r="H411" s="270" t="s">
        <v>35</v>
      </c>
      <c r="I411" s="271" t="s">
        <v>36</v>
      </c>
      <c r="J411" s="272" t="s">
        <v>36</v>
      </c>
      <c r="K411" s="272" t="s">
        <v>36</v>
      </c>
      <c r="L411" s="273" t="s">
        <v>37</v>
      </c>
      <c r="M411" s="274" t="s">
        <v>37</v>
      </c>
      <c r="N411" s="275" t="s">
        <v>38</v>
      </c>
      <c r="O411" s="272" t="s">
        <v>37</v>
      </c>
      <c r="P411" s="276" t="s">
        <v>37</v>
      </c>
    </row>
    <row r="412" spans="1:16" ht="24.95" customHeight="1" x14ac:dyDescent="0.25">
      <c r="A412" s="277" t="s">
        <v>113</v>
      </c>
      <c r="B412" s="278">
        <v>35</v>
      </c>
      <c r="C412" s="249">
        <v>25</v>
      </c>
      <c r="D412" s="249" t="s">
        <v>1614</v>
      </c>
      <c r="E412" s="279">
        <f t="shared" ref="E412:E417" si="36">IFERROR(B412/C412,0)</f>
        <v>1.4</v>
      </c>
      <c r="F412" s="279"/>
      <c r="G412" s="280">
        <f>IFERROR((VLOOKUP($A412,'Tabela de alimentos'!$A$3:$K$1041,2,FALSE))*$C412/100,0)</f>
        <v>24.174957971014486</v>
      </c>
      <c r="H412" s="281">
        <f>IFERROR((VLOOKUP($A412,'Tabela de alimentos'!$A$3:$K$1041,3,FALSE))*$C412/100,0)</f>
        <v>101.14802415072464</v>
      </c>
      <c r="I412" s="279">
        <f>IFERROR((VLOOKUP($A412,'Tabela de alimentos'!$A$3:$K$1041,4,FALSE))*$C412/100,0)</f>
        <v>0.51268115942028991</v>
      </c>
      <c r="J412" s="282">
        <f>IFERROR((VLOOKUP($A412,'Tabela de alimentos'!$A$3:$K$1041,5,FALSE))*$C412/100,0)</f>
        <v>5.3333333333333337E-2</v>
      </c>
      <c r="K412" s="282">
        <f>IFERROR((VLOOKUP($A412,'Tabela de alimentos'!$A$3:$K$1041,6,FALSE))*$C412/100,0)</f>
        <v>5.8081521739130428</v>
      </c>
      <c r="L412" s="283">
        <f>IFERROR((VLOOKUP($A412,'Tabela de alimentos'!$A$3:$K$1041,7,FALSE))*$C412/100,0)</f>
        <v>2.9491666666666667</v>
      </c>
      <c r="M412" s="283">
        <f>IFERROR((VLOOKUP($A412,'Tabela de alimentos'!$A$3:$K$1041,8,FALSE))*$C412/100,0)</f>
        <v>0.09</v>
      </c>
      <c r="N412" s="283">
        <f>IFERROR((VLOOKUP($A412,'Tabela de alimentos'!$A$3:$K$1041,9,FALSE))*$C412/100,0)</f>
        <v>0</v>
      </c>
      <c r="O412" s="283">
        <f>IFERROR((VLOOKUP($A412,'Tabela de alimentos'!$A$3:$K$1041,10,FALSE))*$C412/100,0)</f>
        <v>1.4058333333333335</v>
      </c>
      <c r="P412" s="284">
        <f>IFERROR((VLOOKUP($A412,'Tabela de alimentos'!$A$3:$K$1041,11,FALSE))*$C412/100,0)</f>
        <v>0</v>
      </c>
    </row>
    <row r="413" spans="1:16" ht="24.95" customHeight="1" x14ac:dyDescent="0.25">
      <c r="A413" s="285" t="s">
        <v>90</v>
      </c>
      <c r="B413" s="278">
        <v>0.5</v>
      </c>
      <c r="C413" s="249">
        <v>0.5</v>
      </c>
      <c r="D413" s="249" t="s">
        <v>1614</v>
      </c>
      <c r="E413" s="279">
        <f t="shared" si="36"/>
        <v>1</v>
      </c>
      <c r="F413" s="279"/>
      <c r="G413" s="282">
        <f>IFERROR((VLOOKUP($A413,'Tabela de alimentos'!$A$3:$K$1041,2,FALSE))*$C413/100,0)</f>
        <v>0.56564939130434788</v>
      </c>
      <c r="H413" s="283">
        <f>IFERROR((VLOOKUP($A413,'Tabela de alimentos'!$A$3:$K$1041,3,FALSE))*$C413/100,0)</f>
        <v>2.3666770532173915</v>
      </c>
      <c r="I413" s="279">
        <f>IFERROR((VLOOKUP($A413,'Tabela de alimentos'!$A$3:$K$1041,4,FALSE))*$C413/100,0)</f>
        <v>3.5054347826086955E-2</v>
      </c>
      <c r="J413" s="282">
        <f>IFERROR((VLOOKUP($A413,'Tabela de alimentos'!$A$3:$K$1041,5,FALSE))*$C413/100,0)</f>
        <v>1.1000000000000001E-3</v>
      </c>
      <c r="K413" s="282">
        <f>IFERROR((VLOOKUP($A413,'Tabela de alimentos'!$A$3:$K$1041,6,FALSE))*$C413/100,0)</f>
        <v>0.11952898550724639</v>
      </c>
      <c r="L413" s="283">
        <f>IFERROR((VLOOKUP($A413,'Tabela de alimentos'!$A$3:$K$1041,7,FALSE))*$C413/100,0)</f>
        <v>6.7799999999999999E-2</v>
      </c>
      <c r="M413" s="283">
        <f>IFERROR((VLOOKUP($A413,'Tabela de alimentos'!$A$3:$K$1041,8,FALSE))*$C413/100,0)</f>
        <v>4.0000000000000001E-3</v>
      </c>
      <c r="N413" s="283">
        <f>IFERROR((VLOOKUP($A413,'Tabela de alimentos'!$A$3:$K$1041,9,FALSE))*$C413/100,0)</f>
        <v>0</v>
      </c>
      <c r="O413" s="283">
        <f>IFERROR((VLOOKUP($A413,'Tabela de alimentos'!$A$3:$K$1041,10,FALSE))*$C413/100,0)</f>
        <v>0</v>
      </c>
      <c r="P413" s="284">
        <f>IFERROR((VLOOKUP($A413,'Tabela de alimentos'!$A$3:$K$1041,11,FALSE))*$C413/100,0)</f>
        <v>2.6800000000000001E-2</v>
      </c>
    </row>
    <row r="414" spans="1:16" ht="24.95" customHeight="1" x14ac:dyDescent="0.25">
      <c r="A414" s="285" t="s">
        <v>226</v>
      </c>
      <c r="B414" s="278">
        <v>2.5</v>
      </c>
      <c r="C414" s="249">
        <v>2.5</v>
      </c>
      <c r="D414" s="249" t="s">
        <v>1615</v>
      </c>
      <c r="E414" s="279">
        <f t="shared" si="36"/>
        <v>1</v>
      </c>
      <c r="F414" s="279"/>
      <c r="G414" s="282">
        <f>IFERROR((VLOOKUP($A414,'Tabela de alimentos'!$A$3:$K$1041,2,FALSE))*$C414/100,0)</f>
        <v>22.1</v>
      </c>
      <c r="H414" s="283">
        <f>IFERROR((VLOOKUP($A414,'Tabela de alimentos'!$A$3:$K$1041,3,FALSE))*$C414/100,0)</f>
        <v>92.466399999999993</v>
      </c>
      <c r="I414" s="279">
        <f>IFERROR((VLOOKUP($A414,'Tabela de alimentos'!$A$3:$K$1041,4,FALSE))*$C414/100,0)</f>
        <v>0</v>
      </c>
      <c r="J414" s="282">
        <f>IFERROR((VLOOKUP($A414,'Tabela de alimentos'!$A$3:$K$1041,5,FALSE))*$C414/100,0)</f>
        <v>2.5</v>
      </c>
      <c r="K414" s="282">
        <f>IFERROR((VLOOKUP($A414,'Tabela de alimentos'!$A$3:$K$1041,6,FALSE))*$C414/100,0)</f>
        <v>0</v>
      </c>
      <c r="L414" s="283">
        <f>IFERROR((VLOOKUP($A414,'Tabela de alimentos'!$A$3:$K$1041,7,FALSE))*$C414/100,0)</f>
        <v>0</v>
      </c>
      <c r="M414" s="283">
        <f>IFERROR((VLOOKUP($A414,'Tabela de alimentos'!$A$3:$K$1041,8,FALSE))*$C414/100,0)</f>
        <v>0</v>
      </c>
      <c r="N414" s="283">
        <f>IFERROR((VLOOKUP($A414,'Tabela de alimentos'!$A$3:$K$1041,9,FALSE))*$C414/100,0)</f>
        <v>0</v>
      </c>
      <c r="O414" s="283">
        <f>IFERROR((VLOOKUP($A414,'Tabela de alimentos'!$A$3:$K$1041,10,FALSE))*$C414/100,0)</f>
        <v>0</v>
      </c>
      <c r="P414" s="284">
        <f>IFERROR((VLOOKUP($A414,'Tabela de alimentos'!$A$3:$K$1041,11,FALSE))*$C414/100,0)</f>
        <v>0</v>
      </c>
    </row>
    <row r="415" spans="1:16" ht="24.95" customHeight="1" x14ac:dyDescent="0.25">
      <c r="A415" s="285" t="s">
        <v>861</v>
      </c>
      <c r="B415" s="278">
        <v>0.2</v>
      </c>
      <c r="C415" s="249">
        <v>0.2</v>
      </c>
      <c r="D415" s="253" t="s">
        <v>1614</v>
      </c>
      <c r="E415" s="279">
        <f t="shared" si="36"/>
        <v>1</v>
      </c>
      <c r="F415" s="279"/>
      <c r="G415" s="282">
        <f>IFERROR((VLOOKUP($A415,'Tabela de alimentos'!$A$3:$K$1041,2,FALSE))*$C415/100,0)</f>
        <v>0</v>
      </c>
      <c r="H415" s="283">
        <f>IFERROR((VLOOKUP($A415,'Tabela de alimentos'!$A$3:$K$1041,3,FALSE))*$C415/100,0)</f>
        <v>0</v>
      </c>
      <c r="I415" s="279">
        <f>IFERROR((VLOOKUP($A415,'Tabela de alimentos'!$A$3:$K$1041,4,FALSE))*$C415/100,0)</f>
        <v>0</v>
      </c>
      <c r="J415" s="282">
        <f>IFERROR((VLOOKUP($A415,'Tabela de alimentos'!$A$3:$K$1041,5,FALSE))*$C415/100,0)</f>
        <v>0</v>
      </c>
      <c r="K415" s="282">
        <f>IFERROR((VLOOKUP($A415,'Tabela de alimentos'!$A$3:$K$1041,6,FALSE))*$C415/100,0)</f>
        <v>0</v>
      </c>
      <c r="L415" s="283">
        <f>IFERROR((VLOOKUP($A415,'Tabela de alimentos'!$A$3:$K$1041,7,FALSE))*$C415/100,0)</f>
        <v>0</v>
      </c>
      <c r="M415" s="283">
        <f>IFERROR((VLOOKUP($A415,'Tabela de alimentos'!$A$3:$K$1041,8,FALSE))*$C415/100,0)</f>
        <v>0</v>
      </c>
      <c r="N415" s="283">
        <f>IFERROR((VLOOKUP($A415,'Tabela de alimentos'!$A$3:$K$1041,9,FALSE))*$C415/100,0)</f>
        <v>0</v>
      </c>
      <c r="O415" s="283">
        <f>IFERROR((VLOOKUP($A415,'Tabela de alimentos'!$A$3:$K$1041,10,FALSE))*$C415/100,0)</f>
        <v>0</v>
      </c>
      <c r="P415" s="284">
        <f>IFERROR((VLOOKUP($A415,'Tabela de alimentos'!$A$3:$K$1041,11,FALSE))*$C415/100,0)</f>
        <v>79.88600000000001</v>
      </c>
    </row>
    <row r="416" spans="1:16" ht="24.95" customHeight="1" x14ac:dyDescent="0.25">
      <c r="A416" s="285" t="s">
        <v>129</v>
      </c>
      <c r="B416" s="278">
        <v>1</v>
      </c>
      <c r="C416" s="249">
        <v>1</v>
      </c>
      <c r="D416" s="249" t="s">
        <v>1614</v>
      </c>
      <c r="E416" s="279">
        <f t="shared" si="36"/>
        <v>1</v>
      </c>
      <c r="F416" s="279"/>
      <c r="G416" s="282">
        <f>IFERROR((VLOOKUP($A416,'Tabela de alimentos'!$A$3:$K$1041,2,FALSE))*$C416/100,0)</f>
        <v>0.33424111594202882</v>
      </c>
      <c r="H416" s="283">
        <f>IFERROR((VLOOKUP($A416,'Tabela de alimentos'!$A$3:$K$1041,3,FALSE))*$C416/100,0)</f>
        <v>1.3984648291014488</v>
      </c>
      <c r="I416" s="279">
        <f>IFERROR((VLOOKUP($A416,'Tabela de alimentos'!$A$3:$K$1041,4,FALSE))*$C416/100,0)</f>
        <v>3.2572463768115942E-2</v>
      </c>
      <c r="J416" s="282">
        <f>IFERROR((VLOOKUP($A416,'Tabela de alimentos'!$A$3:$K$1041,5,FALSE))*$C416/100,0)</f>
        <v>6.0999999999999995E-3</v>
      </c>
      <c r="K416" s="282">
        <f>IFERROR((VLOOKUP($A416,'Tabela de alimentos'!$A$3:$K$1041,6,FALSE))*$C416/100,0)</f>
        <v>5.7060869565217345E-2</v>
      </c>
      <c r="L416" s="283">
        <f>IFERROR((VLOOKUP($A416,'Tabela de alimentos'!$A$3:$K$1041,7,FALSE))*$C416/100,0)</f>
        <v>1.7941333333333334</v>
      </c>
      <c r="M416" s="283">
        <f>IFERROR((VLOOKUP($A416,'Tabela de alimentos'!$A$3:$K$1041,8,FALSE))*$C416/100,0)</f>
        <v>3.1800000000000002E-2</v>
      </c>
      <c r="N416" s="283">
        <f>IFERROR((VLOOKUP($A416,'Tabela de alimentos'!$A$3:$K$1041,9,FALSE))*$C416/100,0)</f>
        <v>17.43</v>
      </c>
      <c r="O416" s="283">
        <f>IFERROR((VLOOKUP($A416,'Tabela de alimentos'!$A$3:$K$1041,10,FALSE))*$C416/100,0)</f>
        <v>0.51693333333333324</v>
      </c>
      <c r="P416" s="284">
        <f>IFERROR((VLOOKUP($A416,'Tabela de alimentos'!$A$3:$K$1041,11,FALSE))*$C416/100,0)</f>
        <v>2.3E-2</v>
      </c>
    </row>
    <row r="417" spans="1:16" ht="24.95" customHeight="1" x14ac:dyDescent="0.25">
      <c r="A417" s="285" t="s">
        <v>102</v>
      </c>
      <c r="B417" s="278">
        <v>1</v>
      </c>
      <c r="C417" s="249">
        <v>1</v>
      </c>
      <c r="D417" s="249" t="s">
        <v>1614</v>
      </c>
      <c r="E417" s="279">
        <f t="shared" si="36"/>
        <v>1</v>
      </c>
      <c r="F417" s="279"/>
      <c r="G417" s="289">
        <f>IFERROR((VLOOKUP($A417,'Tabela de alimentos'!$A$3:$K$1041,2,FALSE))*$C417/100,0)</f>
        <v>0.19515885507246439</v>
      </c>
      <c r="H417" s="283">
        <f>IFERROR((VLOOKUP($A417,'Tabela de alimentos'!$A$3:$K$1041,3,FALSE))*$C417/100,0)</f>
        <v>0.81654464962319095</v>
      </c>
      <c r="I417" s="279">
        <f>IFERROR((VLOOKUP($A417,'Tabela de alimentos'!$A$3:$K$1041,4,FALSE))*$C417/100,0)</f>
        <v>1.865942028985507E-2</v>
      </c>
      <c r="J417" s="282">
        <f>IFERROR((VLOOKUP($A417,'Tabela de alimentos'!$A$3:$K$1041,5,FALSE))*$C417/100,0)</f>
        <v>3.4999999999999996E-3</v>
      </c>
      <c r="K417" s="282">
        <f>IFERROR((VLOOKUP($A417,'Tabela de alimentos'!$A$3:$K$1041,6,FALSE))*$C417/100,0)</f>
        <v>3.3707246376811648E-2</v>
      </c>
      <c r="L417" s="283">
        <f>IFERROR((VLOOKUP($A417,'Tabela de alimentos'!$A$3:$K$1041,7,FALSE))*$C417/100,0)</f>
        <v>0.79853333333333343</v>
      </c>
      <c r="M417" s="283">
        <f>IFERROR((VLOOKUP($A417,'Tabela de alimentos'!$A$3:$K$1041,8,FALSE))*$C417/100,0)</f>
        <v>6.4666666666666657E-3</v>
      </c>
      <c r="N417" s="283">
        <f>IFERROR((VLOOKUP($A417,'Tabela de alimentos'!$A$3:$K$1041,9,FALSE))*$C417/100,0)</f>
        <v>2.79</v>
      </c>
      <c r="O417" s="283">
        <f>IFERROR((VLOOKUP($A417,'Tabela de alimentos'!$A$3:$K$1041,10,FALSE))*$C417/100,0)</f>
        <v>0.31780000000000003</v>
      </c>
      <c r="P417" s="284">
        <f>IFERROR((VLOOKUP($A417,'Tabela de alimentos'!$A$3:$K$1041,11,FALSE))*$C417/100,0)</f>
        <v>1.6033333333333333E-2</v>
      </c>
    </row>
    <row r="418" spans="1:16" ht="24.95" customHeight="1" x14ac:dyDescent="0.25">
      <c r="A418" s="539" t="s">
        <v>395</v>
      </c>
      <c r="B418" s="540"/>
      <c r="C418" s="540"/>
      <c r="D418" s="540"/>
      <c r="E418" s="540"/>
      <c r="F418" s="541"/>
      <c r="G418" s="313">
        <f t="shared" ref="G418:P418" si="37">SUM(G412:G417)</f>
        <v>47.370007333333326</v>
      </c>
      <c r="H418" s="315">
        <f t="shared" si="37"/>
        <v>198.19611068266664</v>
      </c>
      <c r="I418" s="315">
        <f t="shared" si="37"/>
        <v>0.59896739130434795</v>
      </c>
      <c r="J418" s="316">
        <f t="shared" si="37"/>
        <v>2.5640333333333332</v>
      </c>
      <c r="K418" s="316">
        <f t="shared" si="37"/>
        <v>6.0184492753623182</v>
      </c>
      <c r="L418" s="316">
        <f t="shared" si="37"/>
        <v>5.609633333333333</v>
      </c>
      <c r="M418" s="315">
        <f t="shared" si="37"/>
        <v>0.13226666666666667</v>
      </c>
      <c r="N418" s="317">
        <f t="shared" si="37"/>
        <v>20.22</v>
      </c>
      <c r="O418" s="317">
        <f t="shared" si="37"/>
        <v>2.2405666666666666</v>
      </c>
      <c r="P418" s="318">
        <f t="shared" si="37"/>
        <v>79.95183333333334</v>
      </c>
    </row>
    <row r="419" spans="1:16" ht="24.95" customHeight="1" x14ac:dyDescent="0.25">
      <c r="A419" s="295" t="s">
        <v>767</v>
      </c>
      <c r="B419" s="537"/>
      <c r="C419" s="537"/>
      <c r="D419" s="250"/>
      <c r="E419" s="296"/>
      <c r="F419" s="296"/>
      <c r="G419" s="297"/>
      <c r="H419" s="296"/>
      <c r="I419" s="296"/>
      <c r="J419" s="296"/>
      <c r="K419" s="296"/>
      <c r="L419" s="296"/>
      <c r="M419" s="298"/>
      <c r="N419" s="298"/>
      <c r="O419" s="298"/>
      <c r="P419" s="299"/>
    </row>
    <row r="420" spans="1:16" ht="24.95" customHeight="1" x14ac:dyDescent="0.25">
      <c r="A420" s="345" t="s">
        <v>885</v>
      </c>
      <c r="B420" s="484"/>
      <c r="C420" s="484"/>
      <c r="D420" s="484"/>
      <c r="E420" s="330"/>
      <c r="F420" s="330"/>
      <c r="G420" s="310"/>
      <c r="H420" s="330"/>
      <c r="I420" s="330"/>
      <c r="J420" s="330"/>
      <c r="K420" s="330"/>
      <c r="L420" s="330"/>
      <c r="P420" s="301"/>
    </row>
    <row r="421" spans="1:16" ht="24.95" customHeight="1" x14ac:dyDescent="0.25">
      <c r="A421" s="516" t="s">
        <v>906</v>
      </c>
      <c r="B421" s="517"/>
      <c r="C421" s="517"/>
      <c r="D421" s="517"/>
      <c r="E421" s="517"/>
      <c r="F421" s="517"/>
      <c r="G421" s="517"/>
      <c r="H421" s="517"/>
      <c r="I421" s="517"/>
      <c r="J421" s="517"/>
      <c r="K421" s="517"/>
      <c r="L421" s="517"/>
      <c r="M421" s="517"/>
      <c r="N421" s="517"/>
      <c r="O421" s="517"/>
      <c r="P421" s="518"/>
    </row>
    <row r="422" spans="1:16" ht="24.95" customHeight="1" x14ac:dyDescent="0.25">
      <c r="A422" s="325" t="s">
        <v>907</v>
      </c>
      <c r="G422" s="251"/>
      <c r="P422" s="301"/>
    </row>
    <row r="423" spans="1:16" ht="24.95" customHeight="1" x14ac:dyDescent="0.25">
      <c r="A423" s="325" t="s">
        <v>819</v>
      </c>
      <c r="G423" s="251"/>
      <c r="P423" s="301"/>
    </row>
    <row r="424" spans="1:16" ht="24.95" customHeight="1" thickBot="1" x14ac:dyDescent="0.3">
      <c r="A424" s="332" t="s">
        <v>908</v>
      </c>
      <c r="B424" s="252"/>
      <c r="C424" s="252"/>
      <c r="D424" s="252"/>
      <c r="E424" s="252"/>
      <c r="F424" s="252"/>
      <c r="G424" s="252"/>
      <c r="H424" s="252"/>
      <c r="I424" s="252"/>
      <c r="J424" s="252"/>
      <c r="K424" s="252"/>
      <c r="L424" s="252"/>
      <c r="M424" s="252"/>
      <c r="N424" s="252"/>
      <c r="O424" s="252"/>
      <c r="P424" s="303"/>
    </row>
    <row r="425" spans="1:16" ht="24.95" customHeight="1" thickBot="1" x14ac:dyDescent="0.3">
      <c r="A425" s="304"/>
      <c r="B425" s="532" t="s">
        <v>1152</v>
      </c>
      <c r="C425" s="532"/>
      <c r="D425" s="532"/>
      <c r="E425" s="532"/>
      <c r="F425" s="532"/>
      <c r="G425" s="532"/>
      <c r="H425" s="532"/>
      <c r="I425" s="532"/>
      <c r="J425" s="532"/>
      <c r="K425" s="532"/>
      <c r="L425" s="323"/>
      <c r="M425" s="323"/>
      <c r="N425" s="323"/>
      <c r="O425" s="323"/>
      <c r="P425" s="324"/>
    </row>
    <row r="426" spans="1:16" ht="48" customHeight="1" x14ac:dyDescent="0.25">
      <c r="A426" s="510" t="s">
        <v>762</v>
      </c>
      <c r="B426" s="511"/>
      <c r="C426" s="511"/>
      <c r="D426" s="511"/>
      <c r="E426" s="511"/>
      <c r="F426" s="511"/>
      <c r="G426" s="511"/>
      <c r="H426" s="511"/>
      <c r="I426" s="511"/>
      <c r="J426" s="511"/>
      <c r="K426" s="511"/>
      <c r="L426" s="511"/>
      <c r="M426" s="511"/>
      <c r="N426" s="511"/>
      <c r="O426" s="511"/>
      <c r="P426" s="512"/>
    </row>
    <row r="427" spans="1:16" ht="24.95" customHeight="1" x14ac:dyDescent="0.25">
      <c r="A427" s="513" t="s">
        <v>1365</v>
      </c>
      <c r="B427" s="514"/>
      <c r="C427" s="514"/>
      <c r="D427" s="514"/>
      <c r="E427" s="514"/>
      <c r="F427" s="514"/>
      <c r="G427" s="514"/>
      <c r="H427" s="514"/>
      <c r="I427" s="514"/>
      <c r="J427" s="514"/>
      <c r="K427" s="514"/>
      <c r="L427" s="514"/>
      <c r="M427" s="514"/>
      <c r="N427" s="514"/>
      <c r="O427" s="514"/>
      <c r="P427" s="515"/>
    </row>
    <row r="428" spans="1:16" ht="24.95" customHeight="1" x14ac:dyDescent="0.25">
      <c r="A428" s="534" t="s">
        <v>1127</v>
      </c>
      <c r="B428" s="535"/>
      <c r="C428" s="535"/>
      <c r="D428" s="535"/>
      <c r="E428" s="535"/>
      <c r="F428" s="536"/>
      <c r="G428" s="522" t="s">
        <v>764</v>
      </c>
      <c r="H428" s="523"/>
      <c r="I428" s="523"/>
      <c r="J428" s="523"/>
      <c r="K428" s="523"/>
      <c r="L428" s="523"/>
      <c r="M428" s="523"/>
      <c r="N428" s="523"/>
      <c r="O428" s="523"/>
      <c r="P428" s="524"/>
    </row>
    <row r="429" spans="1:16" ht="24.95" customHeight="1" x14ac:dyDescent="0.25">
      <c r="A429" s="525" t="s">
        <v>393</v>
      </c>
      <c r="B429" s="505" t="s">
        <v>644</v>
      </c>
      <c r="C429" s="505" t="s">
        <v>645</v>
      </c>
      <c r="D429" s="505" t="s">
        <v>1613</v>
      </c>
      <c r="E429" s="505" t="s">
        <v>394</v>
      </c>
      <c r="F429" s="505" t="s">
        <v>621</v>
      </c>
      <c r="G429" s="527" t="s">
        <v>31</v>
      </c>
      <c r="H429" s="528"/>
      <c r="I429" s="263" t="s">
        <v>7</v>
      </c>
      <c r="J429" s="264" t="s">
        <v>32</v>
      </c>
      <c r="K429" s="264" t="s">
        <v>640</v>
      </c>
      <c r="L429" s="265" t="s">
        <v>8</v>
      </c>
      <c r="M429" s="266" t="s">
        <v>9</v>
      </c>
      <c r="N429" s="267" t="s">
        <v>10</v>
      </c>
      <c r="O429" s="264" t="s">
        <v>396</v>
      </c>
      <c r="P429" s="268" t="s">
        <v>623</v>
      </c>
    </row>
    <row r="430" spans="1:16" ht="24.95" customHeight="1" x14ac:dyDescent="0.25">
      <c r="A430" s="526"/>
      <c r="B430" s="506"/>
      <c r="C430" s="506"/>
      <c r="D430" s="506"/>
      <c r="E430" s="506"/>
      <c r="F430" s="506"/>
      <c r="G430" s="269" t="s">
        <v>34</v>
      </c>
      <c r="H430" s="270" t="s">
        <v>35</v>
      </c>
      <c r="I430" s="271" t="s">
        <v>36</v>
      </c>
      <c r="J430" s="272" t="s">
        <v>36</v>
      </c>
      <c r="K430" s="272" t="s">
        <v>36</v>
      </c>
      <c r="L430" s="273" t="s">
        <v>37</v>
      </c>
      <c r="M430" s="274" t="s">
        <v>37</v>
      </c>
      <c r="N430" s="275" t="s">
        <v>38</v>
      </c>
      <c r="O430" s="272" t="s">
        <v>37</v>
      </c>
      <c r="P430" s="276" t="s">
        <v>37</v>
      </c>
    </row>
    <row r="431" spans="1:16" ht="24.95" customHeight="1" x14ac:dyDescent="0.25">
      <c r="A431" s="358" t="s">
        <v>391</v>
      </c>
      <c r="B431" s="278">
        <v>15</v>
      </c>
      <c r="C431" s="249">
        <v>10</v>
      </c>
      <c r="D431" s="249" t="s">
        <v>1614</v>
      </c>
      <c r="E431" s="279">
        <f>IFERROR(B431/C431,0)</f>
        <v>1.5</v>
      </c>
      <c r="F431" s="279"/>
      <c r="G431" s="280">
        <f>IFERROR((VLOOKUP($A431,'Tabela de alimentos'!$A$3:$K$1041,2,FALSE))*$C431/100,0)</f>
        <v>1.6095694202898525</v>
      </c>
      <c r="H431" s="281">
        <f>IFERROR((VLOOKUP($A431,'Tabela de alimentos'!$A$3:$K$1041,3,FALSE))*$C431/100,0)</f>
        <v>6.7344384544927438</v>
      </c>
      <c r="I431" s="279">
        <f>IFERROR((VLOOKUP($A431,'Tabela de alimentos'!$A$3:$K$1041,4,FALSE))*$C431/100,0)</f>
        <v>0.19963768115942032</v>
      </c>
      <c r="J431" s="282">
        <f>IFERROR((VLOOKUP($A431,'Tabela de alimentos'!$A$3:$K$1041,5,FALSE))*$C431/100,0)</f>
        <v>2.4333333333333332E-2</v>
      </c>
      <c r="K431" s="282">
        <f>IFERROR((VLOOKUP($A431,'Tabela de alimentos'!$A$3:$K$1041,6,FALSE))*$C431/100,0)</f>
        <v>0.25736231884057964</v>
      </c>
      <c r="L431" s="283">
        <f>IFERROR((VLOOKUP($A431,'Tabela de alimentos'!$A$3:$K$1041,7,FALSE))*$C431/100,0)</f>
        <v>9.7506666666666675</v>
      </c>
      <c r="M431" s="283">
        <f>IFERROR((VLOOKUP($A431,'Tabela de alimentos'!$A$3:$K$1041,8,FALSE))*$C431/100,0)</f>
        <v>3.5733333333333332E-2</v>
      </c>
      <c r="N431" s="283">
        <f>IFERROR((VLOOKUP($A431,'Tabela de alimentos'!$A$3:$K$1041,9,FALSE))*$C431/100,0)</f>
        <v>28.1</v>
      </c>
      <c r="O431" s="283">
        <f>IFERROR((VLOOKUP($A431,'Tabela de alimentos'!$A$3:$K$1041,10,FALSE))*$C431/100,0)</f>
        <v>0.24199999999999999</v>
      </c>
      <c r="P431" s="284">
        <f>IFERROR((VLOOKUP($A431,'Tabela de alimentos'!$A$3:$K$1041,11,FALSE))*$C431/100,0)</f>
        <v>1.7094833333333332</v>
      </c>
    </row>
    <row r="432" spans="1:16" ht="24.95" customHeight="1" x14ac:dyDescent="0.25">
      <c r="A432" s="285" t="s">
        <v>90</v>
      </c>
      <c r="B432" s="278">
        <v>0.5</v>
      </c>
      <c r="C432" s="249">
        <v>0.5</v>
      </c>
      <c r="D432" s="249" t="s">
        <v>1614</v>
      </c>
      <c r="E432" s="279">
        <f>IFERROR(B432/C432,0)</f>
        <v>1</v>
      </c>
      <c r="F432" s="279"/>
      <c r="G432" s="282">
        <f>IFERROR((VLOOKUP($A432,'Tabela de alimentos'!$A$3:$K$1041,2,FALSE))*$C432/100,0)</f>
        <v>0.56564939130434788</v>
      </c>
      <c r="H432" s="283">
        <f>IFERROR((VLOOKUP($A432,'Tabela de alimentos'!$A$3:$K$1041,3,FALSE))*$C432/100,0)</f>
        <v>2.3666770532173915</v>
      </c>
      <c r="I432" s="279">
        <f>IFERROR((VLOOKUP($A432,'Tabela de alimentos'!$A$3:$K$1041,4,FALSE))*$C432/100,0)</f>
        <v>3.5054347826086955E-2</v>
      </c>
      <c r="J432" s="282">
        <f>IFERROR((VLOOKUP($A432,'Tabela de alimentos'!$A$3:$K$1041,5,FALSE))*$C432/100,0)</f>
        <v>1.1000000000000001E-3</v>
      </c>
      <c r="K432" s="282">
        <f>IFERROR((VLOOKUP($A432,'Tabela de alimentos'!$A$3:$K$1041,6,FALSE))*$C432/100,0)</f>
        <v>0.11952898550724639</v>
      </c>
      <c r="L432" s="283">
        <f>IFERROR((VLOOKUP($A432,'Tabela de alimentos'!$A$3:$K$1041,7,FALSE))*$C432/100,0)</f>
        <v>6.7799999999999999E-2</v>
      </c>
      <c r="M432" s="283">
        <f>IFERROR((VLOOKUP($A432,'Tabela de alimentos'!$A$3:$K$1041,8,FALSE))*$C432/100,0)</f>
        <v>4.0000000000000001E-3</v>
      </c>
      <c r="N432" s="283">
        <f>IFERROR((VLOOKUP($A432,'Tabela de alimentos'!$A$3:$K$1041,9,FALSE))*$C432/100,0)</f>
        <v>0</v>
      </c>
      <c r="O432" s="283">
        <f>IFERROR((VLOOKUP($A432,'Tabela de alimentos'!$A$3:$K$1041,10,FALSE))*$C432/100,0)</f>
        <v>0</v>
      </c>
      <c r="P432" s="284">
        <f>IFERROR((VLOOKUP($A432,'Tabela de alimentos'!$A$3:$K$1041,11,FALSE))*$C432/100,0)</f>
        <v>2.6800000000000001E-2</v>
      </c>
    </row>
    <row r="433" spans="1:16" ht="24.95" customHeight="1" x14ac:dyDescent="0.25">
      <c r="A433" s="285" t="s">
        <v>226</v>
      </c>
      <c r="B433" s="278">
        <v>2.5</v>
      </c>
      <c r="C433" s="249">
        <v>2.5</v>
      </c>
      <c r="D433" s="249" t="s">
        <v>1615</v>
      </c>
      <c r="E433" s="279">
        <f>IFERROR(B433/C433,0)</f>
        <v>1</v>
      </c>
      <c r="F433" s="279"/>
      <c r="G433" s="282">
        <f>IFERROR((VLOOKUP($A433,'Tabela de alimentos'!$A$3:$K$1041,2,FALSE))*$C433/100,0)</f>
        <v>22.1</v>
      </c>
      <c r="H433" s="283">
        <f>IFERROR((VLOOKUP($A433,'Tabela de alimentos'!$A$3:$K$1041,3,FALSE))*$C433/100,0)</f>
        <v>92.466399999999993</v>
      </c>
      <c r="I433" s="279">
        <f>IFERROR((VLOOKUP($A433,'Tabela de alimentos'!$A$3:$K$1041,4,FALSE))*$C433/100,0)</f>
        <v>0</v>
      </c>
      <c r="J433" s="282">
        <f>IFERROR((VLOOKUP($A433,'Tabela de alimentos'!$A$3:$K$1041,5,FALSE))*$C433/100,0)</f>
        <v>2.5</v>
      </c>
      <c r="K433" s="282">
        <f>IFERROR((VLOOKUP($A433,'Tabela de alimentos'!$A$3:$K$1041,6,FALSE))*$C433/100,0)</f>
        <v>0</v>
      </c>
      <c r="L433" s="283">
        <f>IFERROR((VLOOKUP($A433,'Tabela de alimentos'!$A$3:$K$1041,7,FALSE))*$C433/100,0)</f>
        <v>0</v>
      </c>
      <c r="M433" s="283">
        <f>IFERROR((VLOOKUP($A433,'Tabela de alimentos'!$A$3:$K$1041,8,FALSE))*$C433/100,0)</f>
        <v>0</v>
      </c>
      <c r="N433" s="283">
        <f>IFERROR((VLOOKUP($A433,'Tabela de alimentos'!$A$3:$K$1041,9,FALSE))*$C433/100,0)</f>
        <v>0</v>
      </c>
      <c r="O433" s="283">
        <f>IFERROR((VLOOKUP($A433,'Tabela de alimentos'!$A$3:$K$1041,10,FALSE))*$C433/100,0)</f>
        <v>0</v>
      </c>
      <c r="P433" s="284">
        <f>IFERROR((VLOOKUP($A433,'Tabela de alimentos'!$A$3:$K$1041,11,FALSE))*$C433/100,0)</f>
        <v>0</v>
      </c>
    </row>
    <row r="434" spans="1:16" ht="24.95" customHeight="1" x14ac:dyDescent="0.25">
      <c r="A434" s="285" t="s">
        <v>861</v>
      </c>
      <c r="B434" s="278">
        <v>0.2</v>
      </c>
      <c r="C434" s="249">
        <v>0.2</v>
      </c>
      <c r="D434" s="253" t="s">
        <v>1614</v>
      </c>
      <c r="E434" s="279">
        <f>IFERROR(B434/C434,0)</f>
        <v>1</v>
      </c>
      <c r="F434" s="279"/>
      <c r="G434" s="289">
        <f>IFERROR((VLOOKUP($A434,'Tabela de alimentos'!$A$3:$K$1041,2,FALSE))*$C434/100,0)</f>
        <v>0</v>
      </c>
      <c r="H434" s="283">
        <f>IFERROR((VLOOKUP($A434,'Tabela de alimentos'!$A$3:$K$1041,3,FALSE))*$C434/100,0)</f>
        <v>0</v>
      </c>
      <c r="I434" s="279">
        <f>IFERROR((VLOOKUP($A434,'Tabela de alimentos'!$A$3:$K$1041,4,FALSE))*$C434/100,0)</f>
        <v>0</v>
      </c>
      <c r="J434" s="282">
        <f>IFERROR((VLOOKUP($A434,'Tabela de alimentos'!$A$3:$K$1041,5,FALSE))*$C434/100,0)</f>
        <v>0</v>
      </c>
      <c r="K434" s="282">
        <f>IFERROR((VLOOKUP($A434,'Tabela de alimentos'!$A$3:$K$1041,6,FALSE))*$C434/100,0)</f>
        <v>0</v>
      </c>
      <c r="L434" s="283">
        <f>IFERROR((VLOOKUP($A434,'Tabela de alimentos'!$A$3:$K$1041,7,FALSE))*$C434/100,0)</f>
        <v>0</v>
      </c>
      <c r="M434" s="283">
        <f>IFERROR((VLOOKUP($A434,'Tabela de alimentos'!$A$3:$K$1041,8,FALSE))*$C434/100,0)</f>
        <v>0</v>
      </c>
      <c r="N434" s="283">
        <f>IFERROR((VLOOKUP($A434,'Tabela de alimentos'!$A$3:$K$1041,9,FALSE))*$C434/100,0)</f>
        <v>0</v>
      </c>
      <c r="O434" s="283">
        <f>IFERROR((VLOOKUP($A434,'Tabela de alimentos'!$A$3:$K$1041,10,FALSE))*$C434/100,0)</f>
        <v>0</v>
      </c>
      <c r="P434" s="284">
        <f>IFERROR((VLOOKUP($A434,'Tabela de alimentos'!$A$3:$K$1041,11,FALSE))*$C434/100,0)</f>
        <v>79.88600000000001</v>
      </c>
    </row>
    <row r="435" spans="1:16" ht="24.95" customHeight="1" x14ac:dyDescent="0.25">
      <c r="A435" s="539" t="s">
        <v>395</v>
      </c>
      <c r="B435" s="540"/>
      <c r="C435" s="540"/>
      <c r="D435" s="540"/>
      <c r="E435" s="540"/>
      <c r="F435" s="541"/>
      <c r="G435" s="313">
        <f t="shared" ref="G435:P435" si="38">SUM(G431:G434)</f>
        <v>24.2752188115942</v>
      </c>
      <c r="H435" s="315">
        <f t="shared" si="38"/>
        <v>101.56751550771013</v>
      </c>
      <c r="I435" s="315">
        <f t="shared" si="38"/>
        <v>0.23469202898550728</v>
      </c>
      <c r="J435" s="316">
        <f t="shared" si="38"/>
        <v>2.5254333333333334</v>
      </c>
      <c r="K435" s="316">
        <f t="shared" si="38"/>
        <v>0.37689130434782603</v>
      </c>
      <c r="L435" s="316">
        <f t="shared" si="38"/>
        <v>9.8184666666666676</v>
      </c>
      <c r="M435" s="315">
        <f t="shared" si="38"/>
        <v>3.9733333333333329E-2</v>
      </c>
      <c r="N435" s="317">
        <f t="shared" si="38"/>
        <v>28.1</v>
      </c>
      <c r="O435" s="317">
        <f t="shared" si="38"/>
        <v>0.24199999999999999</v>
      </c>
      <c r="P435" s="318">
        <f t="shared" si="38"/>
        <v>81.622283333333343</v>
      </c>
    </row>
    <row r="436" spans="1:16" ht="24.95" customHeight="1" x14ac:dyDescent="0.25">
      <c r="A436" s="295" t="s">
        <v>767</v>
      </c>
      <c r="B436" s="537"/>
      <c r="C436" s="537"/>
      <c r="D436" s="250"/>
      <c r="E436" s="296"/>
      <c r="F436" s="296"/>
      <c r="G436" s="297"/>
      <c r="H436" s="296"/>
      <c r="I436" s="296"/>
      <c r="J436" s="296"/>
      <c r="K436" s="296"/>
      <c r="L436" s="296"/>
      <c r="M436" s="298"/>
      <c r="N436" s="298"/>
      <c r="O436" s="298"/>
      <c r="P436" s="299"/>
    </row>
    <row r="437" spans="1:16" ht="24.95" customHeight="1" x14ac:dyDescent="0.25">
      <c r="A437" s="516" t="s">
        <v>886</v>
      </c>
      <c r="B437" s="517"/>
      <c r="C437" s="517"/>
      <c r="D437" s="517"/>
      <c r="E437" s="517"/>
      <c r="F437" s="517"/>
      <c r="G437" s="517"/>
      <c r="H437" s="517"/>
      <c r="I437" s="517"/>
      <c r="J437" s="517"/>
      <c r="K437" s="517"/>
      <c r="L437" s="517"/>
      <c r="M437" s="517"/>
      <c r="N437" s="517"/>
      <c r="O437" s="517"/>
      <c r="P437" s="518"/>
    </row>
    <row r="438" spans="1:16" ht="24.95" customHeight="1" thickBot="1" x14ac:dyDescent="0.3">
      <c r="A438" s="519" t="s">
        <v>779</v>
      </c>
      <c r="B438" s="520"/>
      <c r="C438" s="520"/>
      <c r="D438" s="520"/>
      <c r="E438" s="520"/>
      <c r="F438" s="520"/>
      <c r="G438" s="520"/>
      <c r="H438" s="520"/>
      <c r="I438" s="520"/>
      <c r="J438" s="520"/>
      <c r="K438" s="520"/>
      <c r="L438" s="520"/>
      <c r="M438" s="520"/>
      <c r="N438" s="520"/>
      <c r="O438" s="520"/>
      <c r="P438" s="521"/>
    </row>
    <row r="439" spans="1:16" ht="24.95" customHeight="1" thickBot="1" x14ac:dyDescent="0.3">
      <c r="A439" s="333"/>
      <c r="B439" s="532" t="s">
        <v>1152</v>
      </c>
      <c r="C439" s="532"/>
      <c r="D439" s="532"/>
      <c r="E439" s="532"/>
      <c r="F439" s="532"/>
      <c r="G439" s="532"/>
      <c r="H439" s="532"/>
      <c r="I439" s="532"/>
      <c r="J439" s="532"/>
      <c r="K439" s="532"/>
      <c r="L439" s="334"/>
      <c r="M439" s="334"/>
      <c r="N439" s="334"/>
      <c r="O439" s="334"/>
      <c r="P439" s="335"/>
    </row>
    <row r="440" spans="1:16" ht="48" customHeight="1" x14ac:dyDescent="0.25">
      <c r="A440" s="510" t="s">
        <v>762</v>
      </c>
      <c r="B440" s="511"/>
      <c r="C440" s="511"/>
      <c r="D440" s="511"/>
      <c r="E440" s="511"/>
      <c r="F440" s="511"/>
      <c r="G440" s="511"/>
      <c r="H440" s="511"/>
      <c r="I440" s="511"/>
      <c r="J440" s="511"/>
      <c r="K440" s="511"/>
      <c r="L440" s="511"/>
      <c r="M440" s="511"/>
      <c r="N440" s="511"/>
      <c r="O440" s="511"/>
      <c r="P440" s="512"/>
    </row>
    <row r="441" spans="1:16" ht="24.95" customHeight="1" x14ac:dyDescent="0.25">
      <c r="A441" s="513" t="s">
        <v>1365</v>
      </c>
      <c r="B441" s="514"/>
      <c r="C441" s="514"/>
      <c r="D441" s="514"/>
      <c r="E441" s="514"/>
      <c r="F441" s="514"/>
      <c r="G441" s="514"/>
      <c r="H441" s="514"/>
      <c r="I441" s="514"/>
      <c r="J441" s="514"/>
      <c r="K441" s="514"/>
      <c r="L441" s="514"/>
      <c r="M441" s="514"/>
      <c r="N441" s="514"/>
      <c r="O441" s="514"/>
      <c r="P441" s="515"/>
    </row>
    <row r="442" spans="1:16" ht="24.95" customHeight="1" x14ac:dyDescent="0.25">
      <c r="A442" s="534" t="s">
        <v>963</v>
      </c>
      <c r="B442" s="535"/>
      <c r="C442" s="535"/>
      <c r="D442" s="535"/>
      <c r="E442" s="535"/>
      <c r="F442" s="536"/>
      <c r="G442" s="522" t="s">
        <v>764</v>
      </c>
      <c r="H442" s="523"/>
      <c r="I442" s="523"/>
      <c r="J442" s="523"/>
      <c r="K442" s="523"/>
      <c r="L442" s="523"/>
      <c r="M442" s="523"/>
      <c r="N442" s="523"/>
      <c r="O442" s="523"/>
      <c r="P442" s="524"/>
    </row>
    <row r="443" spans="1:16" ht="24.95" customHeight="1" x14ac:dyDescent="0.25">
      <c r="A443" s="525" t="s">
        <v>393</v>
      </c>
      <c r="B443" s="505" t="s">
        <v>644</v>
      </c>
      <c r="C443" s="505" t="s">
        <v>645</v>
      </c>
      <c r="D443" s="505" t="s">
        <v>1613</v>
      </c>
      <c r="E443" s="505" t="s">
        <v>394</v>
      </c>
      <c r="F443" s="505" t="s">
        <v>621</v>
      </c>
      <c r="G443" s="527" t="s">
        <v>31</v>
      </c>
      <c r="H443" s="528"/>
      <c r="I443" s="263" t="s">
        <v>7</v>
      </c>
      <c r="J443" s="264" t="s">
        <v>32</v>
      </c>
      <c r="K443" s="264" t="s">
        <v>640</v>
      </c>
      <c r="L443" s="265" t="s">
        <v>8</v>
      </c>
      <c r="M443" s="266" t="s">
        <v>9</v>
      </c>
      <c r="N443" s="267" t="s">
        <v>10</v>
      </c>
      <c r="O443" s="264" t="s">
        <v>396</v>
      </c>
      <c r="P443" s="268" t="s">
        <v>623</v>
      </c>
    </row>
    <row r="444" spans="1:16" ht="24.95" customHeight="1" x14ac:dyDescent="0.25">
      <c r="A444" s="526"/>
      <c r="B444" s="506"/>
      <c r="C444" s="506"/>
      <c r="D444" s="506"/>
      <c r="E444" s="506"/>
      <c r="F444" s="506"/>
      <c r="G444" s="269" t="s">
        <v>34</v>
      </c>
      <c r="H444" s="270" t="s">
        <v>35</v>
      </c>
      <c r="I444" s="271" t="s">
        <v>36</v>
      </c>
      <c r="J444" s="272" t="s">
        <v>36</v>
      </c>
      <c r="K444" s="272" t="s">
        <v>36</v>
      </c>
      <c r="L444" s="273" t="s">
        <v>37</v>
      </c>
      <c r="M444" s="274" t="s">
        <v>37</v>
      </c>
      <c r="N444" s="275" t="s">
        <v>38</v>
      </c>
      <c r="O444" s="272" t="s">
        <v>37</v>
      </c>
      <c r="P444" s="276" t="s">
        <v>37</v>
      </c>
    </row>
    <row r="445" spans="1:16" ht="24.95" customHeight="1" x14ac:dyDescent="0.25">
      <c r="A445" s="277" t="s">
        <v>109</v>
      </c>
      <c r="B445" s="278">
        <v>10</v>
      </c>
      <c r="C445" s="249">
        <v>10</v>
      </c>
      <c r="D445" s="249" t="s">
        <v>1614</v>
      </c>
      <c r="E445" s="279">
        <f t="shared" ref="E445:E452" si="39">IFERROR(B445/C445,0)</f>
        <v>1</v>
      </c>
      <c r="F445" s="279"/>
      <c r="G445" s="280">
        <f>IFERROR((VLOOKUP($A445,'Tabela de alimentos'!$A$3:$K$1041,2,FALSE))*$C445/100,0)</f>
        <v>36.086969855072454</v>
      </c>
      <c r="H445" s="281">
        <f>IFERROR((VLOOKUP($A445,'Tabela de alimentos'!$A$3:$K$1041,3,FALSE))*$C445/100,0)</f>
        <v>150.98788187362317</v>
      </c>
      <c r="I445" s="279">
        <f>IFERROR((VLOOKUP($A445,'Tabela de alimentos'!$A$3:$K$1041,4,FALSE))*$C445/100,0)</f>
        <v>0.15543478260869567</v>
      </c>
      <c r="J445" s="282">
        <f>IFERROR((VLOOKUP($A445,'Tabela de alimentos'!$A$3:$K$1041,5,FALSE))*$C445/100,0)</f>
        <v>2.7666666666666666E-2</v>
      </c>
      <c r="K445" s="282">
        <f>IFERROR((VLOOKUP($A445,'Tabela de alimentos'!$A$3:$K$1041,6,FALSE))*$C445/100,0)</f>
        <v>8.7898985507246366</v>
      </c>
      <c r="L445" s="283">
        <f>IFERROR((VLOOKUP($A445,'Tabela de alimentos'!$A$3:$K$1041,7,FALSE))*$C445/100,0)</f>
        <v>6.4873333333333338</v>
      </c>
      <c r="M445" s="283">
        <f>IFERROR((VLOOKUP($A445,'Tabela de alimentos'!$A$3:$K$1041,8,FALSE))*$C445/100,0)</f>
        <v>0.10933333333333335</v>
      </c>
      <c r="N445" s="283">
        <f>IFERROR((VLOOKUP($A445,'Tabela de alimentos'!$A$3:$K$1041,9,FALSE))*$C445/100,0)</f>
        <v>0</v>
      </c>
      <c r="O445" s="283">
        <f>IFERROR((VLOOKUP($A445,'Tabela de alimentos'!$A$3:$K$1041,10,FALSE))*$C445/100,0)</f>
        <v>0</v>
      </c>
      <c r="P445" s="284">
        <f>IFERROR((VLOOKUP($A445,'Tabela de alimentos'!$A$3:$K$1041,11,FALSE))*$C445/100,0)</f>
        <v>0.10233333333333333</v>
      </c>
    </row>
    <row r="446" spans="1:16" ht="24.95" customHeight="1" x14ac:dyDescent="0.25">
      <c r="A446" s="285" t="s">
        <v>90</v>
      </c>
      <c r="B446" s="278">
        <v>0.5</v>
      </c>
      <c r="C446" s="249">
        <v>0.5</v>
      </c>
      <c r="D446" s="249" t="s">
        <v>1614</v>
      </c>
      <c r="E446" s="279">
        <f t="shared" si="39"/>
        <v>1</v>
      </c>
      <c r="F446" s="279"/>
      <c r="G446" s="282">
        <f>IFERROR((VLOOKUP($A446,'Tabela de alimentos'!$A$3:$K$1041,2,FALSE))*$C446/100,0)</f>
        <v>0.56564939130434788</v>
      </c>
      <c r="H446" s="283">
        <f>IFERROR((VLOOKUP($A446,'Tabela de alimentos'!$A$3:$K$1041,3,FALSE))*$C446/100,0)</f>
        <v>2.3666770532173915</v>
      </c>
      <c r="I446" s="279">
        <f>IFERROR((VLOOKUP($A446,'Tabela de alimentos'!$A$3:$K$1041,4,FALSE))*$C446/100,0)</f>
        <v>3.5054347826086955E-2</v>
      </c>
      <c r="J446" s="282">
        <f>IFERROR((VLOOKUP($A446,'Tabela de alimentos'!$A$3:$K$1041,5,FALSE))*$C446/100,0)</f>
        <v>1.1000000000000001E-3</v>
      </c>
      <c r="K446" s="282">
        <f>IFERROR((VLOOKUP($A446,'Tabela de alimentos'!$A$3:$K$1041,6,FALSE))*$C446/100,0)</f>
        <v>0.11952898550724639</v>
      </c>
      <c r="L446" s="283">
        <f>IFERROR((VLOOKUP($A446,'Tabela de alimentos'!$A$3:$K$1041,7,FALSE))*$C446/100,0)</f>
        <v>6.7799999999999999E-2</v>
      </c>
      <c r="M446" s="283">
        <f>IFERROR((VLOOKUP($A446,'Tabela de alimentos'!$A$3:$K$1041,8,FALSE))*$C446/100,0)</f>
        <v>4.0000000000000001E-3</v>
      </c>
      <c r="N446" s="283">
        <f>IFERROR((VLOOKUP($A446,'Tabela de alimentos'!$A$3:$K$1041,9,FALSE))*$C446/100,0)</f>
        <v>0</v>
      </c>
      <c r="O446" s="283">
        <f>IFERROR((VLOOKUP($A446,'Tabela de alimentos'!$A$3:$K$1041,10,FALSE))*$C446/100,0)</f>
        <v>0</v>
      </c>
      <c r="P446" s="284">
        <f>IFERROR((VLOOKUP($A446,'Tabela de alimentos'!$A$3:$K$1041,11,FALSE))*$C446/100,0)</f>
        <v>2.6800000000000001E-2</v>
      </c>
    </row>
    <row r="447" spans="1:16" ht="24.95" customHeight="1" x14ac:dyDescent="0.25">
      <c r="A447" s="285" t="s">
        <v>150</v>
      </c>
      <c r="B447" s="278">
        <v>20</v>
      </c>
      <c r="C447" s="249">
        <v>15</v>
      </c>
      <c r="D447" s="249" t="s">
        <v>1614</v>
      </c>
      <c r="E447" s="279">
        <f t="shared" si="39"/>
        <v>1.3333333333333333</v>
      </c>
      <c r="F447" s="279"/>
      <c r="G447" s="282">
        <f>IFERROR((VLOOKUP($A447,'Tabela de alimentos'!$A$3:$K$1041,2,FALSE))*$C447/100,0)</f>
        <v>19.20366782608696</v>
      </c>
      <c r="H447" s="283">
        <f>IFERROR((VLOOKUP($A447,'Tabela de alimentos'!$A$3:$K$1041,3,FALSE))*$C447/100,0)</f>
        <v>80.348146184347854</v>
      </c>
      <c r="I447" s="279">
        <f>IFERROR((VLOOKUP($A447,'Tabela de alimentos'!$A$3:$K$1041,4,FALSE))*$C447/100,0)</f>
        <v>0.21521739130434786</v>
      </c>
      <c r="J447" s="282">
        <f>IFERROR((VLOOKUP($A447,'Tabela de alimentos'!$A$3:$K$1041,5,FALSE))*$C447/100,0)</f>
        <v>3.5999999999999997E-2</v>
      </c>
      <c r="K447" s="282">
        <f>IFERROR((VLOOKUP($A447,'Tabela de alimentos'!$A$3:$K$1041,6,FALSE))*$C447/100,0)</f>
        <v>5.0497826086956534</v>
      </c>
      <c r="L447" s="283">
        <f>IFERROR((VLOOKUP($A447,'Tabela de alimentos'!$A$3:$K$1041,7,FALSE))*$C447/100,0)</f>
        <v>0.62265000000000004</v>
      </c>
      <c r="M447" s="283">
        <f>IFERROR((VLOOKUP($A447,'Tabela de alimentos'!$A$3:$K$1041,8,FALSE))*$C447/100,0)</f>
        <v>4.4000000000000004E-2</v>
      </c>
      <c r="N447" s="283">
        <f>IFERROR((VLOOKUP($A447,'Tabela de alimentos'!$A$3:$K$1041,9,FALSE))*$C447/100,0)</f>
        <v>35.85</v>
      </c>
      <c r="O447" s="283">
        <f>IFERROR((VLOOKUP($A447,'Tabela de alimentos'!$A$3:$K$1041,10,FALSE))*$C447/100,0)</f>
        <v>2.3620000000000001</v>
      </c>
      <c r="P447" s="284">
        <f>IFERROR((VLOOKUP($A447,'Tabela de alimentos'!$A$3:$K$1041,11,FALSE))*$C447/100,0)</f>
        <v>0</v>
      </c>
    </row>
    <row r="448" spans="1:16" ht="24.95" customHeight="1" x14ac:dyDescent="0.25">
      <c r="A448" s="285" t="s">
        <v>817</v>
      </c>
      <c r="B448" s="278">
        <v>0.1</v>
      </c>
      <c r="C448" s="249">
        <v>0.1</v>
      </c>
      <c r="D448" s="249" t="s">
        <v>1614</v>
      </c>
      <c r="E448" s="279">
        <f t="shared" si="39"/>
        <v>1</v>
      </c>
      <c r="F448" s="279"/>
      <c r="G448" s="282">
        <f>IFERROR((VLOOKUP($A448,'Tabela de alimentos'!$A$3:$K$1041,2,FALSE))*$C448/100,0)</f>
        <v>3.0000000000000005E-3</v>
      </c>
      <c r="H448" s="283">
        <f>IFERROR((VLOOKUP($A448,'Tabela de alimentos'!$A$3:$K$1041,3,FALSE))*$C448/100,0)</f>
        <v>1.3000000000000001E-2</v>
      </c>
      <c r="I448" s="279">
        <f>IFERROR((VLOOKUP($A448,'Tabela de alimentos'!$A$3:$K$1041,4,FALSE))*$C448/100,0)</f>
        <v>8.9999999999999992E-5</v>
      </c>
      <c r="J448" s="282">
        <f>IFERROR((VLOOKUP($A448,'Tabela de alimentos'!$A$3:$K$1041,5,FALSE))*$C448/100,0)</f>
        <v>6.0000000000000002E-5</v>
      </c>
      <c r="K448" s="282">
        <f>IFERROR((VLOOKUP($A448,'Tabela de alimentos'!$A$3:$K$1041,6,FALSE))*$C448/100,0)</f>
        <v>7.2999999999999996E-4</v>
      </c>
      <c r="L448" s="283">
        <f>IFERROR((VLOOKUP($A448,'Tabela de alimentos'!$A$3:$K$1041,7,FALSE))*$C448/100,0)</f>
        <v>2.1099999999999999E-3</v>
      </c>
      <c r="M448" s="283">
        <f>IFERROR((VLOOKUP($A448,'Tabela de alimentos'!$A$3:$K$1041,8,FALSE))*$C448/100,0)</f>
        <v>1.9000000000000004E-4</v>
      </c>
      <c r="N448" s="283">
        <f>IFERROR((VLOOKUP($A448,'Tabela de alimentos'!$A$3:$K$1041,9,FALSE))*$C448/100,0)</f>
        <v>0</v>
      </c>
      <c r="O448" s="283">
        <f>IFERROR((VLOOKUP($A448,'Tabela de alimentos'!$A$3:$K$1041,10,FALSE))*$C448/100,0)</f>
        <v>1.0000000000000001E-5</v>
      </c>
      <c r="P448" s="284">
        <f>IFERROR((VLOOKUP($A448,'Tabela de alimentos'!$A$3:$K$1041,11,FALSE))*$C448/100,0)</f>
        <v>1.2E-4</v>
      </c>
    </row>
    <row r="449" spans="1:16" ht="24.95" customHeight="1" x14ac:dyDescent="0.25">
      <c r="A449" s="285" t="s">
        <v>102</v>
      </c>
      <c r="B449" s="278">
        <v>1</v>
      </c>
      <c r="C449" s="249">
        <v>1</v>
      </c>
      <c r="D449" s="249" t="s">
        <v>1614</v>
      </c>
      <c r="E449" s="279">
        <f t="shared" si="39"/>
        <v>1</v>
      </c>
      <c r="F449" s="279"/>
      <c r="G449" s="282">
        <f>IFERROR((VLOOKUP($A449,'Tabela de alimentos'!$A$3:$K$1041,2,FALSE))*$C449/100,0)</f>
        <v>0.19515885507246439</v>
      </c>
      <c r="H449" s="283">
        <f>IFERROR((VLOOKUP($A449,'Tabela de alimentos'!$A$3:$K$1041,3,FALSE))*$C449/100,0)</f>
        <v>0.81654464962319095</v>
      </c>
      <c r="I449" s="279">
        <f>IFERROR((VLOOKUP($A449,'Tabela de alimentos'!$A$3:$K$1041,4,FALSE))*$C449/100,0)</f>
        <v>1.865942028985507E-2</v>
      </c>
      <c r="J449" s="282">
        <f>IFERROR((VLOOKUP($A449,'Tabela de alimentos'!$A$3:$K$1041,5,FALSE))*$C449/100,0)</f>
        <v>3.4999999999999996E-3</v>
      </c>
      <c r="K449" s="282">
        <f>IFERROR((VLOOKUP($A449,'Tabela de alimentos'!$A$3:$K$1041,6,FALSE))*$C449/100,0)</f>
        <v>3.3707246376811648E-2</v>
      </c>
      <c r="L449" s="283">
        <f>IFERROR((VLOOKUP($A449,'Tabela de alimentos'!$A$3:$K$1041,7,FALSE))*$C449/100,0)</f>
        <v>0.79853333333333343</v>
      </c>
      <c r="M449" s="283">
        <f>IFERROR((VLOOKUP($A449,'Tabela de alimentos'!$A$3:$K$1041,8,FALSE))*$C449/100,0)</f>
        <v>6.4666666666666657E-3</v>
      </c>
      <c r="N449" s="283">
        <f>IFERROR((VLOOKUP($A449,'Tabela de alimentos'!$A$3:$K$1041,9,FALSE))*$C449/100,0)</f>
        <v>2.79</v>
      </c>
      <c r="O449" s="283">
        <f>IFERROR((VLOOKUP($A449,'Tabela de alimentos'!$A$3:$K$1041,10,FALSE))*$C449/100,0)</f>
        <v>0.31780000000000003</v>
      </c>
      <c r="P449" s="284">
        <f>IFERROR((VLOOKUP($A449,'Tabela de alimentos'!$A$3:$K$1041,11,FALSE))*$C449/100,0)</f>
        <v>1.6033333333333333E-2</v>
      </c>
    </row>
    <row r="450" spans="1:16" ht="24.95" customHeight="1" x14ac:dyDescent="0.25">
      <c r="A450" s="285" t="s">
        <v>129</v>
      </c>
      <c r="B450" s="278">
        <v>1</v>
      </c>
      <c r="C450" s="249">
        <v>1</v>
      </c>
      <c r="D450" s="249" t="s">
        <v>1614</v>
      </c>
      <c r="E450" s="279">
        <f t="shared" si="39"/>
        <v>1</v>
      </c>
      <c r="F450" s="279"/>
      <c r="G450" s="282">
        <f>IFERROR((VLOOKUP($A450,'Tabela de alimentos'!$A$3:$K$1041,2,FALSE))*$C450/100,0)</f>
        <v>0.33424111594202882</v>
      </c>
      <c r="H450" s="283">
        <f>IFERROR((VLOOKUP($A450,'Tabela de alimentos'!$A$3:$K$1041,3,FALSE))*$C450/100,0)</f>
        <v>1.3984648291014488</v>
      </c>
      <c r="I450" s="279">
        <f>IFERROR((VLOOKUP($A450,'Tabela de alimentos'!$A$3:$K$1041,4,FALSE))*$C450/100,0)</f>
        <v>3.2572463768115942E-2</v>
      </c>
      <c r="J450" s="282">
        <f>IFERROR((VLOOKUP($A450,'Tabela de alimentos'!$A$3:$K$1041,5,FALSE))*$C450/100,0)</f>
        <v>6.0999999999999995E-3</v>
      </c>
      <c r="K450" s="282">
        <f>IFERROR((VLOOKUP($A450,'Tabela de alimentos'!$A$3:$K$1041,6,FALSE))*$C450/100,0)</f>
        <v>5.7060869565217345E-2</v>
      </c>
      <c r="L450" s="283">
        <f>IFERROR((VLOOKUP($A450,'Tabela de alimentos'!$A$3:$K$1041,7,FALSE))*$C450/100,0)</f>
        <v>1.7941333333333334</v>
      </c>
      <c r="M450" s="283">
        <f>IFERROR((VLOOKUP($A450,'Tabela de alimentos'!$A$3:$K$1041,8,FALSE))*$C450/100,0)</f>
        <v>3.1800000000000002E-2</v>
      </c>
      <c r="N450" s="283">
        <f>IFERROR((VLOOKUP($A450,'Tabela de alimentos'!$A$3:$K$1041,9,FALSE))*$C450/100,0)</f>
        <v>17.43</v>
      </c>
      <c r="O450" s="283">
        <f>IFERROR((VLOOKUP($A450,'Tabela de alimentos'!$A$3:$K$1041,10,FALSE))*$C450/100,0)</f>
        <v>0.51693333333333324</v>
      </c>
      <c r="P450" s="284">
        <f>IFERROR((VLOOKUP($A450,'Tabela de alimentos'!$A$3:$K$1041,11,FALSE))*$C450/100,0)</f>
        <v>2.3E-2</v>
      </c>
    </row>
    <row r="451" spans="1:16" ht="24.95" customHeight="1" x14ac:dyDescent="0.25">
      <c r="A451" s="285" t="s">
        <v>861</v>
      </c>
      <c r="B451" s="278">
        <v>0.2</v>
      </c>
      <c r="C451" s="249">
        <v>0.2</v>
      </c>
      <c r="D451" s="249" t="s">
        <v>1614</v>
      </c>
      <c r="E451" s="279">
        <f t="shared" si="39"/>
        <v>1</v>
      </c>
      <c r="F451" s="279"/>
      <c r="G451" s="282">
        <f>IFERROR((VLOOKUP($A451,'Tabela de alimentos'!$A$3:$K$1041,2,FALSE))*$C451/100,0)</f>
        <v>0</v>
      </c>
      <c r="H451" s="283">
        <f>IFERROR((VLOOKUP($A451,'Tabela de alimentos'!$A$3:$K$1041,3,FALSE))*$C451/100,0)</f>
        <v>0</v>
      </c>
      <c r="I451" s="279">
        <f>IFERROR((VLOOKUP($A451,'Tabela de alimentos'!$A$3:$K$1041,4,FALSE))*$C451/100,0)</f>
        <v>0</v>
      </c>
      <c r="J451" s="282">
        <f>IFERROR((VLOOKUP($A451,'Tabela de alimentos'!$A$3:$K$1041,5,FALSE))*$C451/100,0)</f>
        <v>0</v>
      </c>
      <c r="K451" s="282">
        <f>IFERROR((VLOOKUP($A451,'Tabela de alimentos'!$A$3:$K$1041,6,FALSE))*$C451/100,0)</f>
        <v>0</v>
      </c>
      <c r="L451" s="283">
        <f>IFERROR((VLOOKUP($A451,'Tabela de alimentos'!$A$3:$K$1041,7,FALSE))*$C451/100,0)</f>
        <v>0</v>
      </c>
      <c r="M451" s="283">
        <f>IFERROR((VLOOKUP($A451,'Tabela de alimentos'!$A$3:$K$1041,8,FALSE))*$C451/100,0)</f>
        <v>0</v>
      </c>
      <c r="N451" s="283">
        <f>IFERROR((VLOOKUP($A451,'Tabela de alimentos'!$A$3:$K$1041,9,FALSE))*$C451/100,0)</f>
        <v>0</v>
      </c>
      <c r="O451" s="283">
        <f>IFERROR((VLOOKUP($A451,'Tabela de alimentos'!$A$3:$K$1041,10,FALSE))*$C451/100,0)</f>
        <v>0</v>
      </c>
      <c r="P451" s="284">
        <f>IFERROR((VLOOKUP($A451,'Tabela de alimentos'!$A$3:$K$1041,11,FALSE))*$C451/100,0)</f>
        <v>79.88600000000001</v>
      </c>
    </row>
    <row r="452" spans="1:16" ht="24.95" customHeight="1" x14ac:dyDescent="0.25">
      <c r="A452" s="285" t="s">
        <v>226</v>
      </c>
      <c r="B452" s="278">
        <v>2.5</v>
      </c>
      <c r="C452" s="249">
        <v>2.5</v>
      </c>
      <c r="D452" s="249" t="s">
        <v>1615</v>
      </c>
      <c r="E452" s="279">
        <f t="shared" si="39"/>
        <v>1</v>
      </c>
      <c r="F452" s="279"/>
      <c r="G452" s="289">
        <f>IFERROR((VLOOKUP($A452,'Tabela de alimentos'!$A$3:$K$1041,2,FALSE))*$C452/100,0)</f>
        <v>22.1</v>
      </c>
      <c r="H452" s="283">
        <f>IFERROR((VLOOKUP($A452,'Tabela de alimentos'!$A$3:$K$1041,3,FALSE))*$C452/100,0)</f>
        <v>92.466399999999993</v>
      </c>
      <c r="I452" s="279">
        <f>IFERROR((VLOOKUP($A452,'Tabela de alimentos'!$A$3:$K$1041,4,FALSE))*$C452/100,0)</f>
        <v>0</v>
      </c>
      <c r="J452" s="282">
        <f>IFERROR((VLOOKUP($A452,'Tabela de alimentos'!$A$3:$K$1041,5,FALSE))*$C452/100,0)</f>
        <v>2.5</v>
      </c>
      <c r="K452" s="282">
        <f>IFERROR((VLOOKUP($A452,'Tabela de alimentos'!$A$3:$K$1041,6,FALSE))*$C452/100,0)</f>
        <v>0</v>
      </c>
      <c r="L452" s="283">
        <f>IFERROR((VLOOKUP($A452,'Tabela de alimentos'!$A$3:$K$1041,7,FALSE))*$C452/100,0)</f>
        <v>0</v>
      </c>
      <c r="M452" s="283">
        <f>IFERROR((VLOOKUP($A452,'Tabela de alimentos'!$A$3:$K$1041,8,FALSE))*$C452/100,0)</f>
        <v>0</v>
      </c>
      <c r="N452" s="283">
        <f>IFERROR((VLOOKUP($A452,'Tabela de alimentos'!$A$3:$K$1041,9,FALSE))*$C452/100,0)</f>
        <v>0</v>
      </c>
      <c r="O452" s="283">
        <f>IFERROR((VLOOKUP($A452,'Tabela de alimentos'!$A$3:$K$1041,10,FALSE))*$C452/100,0)</f>
        <v>0</v>
      </c>
      <c r="P452" s="284">
        <f>IFERROR((VLOOKUP($A452,'Tabela de alimentos'!$A$3:$K$1041,11,FALSE))*$C452/100,0)</f>
        <v>0</v>
      </c>
    </row>
    <row r="453" spans="1:16" ht="24.95" customHeight="1" x14ac:dyDescent="0.25">
      <c r="A453" s="539" t="s">
        <v>395</v>
      </c>
      <c r="B453" s="540"/>
      <c r="C453" s="540"/>
      <c r="D453" s="540"/>
      <c r="E453" s="540"/>
      <c r="F453" s="541"/>
      <c r="G453" s="313">
        <f t="shared" ref="G453:P453" si="40">SUM(G445:G452)</f>
        <v>78.488687043478251</v>
      </c>
      <c r="H453" s="315">
        <f t="shared" si="40"/>
        <v>328.39711458991303</v>
      </c>
      <c r="I453" s="315">
        <f t="shared" si="40"/>
        <v>0.45702840579710147</v>
      </c>
      <c r="J453" s="316">
        <f t="shared" si="40"/>
        <v>2.5744266666666666</v>
      </c>
      <c r="K453" s="316">
        <f t="shared" si="40"/>
        <v>14.050708260869566</v>
      </c>
      <c r="L453" s="316">
        <f t="shared" si="40"/>
        <v>9.7725600000000004</v>
      </c>
      <c r="M453" s="315">
        <f t="shared" si="40"/>
        <v>0.19579000000000002</v>
      </c>
      <c r="N453" s="317">
        <f t="shared" si="40"/>
        <v>56.07</v>
      </c>
      <c r="O453" s="317">
        <f t="shared" si="40"/>
        <v>3.1967433333333335</v>
      </c>
      <c r="P453" s="318">
        <f t="shared" si="40"/>
        <v>80.05428666666667</v>
      </c>
    </row>
    <row r="454" spans="1:16" ht="24.95" customHeight="1" x14ac:dyDescent="0.25">
      <c r="A454" s="295" t="s">
        <v>767</v>
      </c>
      <c r="B454" s="537"/>
      <c r="C454" s="537"/>
      <c r="D454" s="250"/>
      <c r="E454" s="296"/>
      <c r="F454" s="296"/>
      <c r="G454" s="297"/>
      <c r="H454" s="296"/>
      <c r="I454" s="296"/>
      <c r="J454" s="296"/>
      <c r="K454" s="296"/>
      <c r="L454" s="296"/>
      <c r="M454" s="298"/>
      <c r="N454" s="298"/>
      <c r="O454" s="298"/>
      <c r="P454" s="299"/>
    </row>
    <row r="455" spans="1:16" ht="24.95" customHeight="1" x14ac:dyDescent="0.25">
      <c r="A455" s="516" t="s">
        <v>882</v>
      </c>
      <c r="B455" s="517"/>
      <c r="C455" s="517"/>
      <c r="D455" s="517"/>
      <c r="E455" s="517"/>
      <c r="F455" s="517"/>
      <c r="G455" s="517"/>
      <c r="H455" s="517"/>
      <c r="I455" s="517"/>
      <c r="J455" s="517"/>
      <c r="K455" s="517"/>
      <c r="L455" s="517"/>
      <c r="M455" s="517"/>
      <c r="N455" s="517"/>
      <c r="O455" s="517"/>
      <c r="P455" s="518"/>
    </row>
    <row r="456" spans="1:16" ht="24.95" customHeight="1" x14ac:dyDescent="0.25">
      <c r="A456" s="325" t="s">
        <v>965</v>
      </c>
      <c r="G456" s="251"/>
      <c r="P456" s="301"/>
    </row>
    <row r="457" spans="1:16" ht="24.95" customHeight="1" x14ac:dyDescent="0.25">
      <c r="A457" s="325" t="s">
        <v>966</v>
      </c>
      <c r="G457" s="251"/>
      <c r="P457" s="301"/>
    </row>
    <row r="458" spans="1:16" ht="24.95" customHeight="1" x14ac:dyDescent="0.25">
      <c r="A458" s="325" t="s">
        <v>960</v>
      </c>
      <c r="G458" s="251"/>
      <c r="P458" s="301"/>
    </row>
    <row r="459" spans="1:16" ht="24.95" customHeight="1" x14ac:dyDescent="0.25">
      <c r="A459" s="325" t="s">
        <v>967</v>
      </c>
      <c r="G459" s="251"/>
      <c r="P459" s="301"/>
    </row>
    <row r="460" spans="1:16" ht="24.95" customHeight="1" x14ac:dyDescent="0.25">
      <c r="A460" s="325" t="s">
        <v>968</v>
      </c>
      <c r="G460" s="251"/>
      <c r="P460" s="301"/>
    </row>
    <row r="461" spans="1:16" ht="24.95" customHeight="1" thickBot="1" x14ac:dyDescent="0.3">
      <c r="A461" s="519" t="s">
        <v>969</v>
      </c>
      <c r="B461" s="520"/>
      <c r="C461" s="520"/>
      <c r="D461" s="520"/>
      <c r="E461" s="520"/>
      <c r="F461" s="520"/>
      <c r="G461" s="520"/>
      <c r="H461" s="520"/>
      <c r="I461" s="520"/>
      <c r="J461" s="520"/>
      <c r="K461" s="520"/>
      <c r="L461" s="520"/>
      <c r="M461" s="520"/>
      <c r="N461" s="520"/>
      <c r="O461" s="520"/>
      <c r="P461" s="521"/>
    </row>
    <row r="462" spans="1:16" ht="24.95" customHeight="1" thickBot="1" x14ac:dyDescent="0.3">
      <c r="A462" s="322"/>
      <c r="B462" s="532" t="s">
        <v>1152</v>
      </c>
      <c r="C462" s="532"/>
      <c r="D462" s="532"/>
      <c r="E462" s="532"/>
      <c r="F462" s="532"/>
      <c r="G462" s="532"/>
      <c r="H462" s="532"/>
      <c r="I462" s="532"/>
      <c r="J462" s="532"/>
      <c r="K462" s="532"/>
      <c r="L462" s="334"/>
      <c r="M462" s="334"/>
      <c r="N462" s="334"/>
      <c r="O462" s="334"/>
      <c r="P462" s="335"/>
    </row>
    <row r="463" spans="1:16" ht="48" customHeight="1" x14ac:dyDescent="0.25">
      <c r="A463" s="510" t="s">
        <v>762</v>
      </c>
      <c r="B463" s="511"/>
      <c r="C463" s="511"/>
      <c r="D463" s="511"/>
      <c r="E463" s="511"/>
      <c r="F463" s="511"/>
      <c r="G463" s="511"/>
      <c r="H463" s="511"/>
      <c r="I463" s="511"/>
      <c r="J463" s="511"/>
      <c r="K463" s="511"/>
      <c r="L463" s="511"/>
      <c r="M463" s="511"/>
      <c r="N463" s="511"/>
      <c r="O463" s="511"/>
      <c r="P463" s="512"/>
    </row>
    <row r="464" spans="1:16" ht="24.95" customHeight="1" x14ac:dyDescent="0.25">
      <c r="A464" s="513" t="s">
        <v>1365</v>
      </c>
      <c r="B464" s="514"/>
      <c r="C464" s="514"/>
      <c r="D464" s="514"/>
      <c r="E464" s="514"/>
      <c r="F464" s="514"/>
      <c r="G464" s="514"/>
      <c r="H464" s="514"/>
      <c r="I464" s="514"/>
      <c r="J464" s="514"/>
      <c r="K464" s="514"/>
      <c r="L464" s="514"/>
      <c r="M464" s="514"/>
      <c r="N464" s="514"/>
      <c r="O464" s="514"/>
      <c r="P464" s="515"/>
    </row>
    <row r="465" spans="1:16" ht="24.95" customHeight="1" x14ac:dyDescent="0.25">
      <c r="A465" s="534" t="s">
        <v>954</v>
      </c>
      <c r="B465" s="535"/>
      <c r="C465" s="535"/>
      <c r="D465" s="535"/>
      <c r="E465" s="535"/>
      <c r="F465" s="536"/>
      <c r="G465" s="522" t="s">
        <v>764</v>
      </c>
      <c r="H465" s="523"/>
      <c r="I465" s="523"/>
      <c r="J465" s="523"/>
      <c r="K465" s="523"/>
      <c r="L465" s="523"/>
      <c r="M465" s="523"/>
      <c r="N465" s="523"/>
      <c r="O465" s="523"/>
      <c r="P465" s="524"/>
    </row>
    <row r="466" spans="1:16" ht="24.95" customHeight="1" x14ac:dyDescent="0.25">
      <c r="A466" s="525" t="s">
        <v>393</v>
      </c>
      <c r="B466" s="505" t="s">
        <v>644</v>
      </c>
      <c r="C466" s="505" t="s">
        <v>645</v>
      </c>
      <c r="D466" s="505" t="s">
        <v>1613</v>
      </c>
      <c r="E466" s="505" t="s">
        <v>394</v>
      </c>
      <c r="F466" s="505" t="s">
        <v>621</v>
      </c>
      <c r="G466" s="527" t="s">
        <v>31</v>
      </c>
      <c r="H466" s="528"/>
      <c r="I466" s="263" t="s">
        <v>7</v>
      </c>
      <c r="J466" s="264" t="s">
        <v>32</v>
      </c>
      <c r="K466" s="264" t="s">
        <v>640</v>
      </c>
      <c r="L466" s="265" t="s">
        <v>8</v>
      </c>
      <c r="M466" s="266" t="s">
        <v>9</v>
      </c>
      <c r="N466" s="267" t="s">
        <v>10</v>
      </c>
      <c r="O466" s="264" t="s">
        <v>396</v>
      </c>
      <c r="P466" s="268" t="s">
        <v>623</v>
      </c>
    </row>
    <row r="467" spans="1:16" ht="24.95" customHeight="1" x14ac:dyDescent="0.25">
      <c r="A467" s="526"/>
      <c r="B467" s="506"/>
      <c r="C467" s="506"/>
      <c r="D467" s="506"/>
      <c r="E467" s="506"/>
      <c r="F467" s="506"/>
      <c r="G467" s="269" t="s">
        <v>34</v>
      </c>
      <c r="H467" s="270" t="s">
        <v>35</v>
      </c>
      <c r="I467" s="271" t="s">
        <v>36</v>
      </c>
      <c r="J467" s="272" t="s">
        <v>36</v>
      </c>
      <c r="K467" s="272" t="s">
        <v>36</v>
      </c>
      <c r="L467" s="273" t="s">
        <v>37</v>
      </c>
      <c r="M467" s="274" t="s">
        <v>37</v>
      </c>
      <c r="N467" s="275" t="s">
        <v>38</v>
      </c>
      <c r="O467" s="272" t="s">
        <v>37</v>
      </c>
      <c r="P467" s="276" t="s">
        <v>37</v>
      </c>
    </row>
    <row r="468" spans="1:16" ht="24.95" customHeight="1" x14ac:dyDescent="0.25">
      <c r="A468" s="277" t="s">
        <v>109</v>
      </c>
      <c r="B468" s="278">
        <v>10</v>
      </c>
      <c r="C468" s="249">
        <v>10</v>
      </c>
      <c r="D468" s="249" t="s">
        <v>1614</v>
      </c>
      <c r="E468" s="279">
        <f t="shared" ref="E468:E475" si="41">IFERROR(B468/C468,0)</f>
        <v>1</v>
      </c>
      <c r="F468" s="279"/>
      <c r="G468" s="280">
        <f>IFERROR((VLOOKUP($A468,'Tabela de alimentos'!$A$3:$K$1041,2,FALSE))*$C468/100,0)</f>
        <v>36.086969855072454</v>
      </c>
      <c r="H468" s="281">
        <f>IFERROR((VLOOKUP($A468,'Tabela de alimentos'!$A$3:$K$1041,3,FALSE))*$C468/100,0)</f>
        <v>150.98788187362317</v>
      </c>
      <c r="I468" s="279">
        <f>IFERROR((VLOOKUP($A468,'Tabela de alimentos'!$A$3:$K$1041,4,FALSE))*$C468/100,0)</f>
        <v>0.15543478260869567</v>
      </c>
      <c r="J468" s="282">
        <f>IFERROR((VLOOKUP($A468,'Tabela de alimentos'!$A$3:$K$1041,5,FALSE))*$C468/100,0)</f>
        <v>2.7666666666666666E-2</v>
      </c>
      <c r="K468" s="282">
        <f>IFERROR((VLOOKUP($A468,'Tabela de alimentos'!$A$3:$K$1041,6,FALSE))*$C468/100,0)</f>
        <v>8.7898985507246366</v>
      </c>
      <c r="L468" s="283">
        <f>IFERROR((VLOOKUP($A468,'Tabela de alimentos'!$A$3:$K$1041,7,FALSE))*$C468/100,0)</f>
        <v>6.4873333333333338</v>
      </c>
      <c r="M468" s="283">
        <f>IFERROR((VLOOKUP($A468,'Tabela de alimentos'!$A$3:$K$1041,8,FALSE))*$C468/100,0)</f>
        <v>0.10933333333333335</v>
      </c>
      <c r="N468" s="283">
        <f>IFERROR((VLOOKUP($A468,'Tabela de alimentos'!$A$3:$K$1041,9,FALSE))*$C468/100,0)</f>
        <v>0</v>
      </c>
      <c r="O468" s="283">
        <f>IFERROR((VLOOKUP($A468,'Tabela de alimentos'!$A$3:$K$1041,10,FALSE))*$C468/100,0)</f>
        <v>0</v>
      </c>
      <c r="P468" s="284">
        <f>IFERROR((VLOOKUP($A468,'Tabela de alimentos'!$A$3:$K$1041,11,FALSE))*$C468/100,0)</f>
        <v>0.10233333333333333</v>
      </c>
    </row>
    <row r="469" spans="1:16" ht="24.95" customHeight="1" x14ac:dyDescent="0.25">
      <c r="A469" s="285" t="s">
        <v>90</v>
      </c>
      <c r="B469" s="278">
        <v>0.5</v>
      </c>
      <c r="C469" s="249">
        <v>0.5</v>
      </c>
      <c r="D469" s="249" t="s">
        <v>1614</v>
      </c>
      <c r="E469" s="279">
        <f t="shared" si="41"/>
        <v>1</v>
      </c>
      <c r="F469" s="279"/>
      <c r="G469" s="282">
        <f>IFERROR((VLOOKUP($A469,'Tabela de alimentos'!$A$3:$K$1041,2,FALSE))*$C469/100,0)</f>
        <v>0.56564939130434788</v>
      </c>
      <c r="H469" s="283">
        <f>IFERROR((VLOOKUP($A469,'Tabela de alimentos'!$A$3:$K$1041,3,FALSE))*$C469/100,0)</f>
        <v>2.3666770532173915</v>
      </c>
      <c r="I469" s="279">
        <f>IFERROR((VLOOKUP($A469,'Tabela de alimentos'!$A$3:$K$1041,4,FALSE))*$C469/100,0)</f>
        <v>3.5054347826086955E-2</v>
      </c>
      <c r="J469" s="282">
        <f>IFERROR((VLOOKUP($A469,'Tabela de alimentos'!$A$3:$K$1041,5,FALSE))*$C469/100,0)</f>
        <v>1.1000000000000001E-3</v>
      </c>
      <c r="K469" s="282">
        <f>IFERROR((VLOOKUP($A469,'Tabela de alimentos'!$A$3:$K$1041,6,FALSE))*$C469/100,0)</f>
        <v>0.11952898550724639</v>
      </c>
      <c r="L469" s="283">
        <f>IFERROR((VLOOKUP($A469,'Tabela de alimentos'!$A$3:$K$1041,7,FALSE))*$C469/100,0)</f>
        <v>6.7799999999999999E-2</v>
      </c>
      <c r="M469" s="283">
        <f>IFERROR((VLOOKUP($A469,'Tabela de alimentos'!$A$3:$K$1041,8,FALSE))*$C469/100,0)</f>
        <v>4.0000000000000001E-3</v>
      </c>
      <c r="N469" s="283">
        <f>IFERROR((VLOOKUP($A469,'Tabela de alimentos'!$A$3:$K$1041,9,FALSE))*$C469/100,0)</f>
        <v>0</v>
      </c>
      <c r="O469" s="283">
        <f>IFERROR((VLOOKUP($A469,'Tabela de alimentos'!$A$3:$K$1041,10,FALSE))*$C469/100,0)</f>
        <v>0</v>
      </c>
      <c r="P469" s="284">
        <f>IFERROR((VLOOKUP($A469,'Tabela de alimentos'!$A$3:$K$1041,11,FALSE))*$C469/100,0)</f>
        <v>2.6800000000000001E-2</v>
      </c>
    </row>
    <row r="470" spans="1:16" ht="24.95" customHeight="1" x14ac:dyDescent="0.25">
      <c r="A470" s="285" t="s">
        <v>101</v>
      </c>
      <c r="B470" s="278">
        <v>3</v>
      </c>
      <c r="C470" s="249">
        <v>2.5</v>
      </c>
      <c r="D470" s="249" t="s">
        <v>1614</v>
      </c>
      <c r="E470" s="279">
        <f t="shared" si="41"/>
        <v>1.2</v>
      </c>
      <c r="F470" s="279"/>
      <c r="G470" s="282">
        <f>IFERROR((VLOOKUP($A470,'Tabela de alimentos'!$A$3:$K$1041,2,FALSE))*$C470/100,0)</f>
        <v>0.98550115942028949</v>
      </c>
      <c r="H470" s="283">
        <f>IFERROR((VLOOKUP($A470,'Tabela de alimentos'!$A$3:$K$1041,3,FALSE))*$C470/100,0)</f>
        <v>4.1233368510144919</v>
      </c>
      <c r="I470" s="279">
        <f>IFERROR((VLOOKUP($A470,'Tabela de alimentos'!$A$3:$K$1041,4,FALSE))*$C470/100,0)</f>
        <v>4.2753623188405802E-2</v>
      </c>
      <c r="J470" s="282">
        <f>IFERROR((VLOOKUP($A470,'Tabela de alimentos'!$A$3:$K$1041,5,FALSE))*$C470/100,0)</f>
        <v>2E-3</v>
      </c>
      <c r="K470" s="282">
        <f>IFERROR((VLOOKUP($A470,'Tabela de alimentos'!$A$3:$K$1041,6,FALSE))*$C470/100,0)</f>
        <v>0.22132971014492747</v>
      </c>
      <c r="L470" s="283">
        <f>IFERROR((VLOOKUP($A470,'Tabela de alimentos'!$A$3:$K$1041,7,FALSE))*$C470/100,0)</f>
        <v>0.35</v>
      </c>
      <c r="M470" s="283">
        <f>IFERROR((VLOOKUP($A470,'Tabela de alimentos'!$A$3:$K$1041,8,FALSE))*$C470/100,0)</f>
        <v>5.0833333333333338E-3</v>
      </c>
      <c r="N470" s="283">
        <f>IFERROR((VLOOKUP($A470,'Tabela de alimentos'!$A$3:$K$1041,9,FALSE))*$C470/100,0)</f>
        <v>0</v>
      </c>
      <c r="O470" s="283">
        <f>IFERROR((VLOOKUP($A470,'Tabela de alimentos'!$A$3:$K$1041,10,FALSE))*$C470/100,0)</f>
        <v>0.11666666666666668</v>
      </c>
      <c r="P470" s="284">
        <f>IFERROR((VLOOKUP($A470,'Tabela de alimentos'!$A$3:$K$1041,11,FALSE))*$C470/100,0)</f>
        <v>1.4916666666666667E-2</v>
      </c>
    </row>
    <row r="471" spans="1:16" ht="24.95" customHeight="1" x14ac:dyDescent="0.25">
      <c r="A471" s="285" t="s">
        <v>817</v>
      </c>
      <c r="B471" s="278">
        <v>0.1</v>
      </c>
      <c r="C471" s="249">
        <v>0.1</v>
      </c>
      <c r="D471" s="249" t="s">
        <v>1614</v>
      </c>
      <c r="E471" s="279">
        <f t="shared" si="41"/>
        <v>1</v>
      </c>
      <c r="F471" s="279"/>
      <c r="G471" s="282">
        <f>IFERROR((VLOOKUP($A471,'Tabela de alimentos'!$A$3:$K$1041,2,FALSE))*$C471/100,0)</f>
        <v>3.0000000000000005E-3</v>
      </c>
      <c r="H471" s="283">
        <f>IFERROR((VLOOKUP($A471,'Tabela de alimentos'!$A$3:$K$1041,3,FALSE))*$C471/100,0)</f>
        <v>1.3000000000000001E-2</v>
      </c>
      <c r="I471" s="279">
        <f>IFERROR((VLOOKUP($A471,'Tabela de alimentos'!$A$3:$K$1041,4,FALSE))*$C471/100,0)</f>
        <v>8.9999999999999992E-5</v>
      </c>
      <c r="J471" s="282">
        <f>IFERROR((VLOOKUP($A471,'Tabela de alimentos'!$A$3:$K$1041,5,FALSE))*$C471/100,0)</f>
        <v>6.0000000000000002E-5</v>
      </c>
      <c r="K471" s="282">
        <f>IFERROR((VLOOKUP($A471,'Tabela de alimentos'!$A$3:$K$1041,6,FALSE))*$C471/100,0)</f>
        <v>7.2999999999999996E-4</v>
      </c>
      <c r="L471" s="283">
        <f>IFERROR((VLOOKUP($A471,'Tabela de alimentos'!$A$3:$K$1041,7,FALSE))*$C471/100,0)</f>
        <v>2.1099999999999999E-3</v>
      </c>
      <c r="M471" s="283">
        <f>IFERROR((VLOOKUP($A471,'Tabela de alimentos'!$A$3:$K$1041,8,FALSE))*$C471/100,0)</f>
        <v>1.9000000000000004E-4</v>
      </c>
      <c r="N471" s="283">
        <f>IFERROR((VLOOKUP($A471,'Tabela de alimentos'!$A$3:$K$1041,9,FALSE))*$C471/100,0)</f>
        <v>0</v>
      </c>
      <c r="O471" s="283">
        <f>IFERROR((VLOOKUP($A471,'Tabela de alimentos'!$A$3:$K$1041,10,FALSE))*$C471/100,0)</f>
        <v>1.0000000000000001E-5</v>
      </c>
      <c r="P471" s="284">
        <f>IFERROR((VLOOKUP($A471,'Tabela de alimentos'!$A$3:$K$1041,11,FALSE))*$C471/100,0)</f>
        <v>1.2E-4</v>
      </c>
    </row>
    <row r="472" spans="1:16" ht="24.95" customHeight="1" x14ac:dyDescent="0.25">
      <c r="A472" s="285" t="s">
        <v>102</v>
      </c>
      <c r="B472" s="278">
        <v>1</v>
      </c>
      <c r="C472" s="249">
        <v>1</v>
      </c>
      <c r="D472" s="249" t="s">
        <v>1614</v>
      </c>
      <c r="E472" s="279">
        <f t="shared" si="41"/>
        <v>1</v>
      </c>
      <c r="F472" s="279"/>
      <c r="G472" s="282">
        <f>IFERROR((VLOOKUP($A472,'Tabela de alimentos'!$A$3:$K$1041,2,FALSE))*$C472/100,0)</f>
        <v>0.19515885507246439</v>
      </c>
      <c r="H472" s="283">
        <f>IFERROR((VLOOKUP($A472,'Tabela de alimentos'!$A$3:$K$1041,3,FALSE))*$C472/100,0)</f>
        <v>0.81654464962319095</v>
      </c>
      <c r="I472" s="279">
        <f>IFERROR((VLOOKUP($A472,'Tabela de alimentos'!$A$3:$K$1041,4,FALSE))*$C472/100,0)</f>
        <v>1.865942028985507E-2</v>
      </c>
      <c r="J472" s="282">
        <f>IFERROR((VLOOKUP($A472,'Tabela de alimentos'!$A$3:$K$1041,5,FALSE))*$C472/100,0)</f>
        <v>3.4999999999999996E-3</v>
      </c>
      <c r="K472" s="282">
        <f>IFERROR((VLOOKUP($A472,'Tabela de alimentos'!$A$3:$K$1041,6,FALSE))*$C472/100,0)</f>
        <v>3.3707246376811648E-2</v>
      </c>
      <c r="L472" s="283">
        <f>IFERROR((VLOOKUP($A472,'Tabela de alimentos'!$A$3:$K$1041,7,FALSE))*$C472/100,0)</f>
        <v>0.79853333333333343</v>
      </c>
      <c r="M472" s="283">
        <f>IFERROR((VLOOKUP($A472,'Tabela de alimentos'!$A$3:$K$1041,8,FALSE))*$C472/100,0)</f>
        <v>6.4666666666666657E-3</v>
      </c>
      <c r="N472" s="283">
        <f>IFERROR((VLOOKUP($A472,'Tabela de alimentos'!$A$3:$K$1041,9,FALSE))*$C472/100,0)</f>
        <v>2.79</v>
      </c>
      <c r="O472" s="283">
        <f>IFERROR((VLOOKUP($A472,'Tabela de alimentos'!$A$3:$K$1041,10,FALSE))*$C472/100,0)</f>
        <v>0.31780000000000003</v>
      </c>
      <c r="P472" s="284">
        <f>IFERROR((VLOOKUP($A472,'Tabela de alimentos'!$A$3:$K$1041,11,FALSE))*$C472/100,0)</f>
        <v>1.6033333333333333E-2</v>
      </c>
    </row>
    <row r="473" spans="1:16" ht="24.95" customHeight="1" x14ac:dyDescent="0.25">
      <c r="A473" s="285" t="s">
        <v>129</v>
      </c>
      <c r="B473" s="278">
        <v>1</v>
      </c>
      <c r="C473" s="249">
        <v>1</v>
      </c>
      <c r="D473" s="249" t="s">
        <v>1614</v>
      </c>
      <c r="E473" s="279">
        <f t="shared" si="41"/>
        <v>1</v>
      </c>
      <c r="F473" s="279"/>
      <c r="G473" s="282">
        <f>IFERROR((VLOOKUP($A473,'Tabela de alimentos'!$A$3:$K$1041,2,FALSE))*$C473/100,0)</f>
        <v>0.33424111594202882</v>
      </c>
      <c r="H473" s="283">
        <f>IFERROR((VLOOKUP($A473,'Tabela de alimentos'!$A$3:$K$1041,3,FALSE))*$C473/100,0)</f>
        <v>1.3984648291014488</v>
      </c>
      <c r="I473" s="279">
        <f>IFERROR((VLOOKUP($A473,'Tabela de alimentos'!$A$3:$K$1041,4,FALSE))*$C473/100,0)</f>
        <v>3.2572463768115942E-2</v>
      </c>
      <c r="J473" s="282">
        <f>IFERROR((VLOOKUP($A473,'Tabela de alimentos'!$A$3:$K$1041,5,FALSE))*$C473/100,0)</f>
        <v>6.0999999999999995E-3</v>
      </c>
      <c r="K473" s="282">
        <f>IFERROR((VLOOKUP($A473,'Tabela de alimentos'!$A$3:$K$1041,6,FALSE))*$C473/100,0)</f>
        <v>5.7060869565217345E-2</v>
      </c>
      <c r="L473" s="283">
        <f>IFERROR((VLOOKUP($A473,'Tabela de alimentos'!$A$3:$K$1041,7,FALSE))*$C473/100,0)</f>
        <v>1.7941333333333334</v>
      </c>
      <c r="M473" s="283">
        <f>IFERROR((VLOOKUP($A473,'Tabela de alimentos'!$A$3:$K$1041,8,FALSE))*$C473/100,0)</f>
        <v>3.1800000000000002E-2</v>
      </c>
      <c r="N473" s="283">
        <f>IFERROR((VLOOKUP($A473,'Tabela de alimentos'!$A$3:$K$1041,9,FALSE))*$C473/100,0)</f>
        <v>17.43</v>
      </c>
      <c r="O473" s="283">
        <f>IFERROR((VLOOKUP($A473,'Tabela de alimentos'!$A$3:$K$1041,10,FALSE))*$C473/100,0)</f>
        <v>0.51693333333333324</v>
      </c>
      <c r="P473" s="284">
        <f>IFERROR((VLOOKUP($A473,'Tabela de alimentos'!$A$3:$K$1041,11,FALSE))*$C473/100,0)</f>
        <v>2.3E-2</v>
      </c>
    </row>
    <row r="474" spans="1:16" ht="24.95" customHeight="1" x14ac:dyDescent="0.25">
      <c r="A474" s="285" t="s">
        <v>861</v>
      </c>
      <c r="B474" s="278">
        <v>0.2</v>
      </c>
      <c r="C474" s="249">
        <v>0.2</v>
      </c>
      <c r="D474" s="249" t="s">
        <v>1614</v>
      </c>
      <c r="E474" s="279">
        <f t="shared" si="41"/>
        <v>1</v>
      </c>
      <c r="F474" s="279"/>
      <c r="G474" s="282">
        <f>IFERROR((VLOOKUP($A474,'Tabela de alimentos'!$A$3:$K$1041,2,FALSE))*$C474/100,0)</f>
        <v>0</v>
      </c>
      <c r="H474" s="283">
        <f>IFERROR((VLOOKUP($A474,'Tabela de alimentos'!$A$3:$K$1041,3,FALSE))*$C474/100,0)</f>
        <v>0</v>
      </c>
      <c r="I474" s="279">
        <f>IFERROR((VLOOKUP($A474,'Tabela de alimentos'!$A$3:$K$1041,4,FALSE))*$C474/100,0)</f>
        <v>0</v>
      </c>
      <c r="J474" s="282">
        <f>IFERROR((VLOOKUP($A474,'Tabela de alimentos'!$A$3:$K$1041,5,FALSE))*$C474/100,0)</f>
        <v>0</v>
      </c>
      <c r="K474" s="282">
        <f>IFERROR((VLOOKUP($A474,'Tabela de alimentos'!$A$3:$K$1041,6,FALSE))*$C474/100,0)</f>
        <v>0</v>
      </c>
      <c r="L474" s="283">
        <f>IFERROR((VLOOKUP($A474,'Tabela de alimentos'!$A$3:$K$1041,7,FALSE))*$C474/100,0)</f>
        <v>0</v>
      </c>
      <c r="M474" s="283">
        <f>IFERROR((VLOOKUP($A474,'Tabela de alimentos'!$A$3:$K$1041,8,FALSE))*$C474/100,0)</f>
        <v>0</v>
      </c>
      <c r="N474" s="283">
        <f>IFERROR((VLOOKUP($A474,'Tabela de alimentos'!$A$3:$K$1041,9,FALSE))*$C474/100,0)</f>
        <v>0</v>
      </c>
      <c r="O474" s="283">
        <f>IFERROR((VLOOKUP($A474,'Tabela de alimentos'!$A$3:$K$1041,10,FALSE))*$C474/100,0)</f>
        <v>0</v>
      </c>
      <c r="P474" s="284">
        <f>IFERROR((VLOOKUP($A474,'Tabela de alimentos'!$A$3:$K$1041,11,FALSE))*$C474/100,0)</f>
        <v>79.88600000000001</v>
      </c>
    </row>
    <row r="475" spans="1:16" ht="24.95" customHeight="1" x14ac:dyDescent="0.25">
      <c r="A475" s="285" t="s">
        <v>226</v>
      </c>
      <c r="B475" s="278">
        <v>2.5</v>
      </c>
      <c r="C475" s="249">
        <v>2.5</v>
      </c>
      <c r="D475" s="249" t="s">
        <v>1615</v>
      </c>
      <c r="E475" s="279">
        <f t="shared" si="41"/>
        <v>1</v>
      </c>
      <c r="F475" s="279"/>
      <c r="G475" s="289">
        <f>IFERROR((VLOOKUP($A475,'Tabela de alimentos'!$A$3:$K$1041,2,FALSE))*$C475/100,0)</f>
        <v>22.1</v>
      </c>
      <c r="H475" s="283">
        <f>IFERROR((VLOOKUP($A475,'Tabela de alimentos'!$A$3:$K$1041,3,FALSE))*$C475/100,0)</f>
        <v>92.466399999999993</v>
      </c>
      <c r="I475" s="279">
        <f>IFERROR((VLOOKUP($A475,'Tabela de alimentos'!$A$3:$K$1041,4,FALSE))*$C475/100,0)</f>
        <v>0</v>
      </c>
      <c r="J475" s="282">
        <f>IFERROR((VLOOKUP($A475,'Tabela de alimentos'!$A$3:$K$1041,5,FALSE))*$C475/100,0)</f>
        <v>2.5</v>
      </c>
      <c r="K475" s="282">
        <f>IFERROR((VLOOKUP($A475,'Tabela de alimentos'!$A$3:$K$1041,6,FALSE))*$C475/100,0)</f>
        <v>0</v>
      </c>
      <c r="L475" s="283">
        <f>IFERROR((VLOOKUP($A475,'Tabela de alimentos'!$A$3:$K$1041,7,FALSE))*$C475/100,0)</f>
        <v>0</v>
      </c>
      <c r="M475" s="283">
        <f>IFERROR((VLOOKUP($A475,'Tabela de alimentos'!$A$3:$K$1041,8,FALSE))*$C475/100,0)</f>
        <v>0</v>
      </c>
      <c r="N475" s="283">
        <f>IFERROR((VLOOKUP($A475,'Tabela de alimentos'!$A$3:$K$1041,9,FALSE))*$C475/100,0)</f>
        <v>0</v>
      </c>
      <c r="O475" s="283">
        <f>IFERROR((VLOOKUP($A475,'Tabela de alimentos'!$A$3:$K$1041,10,FALSE))*$C475/100,0)</f>
        <v>0</v>
      </c>
      <c r="P475" s="284">
        <f>IFERROR((VLOOKUP($A475,'Tabela de alimentos'!$A$3:$K$1041,11,FALSE))*$C475/100,0)</f>
        <v>0</v>
      </c>
    </row>
    <row r="476" spans="1:16" ht="24.95" customHeight="1" x14ac:dyDescent="0.25">
      <c r="A476" s="539" t="s">
        <v>395</v>
      </c>
      <c r="B476" s="540"/>
      <c r="C476" s="540"/>
      <c r="D476" s="540"/>
      <c r="E476" s="540"/>
      <c r="F476" s="541"/>
      <c r="G476" s="313">
        <f t="shared" ref="G476:P476" si="42">SUM(G468:G475)</f>
        <v>60.270520376811582</v>
      </c>
      <c r="H476" s="315">
        <f t="shared" si="42"/>
        <v>252.17230525657968</v>
      </c>
      <c r="I476" s="315">
        <f t="shared" si="42"/>
        <v>0.28456463768115947</v>
      </c>
      <c r="J476" s="316">
        <f t="shared" si="42"/>
        <v>2.5404266666666668</v>
      </c>
      <c r="K476" s="316">
        <f t="shared" si="42"/>
        <v>9.2222553623188404</v>
      </c>
      <c r="L476" s="316">
        <f t="shared" si="42"/>
        <v>9.4999099999999999</v>
      </c>
      <c r="M476" s="315">
        <f t="shared" si="42"/>
        <v>0.15687333333333334</v>
      </c>
      <c r="N476" s="317">
        <f t="shared" si="42"/>
        <v>20.22</v>
      </c>
      <c r="O476" s="317">
        <f t="shared" si="42"/>
        <v>0.95140999999999998</v>
      </c>
      <c r="P476" s="318">
        <f t="shared" si="42"/>
        <v>80.069203333333348</v>
      </c>
    </row>
    <row r="477" spans="1:16" ht="24.95" customHeight="1" x14ac:dyDescent="0.25">
      <c r="A477" s="295" t="s">
        <v>767</v>
      </c>
      <c r="B477" s="537"/>
      <c r="C477" s="537"/>
      <c r="D477" s="250"/>
      <c r="E477" s="296"/>
      <c r="F477" s="296"/>
      <c r="G477" s="297"/>
      <c r="H477" s="296"/>
      <c r="I477" s="296"/>
      <c r="J477" s="296"/>
      <c r="K477" s="296"/>
      <c r="L477" s="296"/>
      <c r="M477" s="298"/>
      <c r="N477" s="298"/>
      <c r="O477" s="298"/>
      <c r="P477" s="299"/>
    </row>
    <row r="478" spans="1:16" ht="24.95" customHeight="1" x14ac:dyDescent="0.25">
      <c r="A478" s="516" t="s">
        <v>882</v>
      </c>
      <c r="B478" s="517"/>
      <c r="C478" s="517"/>
      <c r="D478" s="517"/>
      <c r="E478" s="517"/>
      <c r="F478" s="517"/>
      <c r="G478" s="517"/>
      <c r="H478" s="517"/>
      <c r="I478" s="517"/>
      <c r="J478" s="517"/>
      <c r="K478" s="517"/>
      <c r="L478" s="517"/>
      <c r="M478" s="517"/>
      <c r="N478" s="517"/>
      <c r="O478" s="517"/>
      <c r="P478" s="518"/>
    </row>
    <row r="479" spans="1:16" ht="24.95" customHeight="1" x14ac:dyDescent="0.25">
      <c r="A479" s="325" t="s">
        <v>955</v>
      </c>
      <c r="G479" s="251"/>
      <c r="P479" s="301"/>
    </row>
    <row r="480" spans="1:16" ht="24.95" customHeight="1" x14ac:dyDescent="0.25">
      <c r="A480" s="325" t="s">
        <v>951</v>
      </c>
      <c r="G480" s="251"/>
      <c r="P480" s="301"/>
    </row>
    <row r="481" spans="1:16" ht="24.95" customHeight="1" x14ac:dyDescent="0.25">
      <c r="A481" s="325" t="s">
        <v>956</v>
      </c>
      <c r="G481" s="251"/>
      <c r="P481" s="301"/>
    </row>
    <row r="482" spans="1:16" ht="24.95" customHeight="1" thickBot="1" x14ac:dyDescent="0.3">
      <c r="A482" s="519" t="s">
        <v>953</v>
      </c>
      <c r="B482" s="520"/>
      <c r="C482" s="520"/>
      <c r="D482" s="520"/>
      <c r="E482" s="520"/>
      <c r="F482" s="520"/>
      <c r="G482" s="520"/>
      <c r="H482" s="520"/>
      <c r="I482" s="520"/>
      <c r="J482" s="520"/>
      <c r="K482" s="520"/>
      <c r="L482" s="520"/>
      <c r="M482" s="520"/>
      <c r="N482" s="520"/>
      <c r="O482" s="520"/>
      <c r="P482" s="521"/>
    </row>
    <row r="483" spans="1:16" ht="24.95" customHeight="1" thickBot="1" x14ac:dyDescent="0.3">
      <c r="A483" s="322"/>
      <c r="B483" s="532" t="s">
        <v>1152</v>
      </c>
      <c r="C483" s="532"/>
      <c r="D483" s="532"/>
      <c r="E483" s="532"/>
      <c r="F483" s="532"/>
      <c r="G483" s="532"/>
      <c r="H483" s="532"/>
      <c r="I483" s="532"/>
      <c r="J483" s="532"/>
      <c r="K483" s="532"/>
      <c r="L483" s="334"/>
      <c r="M483" s="334"/>
      <c r="N483" s="334"/>
      <c r="O483" s="334"/>
      <c r="P483" s="335"/>
    </row>
    <row r="484" spans="1:16" ht="48" customHeight="1" x14ac:dyDescent="0.25">
      <c r="A484" s="510" t="s">
        <v>762</v>
      </c>
      <c r="B484" s="511"/>
      <c r="C484" s="511"/>
      <c r="D484" s="511"/>
      <c r="E484" s="511"/>
      <c r="F484" s="511"/>
      <c r="G484" s="511"/>
      <c r="H484" s="511"/>
      <c r="I484" s="511"/>
      <c r="J484" s="511"/>
      <c r="K484" s="511"/>
      <c r="L484" s="511"/>
      <c r="M484" s="511"/>
      <c r="N484" s="511"/>
      <c r="O484" s="511"/>
      <c r="P484" s="512"/>
    </row>
    <row r="485" spans="1:16" ht="24.95" customHeight="1" x14ac:dyDescent="0.25">
      <c r="A485" s="513" t="s">
        <v>1365</v>
      </c>
      <c r="B485" s="514"/>
      <c r="C485" s="514"/>
      <c r="D485" s="514"/>
      <c r="E485" s="514"/>
      <c r="F485" s="514"/>
      <c r="G485" s="514"/>
      <c r="H485" s="514"/>
      <c r="I485" s="514"/>
      <c r="J485" s="514"/>
      <c r="K485" s="514"/>
      <c r="L485" s="514"/>
      <c r="M485" s="514"/>
      <c r="N485" s="514"/>
      <c r="O485" s="514"/>
      <c r="P485" s="515"/>
    </row>
    <row r="486" spans="1:16" ht="24.95" customHeight="1" x14ac:dyDescent="0.25">
      <c r="A486" s="534" t="s">
        <v>949</v>
      </c>
      <c r="B486" s="535"/>
      <c r="C486" s="535"/>
      <c r="D486" s="535"/>
      <c r="E486" s="535"/>
      <c r="F486" s="536"/>
      <c r="G486" s="522" t="s">
        <v>764</v>
      </c>
      <c r="H486" s="523"/>
      <c r="I486" s="523"/>
      <c r="J486" s="523"/>
      <c r="K486" s="523"/>
      <c r="L486" s="523"/>
      <c r="M486" s="523"/>
      <c r="N486" s="523"/>
      <c r="O486" s="523"/>
      <c r="P486" s="524"/>
    </row>
    <row r="487" spans="1:16" ht="24.95" customHeight="1" x14ac:dyDescent="0.25">
      <c r="A487" s="525" t="s">
        <v>393</v>
      </c>
      <c r="B487" s="505" t="s">
        <v>644</v>
      </c>
      <c r="C487" s="505" t="s">
        <v>645</v>
      </c>
      <c r="D487" s="505" t="s">
        <v>1613</v>
      </c>
      <c r="E487" s="505" t="s">
        <v>394</v>
      </c>
      <c r="F487" s="505" t="s">
        <v>621</v>
      </c>
      <c r="G487" s="527" t="s">
        <v>31</v>
      </c>
      <c r="H487" s="528"/>
      <c r="I487" s="263" t="s">
        <v>7</v>
      </c>
      <c r="J487" s="264" t="s">
        <v>32</v>
      </c>
      <c r="K487" s="264" t="s">
        <v>640</v>
      </c>
      <c r="L487" s="265" t="s">
        <v>8</v>
      </c>
      <c r="M487" s="266" t="s">
        <v>9</v>
      </c>
      <c r="N487" s="267" t="s">
        <v>10</v>
      </c>
      <c r="O487" s="264" t="s">
        <v>396</v>
      </c>
      <c r="P487" s="268" t="s">
        <v>623</v>
      </c>
    </row>
    <row r="488" spans="1:16" ht="24.95" customHeight="1" x14ac:dyDescent="0.25">
      <c r="A488" s="526"/>
      <c r="B488" s="506"/>
      <c r="C488" s="506"/>
      <c r="D488" s="506"/>
      <c r="E488" s="506"/>
      <c r="F488" s="506"/>
      <c r="G488" s="269" t="s">
        <v>34</v>
      </c>
      <c r="H488" s="270" t="s">
        <v>35</v>
      </c>
      <c r="I488" s="271" t="s">
        <v>36</v>
      </c>
      <c r="J488" s="272" t="s">
        <v>36</v>
      </c>
      <c r="K488" s="272" t="s">
        <v>36</v>
      </c>
      <c r="L488" s="273" t="s">
        <v>37</v>
      </c>
      <c r="M488" s="274" t="s">
        <v>37</v>
      </c>
      <c r="N488" s="275" t="s">
        <v>38</v>
      </c>
      <c r="O488" s="272" t="s">
        <v>37</v>
      </c>
      <c r="P488" s="276" t="s">
        <v>37</v>
      </c>
    </row>
    <row r="489" spans="1:16" ht="24.95" customHeight="1" x14ac:dyDescent="0.25">
      <c r="A489" s="277" t="s">
        <v>109</v>
      </c>
      <c r="B489" s="278">
        <v>10</v>
      </c>
      <c r="C489" s="249">
        <v>10</v>
      </c>
      <c r="D489" s="249" t="s">
        <v>1614</v>
      </c>
      <c r="E489" s="279">
        <f t="shared" ref="E489:E497" si="43">IFERROR(B489/C489,0)</f>
        <v>1</v>
      </c>
      <c r="F489" s="279"/>
      <c r="G489" s="280">
        <f>IFERROR((VLOOKUP($A489,'Tabela de alimentos'!$A$3:$K$1041,2,FALSE))*$C489/100,0)</f>
        <v>36.086969855072454</v>
      </c>
      <c r="H489" s="281">
        <f>IFERROR((VLOOKUP($A489,'Tabela de alimentos'!$A$3:$K$1041,3,FALSE))*$C489/100,0)</f>
        <v>150.98788187362317</v>
      </c>
      <c r="I489" s="279">
        <f>IFERROR((VLOOKUP($A489,'Tabela de alimentos'!$A$3:$K$1041,4,FALSE))*$C489/100,0)</f>
        <v>0.15543478260869567</v>
      </c>
      <c r="J489" s="282">
        <f>IFERROR((VLOOKUP($A489,'Tabela de alimentos'!$A$3:$K$1041,5,FALSE))*$C489/100,0)</f>
        <v>2.7666666666666666E-2</v>
      </c>
      <c r="K489" s="282">
        <f>IFERROR((VLOOKUP($A489,'Tabela de alimentos'!$A$3:$K$1041,6,FALSE))*$C489/100,0)</f>
        <v>8.7898985507246366</v>
      </c>
      <c r="L489" s="283">
        <f>IFERROR((VLOOKUP($A489,'Tabela de alimentos'!$A$3:$K$1041,7,FALSE))*$C489/100,0)</f>
        <v>6.4873333333333338</v>
      </c>
      <c r="M489" s="283">
        <f>IFERROR((VLOOKUP($A489,'Tabela de alimentos'!$A$3:$K$1041,8,FALSE))*$C489/100,0)</f>
        <v>0.10933333333333335</v>
      </c>
      <c r="N489" s="283">
        <f>IFERROR((VLOOKUP($A489,'Tabela de alimentos'!$A$3:$K$1041,9,FALSE))*$C489/100,0)</f>
        <v>0</v>
      </c>
      <c r="O489" s="283">
        <f>IFERROR((VLOOKUP($A489,'Tabela de alimentos'!$A$3:$K$1041,10,FALSE))*$C489/100,0)</f>
        <v>0</v>
      </c>
      <c r="P489" s="284">
        <f>IFERROR((VLOOKUP($A489,'Tabela de alimentos'!$A$3:$K$1041,11,FALSE))*$C489/100,0)</f>
        <v>0.10233333333333333</v>
      </c>
    </row>
    <row r="490" spans="1:16" ht="24.95" customHeight="1" x14ac:dyDescent="0.25">
      <c r="A490" s="285" t="s">
        <v>103</v>
      </c>
      <c r="B490" s="278">
        <v>25</v>
      </c>
      <c r="C490" s="249">
        <v>20</v>
      </c>
      <c r="D490" s="249" t="s">
        <v>1614</v>
      </c>
      <c r="E490" s="279">
        <f t="shared" si="43"/>
        <v>1.25</v>
      </c>
      <c r="F490" s="279"/>
      <c r="G490" s="282">
        <f>IFERROR((VLOOKUP($A490,'Tabela de alimentos'!$A$3:$K$1041,2,FALSE))*$C490/100,0)</f>
        <v>6</v>
      </c>
      <c r="H490" s="283">
        <f>IFERROR((VLOOKUP($A490,'Tabela de alimentos'!$A$3:$K$1041,3,FALSE))*$C490/100,0)</f>
        <v>25.6</v>
      </c>
      <c r="I490" s="279">
        <f>IFERROR((VLOOKUP($A490,'Tabela de alimentos'!$A$3:$K$1041,4,FALSE))*$C490/100,0)</f>
        <v>0.22400000000000003</v>
      </c>
      <c r="J490" s="282">
        <f>IFERROR((VLOOKUP($A490,'Tabela de alimentos'!$A$3:$K$1041,5,FALSE))*$C490/100,0)</f>
        <v>4.2000000000000003E-2</v>
      </c>
      <c r="K490" s="282">
        <f>IFERROR((VLOOKUP($A490,'Tabela de alimentos'!$A$3:$K$1041,6,FALSE))*$C490/100,0)</f>
        <v>0.91199999999999992</v>
      </c>
      <c r="L490" s="283">
        <f>IFERROR((VLOOKUP($A490,'Tabela de alimentos'!$A$3:$K$1041,7,FALSE))*$C490/100,0)</f>
        <v>4.28</v>
      </c>
      <c r="M490" s="283">
        <f>IFERROR((VLOOKUP($A490,'Tabela de alimentos'!$A$3:$K$1041,8,FALSE))*$C490/100,0)</f>
        <v>9.3999999999999986E-2</v>
      </c>
      <c r="N490" s="283">
        <f>IFERROR((VLOOKUP($A490,'Tabela de alimentos'!$A$3:$K$1041,9,FALSE))*$C490/100,0)</f>
        <v>148</v>
      </c>
      <c r="O490" s="283">
        <f>IFERROR((VLOOKUP($A490,'Tabela de alimentos'!$A$3:$K$1041,10,FALSE))*$C490/100,0)</f>
        <v>1.0233333333333334</v>
      </c>
      <c r="P490" s="284">
        <f>IFERROR((VLOOKUP($A490,'Tabela de alimentos'!$A$3:$K$1041,11,FALSE))*$C490/100,0)</f>
        <v>2.2200000000000002</v>
      </c>
    </row>
    <row r="491" spans="1:16" ht="24.95" customHeight="1" x14ac:dyDescent="0.25">
      <c r="A491" s="285" t="s">
        <v>90</v>
      </c>
      <c r="B491" s="278">
        <v>0.5</v>
      </c>
      <c r="C491" s="249">
        <v>0.5</v>
      </c>
      <c r="D491" s="249" t="s">
        <v>1614</v>
      </c>
      <c r="E491" s="279">
        <f t="shared" si="43"/>
        <v>1</v>
      </c>
      <c r="F491" s="279"/>
      <c r="G491" s="282">
        <f>IFERROR((VLOOKUP($A491,'Tabela de alimentos'!$A$3:$K$1041,2,FALSE))*$C491/100,0)</f>
        <v>0.56564939130434788</v>
      </c>
      <c r="H491" s="283">
        <f>IFERROR((VLOOKUP($A491,'Tabela de alimentos'!$A$3:$K$1041,3,FALSE))*$C491/100,0)</f>
        <v>2.3666770532173915</v>
      </c>
      <c r="I491" s="279">
        <f>IFERROR((VLOOKUP($A491,'Tabela de alimentos'!$A$3:$K$1041,4,FALSE))*$C491/100,0)</f>
        <v>3.5054347826086955E-2</v>
      </c>
      <c r="J491" s="282">
        <f>IFERROR((VLOOKUP($A491,'Tabela de alimentos'!$A$3:$K$1041,5,FALSE))*$C491/100,0)</f>
        <v>1.1000000000000001E-3</v>
      </c>
      <c r="K491" s="282">
        <f>IFERROR((VLOOKUP($A491,'Tabela de alimentos'!$A$3:$K$1041,6,FALSE))*$C491/100,0)</f>
        <v>0.11952898550724639</v>
      </c>
      <c r="L491" s="283">
        <f>IFERROR((VLOOKUP($A491,'Tabela de alimentos'!$A$3:$K$1041,7,FALSE))*$C491/100,0)</f>
        <v>6.7799999999999999E-2</v>
      </c>
      <c r="M491" s="283">
        <f>IFERROR((VLOOKUP($A491,'Tabela de alimentos'!$A$3:$K$1041,8,FALSE))*$C491/100,0)</f>
        <v>4.0000000000000001E-3</v>
      </c>
      <c r="N491" s="283">
        <f>IFERROR((VLOOKUP($A491,'Tabela de alimentos'!$A$3:$K$1041,9,FALSE))*$C491/100,0)</f>
        <v>0</v>
      </c>
      <c r="O491" s="283">
        <f>IFERROR((VLOOKUP($A491,'Tabela de alimentos'!$A$3:$K$1041,10,FALSE))*$C491/100,0)</f>
        <v>0</v>
      </c>
      <c r="P491" s="284">
        <f>IFERROR((VLOOKUP($A491,'Tabela de alimentos'!$A$3:$K$1041,11,FALSE))*$C491/100,0)</f>
        <v>2.6800000000000001E-2</v>
      </c>
    </row>
    <row r="492" spans="1:16" ht="24.95" customHeight="1" x14ac:dyDescent="0.25">
      <c r="A492" s="285" t="s">
        <v>101</v>
      </c>
      <c r="B492" s="278">
        <v>3</v>
      </c>
      <c r="C492" s="249">
        <v>2.5</v>
      </c>
      <c r="D492" s="249" t="s">
        <v>1614</v>
      </c>
      <c r="E492" s="279">
        <f t="shared" si="43"/>
        <v>1.2</v>
      </c>
      <c r="F492" s="279"/>
      <c r="G492" s="282">
        <f>IFERROR((VLOOKUP($A492,'Tabela de alimentos'!$A$3:$K$1041,2,FALSE))*$C492/100,0)</f>
        <v>0.98550115942028949</v>
      </c>
      <c r="H492" s="283">
        <f>IFERROR((VLOOKUP($A492,'Tabela de alimentos'!$A$3:$K$1041,3,FALSE))*$C492/100,0)</f>
        <v>4.1233368510144919</v>
      </c>
      <c r="I492" s="279">
        <f>IFERROR((VLOOKUP($A492,'Tabela de alimentos'!$A$3:$K$1041,4,FALSE))*$C492/100,0)</f>
        <v>4.2753623188405802E-2</v>
      </c>
      <c r="J492" s="282">
        <f>IFERROR((VLOOKUP($A492,'Tabela de alimentos'!$A$3:$K$1041,5,FALSE))*$C492/100,0)</f>
        <v>2E-3</v>
      </c>
      <c r="K492" s="282">
        <f>IFERROR((VLOOKUP($A492,'Tabela de alimentos'!$A$3:$K$1041,6,FALSE))*$C492/100,0)</f>
        <v>0.22132971014492747</v>
      </c>
      <c r="L492" s="283">
        <f>IFERROR((VLOOKUP($A492,'Tabela de alimentos'!$A$3:$K$1041,7,FALSE))*$C492/100,0)</f>
        <v>0.35</v>
      </c>
      <c r="M492" s="283">
        <f>IFERROR((VLOOKUP($A492,'Tabela de alimentos'!$A$3:$K$1041,8,FALSE))*$C492/100,0)</f>
        <v>5.0833333333333338E-3</v>
      </c>
      <c r="N492" s="283">
        <f>IFERROR((VLOOKUP($A492,'Tabela de alimentos'!$A$3:$K$1041,9,FALSE))*$C492/100,0)</f>
        <v>0</v>
      </c>
      <c r="O492" s="283">
        <f>IFERROR((VLOOKUP($A492,'Tabela de alimentos'!$A$3:$K$1041,10,FALSE))*$C492/100,0)</f>
        <v>0.11666666666666668</v>
      </c>
      <c r="P492" s="284">
        <f>IFERROR((VLOOKUP($A492,'Tabela de alimentos'!$A$3:$K$1041,11,FALSE))*$C492/100,0)</f>
        <v>1.4916666666666667E-2</v>
      </c>
    </row>
    <row r="493" spans="1:16" ht="24.95" customHeight="1" x14ac:dyDescent="0.25">
      <c r="A493" s="285" t="s">
        <v>817</v>
      </c>
      <c r="B493" s="278">
        <v>0.1</v>
      </c>
      <c r="C493" s="249">
        <v>0.1</v>
      </c>
      <c r="D493" s="249" t="s">
        <v>1614</v>
      </c>
      <c r="E493" s="279">
        <f t="shared" si="43"/>
        <v>1</v>
      </c>
      <c r="F493" s="279"/>
      <c r="G493" s="282">
        <f>IFERROR((VLOOKUP($A493,'Tabela de alimentos'!$A$3:$K$1041,2,FALSE))*$C493/100,0)</f>
        <v>3.0000000000000005E-3</v>
      </c>
      <c r="H493" s="283">
        <f>IFERROR((VLOOKUP($A493,'Tabela de alimentos'!$A$3:$K$1041,3,FALSE))*$C493/100,0)</f>
        <v>1.3000000000000001E-2</v>
      </c>
      <c r="I493" s="279">
        <f>IFERROR((VLOOKUP($A493,'Tabela de alimentos'!$A$3:$K$1041,4,FALSE))*$C493/100,0)</f>
        <v>8.9999999999999992E-5</v>
      </c>
      <c r="J493" s="282">
        <f>IFERROR((VLOOKUP($A493,'Tabela de alimentos'!$A$3:$K$1041,5,FALSE))*$C493/100,0)</f>
        <v>6.0000000000000002E-5</v>
      </c>
      <c r="K493" s="282">
        <f>IFERROR((VLOOKUP($A493,'Tabela de alimentos'!$A$3:$K$1041,6,FALSE))*$C493/100,0)</f>
        <v>7.2999999999999996E-4</v>
      </c>
      <c r="L493" s="283">
        <f>IFERROR((VLOOKUP($A493,'Tabela de alimentos'!$A$3:$K$1041,7,FALSE))*$C493/100,0)</f>
        <v>2.1099999999999999E-3</v>
      </c>
      <c r="M493" s="283">
        <f>IFERROR((VLOOKUP($A493,'Tabela de alimentos'!$A$3:$K$1041,8,FALSE))*$C493/100,0)</f>
        <v>1.9000000000000004E-4</v>
      </c>
      <c r="N493" s="283">
        <f>IFERROR((VLOOKUP($A493,'Tabela de alimentos'!$A$3:$K$1041,9,FALSE))*$C493/100,0)</f>
        <v>0</v>
      </c>
      <c r="O493" s="283">
        <f>IFERROR((VLOOKUP($A493,'Tabela de alimentos'!$A$3:$K$1041,10,FALSE))*$C493/100,0)</f>
        <v>1.0000000000000001E-5</v>
      </c>
      <c r="P493" s="284">
        <f>IFERROR((VLOOKUP($A493,'Tabela de alimentos'!$A$3:$K$1041,11,FALSE))*$C493/100,0)</f>
        <v>1.2E-4</v>
      </c>
    </row>
    <row r="494" spans="1:16" ht="24.95" customHeight="1" x14ac:dyDescent="0.25">
      <c r="A494" s="285" t="s">
        <v>102</v>
      </c>
      <c r="B494" s="278">
        <v>1</v>
      </c>
      <c r="C494" s="249">
        <v>1</v>
      </c>
      <c r="D494" s="249" t="s">
        <v>1614</v>
      </c>
      <c r="E494" s="279">
        <f t="shared" si="43"/>
        <v>1</v>
      </c>
      <c r="F494" s="279"/>
      <c r="G494" s="282">
        <f>IFERROR((VLOOKUP($A494,'Tabela de alimentos'!$A$3:$K$1041,2,FALSE))*$C494/100,0)</f>
        <v>0.19515885507246439</v>
      </c>
      <c r="H494" s="283">
        <f>IFERROR((VLOOKUP($A494,'Tabela de alimentos'!$A$3:$K$1041,3,FALSE))*$C494/100,0)</f>
        <v>0.81654464962319095</v>
      </c>
      <c r="I494" s="279">
        <f>IFERROR((VLOOKUP($A494,'Tabela de alimentos'!$A$3:$K$1041,4,FALSE))*$C494/100,0)</f>
        <v>1.865942028985507E-2</v>
      </c>
      <c r="J494" s="282">
        <f>IFERROR((VLOOKUP($A494,'Tabela de alimentos'!$A$3:$K$1041,5,FALSE))*$C494/100,0)</f>
        <v>3.4999999999999996E-3</v>
      </c>
      <c r="K494" s="282">
        <f>IFERROR((VLOOKUP($A494,'Tabela de alimentos'!$A$3:$K$1041,6,FALSE))*$C494/100,0)</f>
        <v>3.3707246376811648E-2</v>
      </c>
      <c r="L494" s="283">
        <f>IFERROR((VLOOKUP($A494,'Tabela de alimentos'!$A$3:$K$1041,7,FALSE))*$C494/100,0)</f>
        <v>0.79853333333333343</v>
      </c>
      <c r="M494" s="283">
        <f>IFERROR((VLOOKUP($A494,'Tabela de alimentos'!$A$3:$K$1041,8,FALSE))*$C494/100,0)</f>
        <v>6.4666666666666657E-3</v>
      </c>
      <c r="N494" s="283">
        <f>IFERROR((VLOOKUP($A494,'Tabela de alimentos'!$A$3:$K$1041,9,FALSE))*$C494/100,0)</f>
        <v>2.79</v>
      </c>
      <c r="O494" s="283">
        <f>IFERROR((VLOOKUP($A494,'Tabela de alimentos'!$A$3:$K$1041,10,FALSE))*$C494/100,0)</f>
        <v>0.31780000000000003</v>
      </c>
      <c r="P494" s="284">
        <f>IFERROR((VLOOKUP($A494,'Tabela de alimentos'!$A$3:$K$1041,11,FALSE))*$C494/100,0)</f>
        <v>1.6033333333333333E-2</v>
      </c>
    </row>
    <row r="495" spans="1:16" ht="24.95" customHeight="1" x14ac:dyDescent="0.25">
      <c r="A495" s="285" t="s">
        <v>129</v>
      </c>
      <c r="B495" s="278">
        <v>1</v>
      </c>
      <c r="C495" s="249">
        <v>1</v>
      </c>
      <c r="D495" s="249" t="s">
        <v>1614</v>
      </c>
      <c r="E495" s="279">
        <f t="shared" si="43"/>
        <v>1</v>
      </c>
      <c r="F495" s="279"/>
      <c r="G495" s="282">
        <f>IFERROR((VLOOKUP($A495,'Tabela de alimentos'!$A$3:$K$1041,2,FALSE))*$C495/100,0)</f>
        <v>0.33424111594202882</v>
      </c>
      <c r="H495" s="283">
        <f>IFERROR((VLOOKUP($A495,'Tabela de alimentos'!$A$3:$K$1041,3,FALSE))*$C495/100,0)</f>
        <v>1.3984648291014488</v>
      </c>
      <c r="I495" s="279">
        <f>IFERROR((VLOOKUP($A495,'Tabela de alimentos'!$A$3:$K$1041,4,FALSE))*$C495/100,0)</f>
        <v>3.2572463768115942E-2</v>
      </c>
      <c r="J495" s="282">
        <f>IFERROR((VLOOKUP($A495,'Tabela de alimentos'!$A$3:$K$1041,5,FALSE))*$C495/100,0)</f>
        <v>6.0999999999999995E-3</v>
      </c>
      <c r="K495" s="282">
        <f>IFERROR((VLOOKUP($A495,'Tabela de alimentos'!$A$3:$K$1041,6,FALSE))*$C495/100,0)</f>
        <v>5.7060869565217345E-2</v>
      </c>
      <c r="L495" s="283">
        <f>IFERROR((VLOOKUP($A495,'Tabela de alimentos'!$A$3:$K$1041,7,FALSE))*$C495/100,0)</f>
        <v>1.7941333333333334</v>
      </c>
      <c r="M495" s="283">
        <f>IFERROR((VLOOKUP($A495,'Tabela de alimentos'!$A$3:$K$1041,8,FALSE))*$C495/100,0)</f>
        <v>3.1800000000000002E-2</v>
      </c>
      <c r="N495" s="283">
        <f>IFERROR((VLOOKUP($A495,'Tabela de alimentos'!$A$3:$K$1041,9,FALSE))*$C495/100,0)</f>
        <v>17.43</v>
      </c>
      <c r="O495" s="283">
        <f>IFERROR((VLOOKUP($A495,'Tabela de alimentos'!$A$3:$K$1041,10,FALSE))*$C495/100,0)</f>
        <v>0.51693333333333324</v>
      </c>
      <c r="P495" s="284">
        <f>IFERROR((VLOOKUP($A495,'Tabela de alimentos'!$A$3:$K$1041,11,FALSE))*$C495/100,0)</f>
        <v>2.3E-2</v>
      </c>
    </row>
    <row r="496" spans="1:16" ht="24.95" customHeight="1" x14ac:dyDescent="0.25">
      <c r="A496" s="285" t="s">
        <v>861</v>
      </c>
      <c r="B496" s="278">
        <v>0.2</v>
      </c>
      <c r="C496" s="249">
        <v>0.2</v>
      </c>
      <c r="D496" s="249" t="s">
        <v>1614</v>
      </c>
      <c r="E496" s="279">
        <f t="shared" si="43"/>
        <v>1</v>
      </c>
      <c r="F496" s="279"/>
      <c r="G496" s="282">
        <f>IFERROR((VLOOKUP($A496,'Tabela de alimentos'!$A$3:$K$1041,2,FALSE))*$C496/100,0)</f>
        <v>0</v>
      </c>
      <c r="H496" s="283">
        <f>IFERROR((VLOOKUP($A496,'Tabela de alimentos'!$A$3:$K$1041,3,FALSE))*$C496/100,0)</f>
        <v>0</v>
      </c>
      <c r="I496" s="279">
        <f>IFERROR((VLOOKUP($A496,'Tabela de alimentos'!$A$3:$K$1041,4,FALSE))*$C496/100,0)</f>
        <v>0</v>
      </c>
      <c r="J496" s="282">
        <f>IFERROR((VLOOKUP($A496,'Tabela de alimentos'!$A$3:$K$1041,5,FALSE))*$C496/100,0)</f>
        <v>0</v>
      </c>
      <c r="K496" s="282">
        <f>IFERROR((VLOOKUP($A496,'Tabela de alimentos'!$A$3:$K$1041,6,FALSE))*$C496/100,0)</f>
        <v>0</v>
      </c>
      <c r="L496" s="283">
        <f>IFERROR((VLOOKUP($A496,'Tabela de alimentos'!$A$3:$K$1041,7,FALSE))*$C496/100,0)</f>
        <v>0</v>
      </c>
      <c r="M496" s="283">
        <f>IFERROR((VLOOKUP($A496,'Tabela de alimentos'!$A$3:$K$1041,8,FALSE))*$C496/100,0)</f>
        <v>0</v>
      </c>
      <c r="N496" s="283">
        <f>IFERROR((VLOOKUP($A496,'Tabela de alimentos'!$A$3:$K$1041,9,FALSE))*$C496/100,0)</f>
        <v>0</v>
      </c>
      <c r="O496" s="283">
        <f>IFERROR((VLOOKUP($A496,'Tabela de alimentos'!$A$3:$K$1041,10,FALSE))*$C496/100,0)</f>
        <v>0</v>
      </c>
      <c r="P496" s="284">
        <f>IFERROR((VLOOKUP($A496,'Tabela de alimentos'!$A$3:$K$1041,11,FALSE))*$C496/100,0)</f>
        <v>79.88600000000001</v>
      </c>
    </row>
    <row r="497" spans="1:16" ht="24.95" customHeight="1" x14ac:dyDescent="0.25">
      <c r="A497" s="285" t="s">
        <v>226</v>
      </c>
      <c r="B497" s="278">
        <v>2.5</v>
      </c>
      <c r="C497" s="249">
        <v>2.5</v>
      </c>
      <c r="D497" s="249" t="s">
        <v>1615</v>
      </c>
      <c r="E497" s="279">
        <f t="shared" si="43"/>
        <v>1</v>
      </c>
      <c r="F497" s="279"/>
      <c r="G497" s="289">
        <f>IFERROR((VLOOKUP($A497,'Tabela de alimentos'!$A$3:$K$1041,2,FALSE))*$C497/100,0)</f>
        <v>22.1</v>
      </c>
      <c r="H497" s="283">
        <f>IFERROR((VLOOKUP($A497,'Tabela de alimentos'!$A$3:$K$1041,3,FALSE))*$C497/100,0)</f>
        <v>92.466399999999993</v>
      </c>
      <c r="I497" s="279">
        <f>IFERROR((VLOOKUP($A497,'Tabela de alimentos'!$A$3:$K$1041,4,FALSE))*$C497/100,0)</f>
        <v>0</v>
      </c>
      <c r="J497" s="282">
        <f>IFERROR((VLOOKUP($A497,'Tabela de alimentos'!$A$3:$K$1041,5,FALSE))*$C497/100,0)</f>
        <v>2.5</v>
      </c>
      <c r="K497" s="282">
        <f>IFERROR((VLOOKUP($A497,'Tabela de alimentos'!$A$3:$K$1041,6,FALSE))*$C497/100,0)</f>
        <v>0</v>
      </c>
      <c r="L497" s="283">
        <f>IFERROR((VLOOKUP($A497,'Tabela de alimentos'!$A$3:$K$1041,7,FALSE))*$C497/100,0)</f>
        <v>0</v>
      </c>
      <c r="M497" s="283">
        <f>IFERROR((VLOOKUP($A497,'Tabela de alimentos'!$A$3:$K$1041,8,FALSE))*$C497/100,0)</f>
        <v>0</v>
      </c>
      <c r="N497" s="283">
        <f>IFERROR((VLOOKUP($A497,'Tabela de alimentos'!$A$3:$K$1041,9,FALSE))*$C497/100,0)</f>
        <v>0</v>
      </c>
      <c r="O497" s="283">
        <f>IFERROR((VLOOKUP($A497,'Tabela de alimentos'!$A$3:$K$1041,10,FALSE))*$C497/100,0)</f>
        <v>0</v>
      </c>
      <c r="P497" s="284">
        <f>IFERROR((VLOOKUP($A497,'Tabela de alimentos'!$A$3:$K$1041,11,FALSE))*$C497/100,0)</f>
        <v>0</v>
      </c>
    </row>
    <row r="498" spans="1:16" ht="24.95" customHeight="1" x14ac:dyDescent="0.25">
      <c r="A498" s="539" t="s">
        <v>395</v>
      </c>
      <c r="B498" s="540"/>
      <c r="C498" s="540"/>
      <c r="D498" s="540"/>
      <c r="E498" s="540"/>
      <c r="F498" s="541"/>
      <c r="G498" s="313">
        <f t="shared" ref="G498:P498" si="44">SUM(G489:G497)</f>
        <v>66.270520376811589</v>
      </c>
      <c r="H498" s="315">
        <f t="shared" si="44"/>
        <v>277.77230525657967</v>
      </c>
      <c r="I498" s="315">
        <f t="shared" si="44"/>
        <v>0.50856463768115945</v>
      </c>
      <c r="J498" s="316">
        <f t="shared" si="44"/>
        <v>2.5824266666666666</v>
      </c>
      <c r="K498" s="316">
        <f t="shared" si="44"/>
        <v>10.134255362318839</v>
      </c>
      <c r="L498" s="316">
        <f t="shared" si="44"/>
        <v>13.779909999999999</v>
      </c>
      <c r="M498" s="315">
        <f t="shared" si="44"/>
        <v>0.25087333333333334</v>
      </c>
      <c r="N498" s="317">
        <f t="shared" si="44"/>
        <v>168.22</v>
      </c>
      <c r="O498" s="317">
        <f t="shared" si="44"/>
        <v>1.9747433333333335</v>
      </c>
      <c r="P498" s="318">
        <f t="shared" si="44"/>
        <v>82.289203333333347</v>
      </c>
    </row>
    <row r="499" spans="1:16" ht="24.95" customHeight="1" x14ac:dyDescent="0.25">
      <c r="A499" s="295" t="s">
        <v>767</v>
      </c>
      <c r="B499" s="537"/>
      <c r="C499" s="537"/>
      <c r="D499" s="250"/>
      <c r="E499" s="296"/>
      <c r="F499" s="296"/>
      <c r="G499" s="297"/>
      <c r="H499" s="296"/>
      <c r="I499" s="296"/>
      <c r="J499" s="296"/>
      <c r="K499" s="296"/>
      <c r="L499" s="296"/>
      <c r="M499" s="298"/>
      <c r="N499" s="298"/>
      <c r="O499" s="298"/>
      <c r="P499" s="299"/>
    </row>
    <row r="500" spans="1:16" ht="24.95" customHeight="1" x14ac:dyDescent="0.25">
      <c r="A500" s="516" t="s">
        <v>882</v>
      </c>
      <c r="B500" s="517"/>
      <c r="C500" s="517"/>
      <c r="D500" s="517"/>
      <c r="E500" s="517"/>
      <c r="F500" s="517"/>
      <c r="G500" s="517"/>
      <c r="H500" s="517"/>
      <c r="I500" s="517"/>
      <c r="J500" s="517"/>
      <c r="K500" s="517"/>
      <c r="L500" s="517"/>
      <c r="M500" s="517"/>
      <c r="N500" s="517"/>
      <c r="O500" s="517"/>
      <c r="P500" s="518"/>
    </row>
    <row r="501" spans="1:16" ht="24.95" customHeight="1" x14ac:dyDescent="0.25">
      <c r="A501" s="325" t="s">
        <v>950</v>
      </c>
      <c r="G501" s="251"/>
      <c r="P501" s="301"/>
    </row>
    <row r="502" spans="1:16" ht="24.95" customHeight="1" x14ac:dyDescent="0.25">
      <c r="A502" s="325" t="s">
        <v>951</v>
      </c>
      <c r="G502" s="251"/>
      <c r="P502" s="301"/>
    </row>
    <row r="503" spans="1:16" ht="24.95" customHeight="1" x14ac:dyDescent="0.25">
      <c r="A503" s="325" t="s">
        <v>952</v>
      </c>
      <c r="G503" s="251"/>
      <c r="P503" s="301"/>
    </row>
    <row r="504" spans="1:16" ht="24.95" customHeight="1" thickBot="1" x14ac:dyDescent="0.3">
      <c r="A504" s="519" t="s">
        <v>953</v>
      </c>
      <c r="B504" s="520"/>
      <c r="C504" s="520"/>
      <c r="D504" s="520"/>
      <c r="E504" s="520"/>
      <c r="F504" s="520"/>
      <c r="G504" s="520"/>
      <c r="H504" s="520"/>
      <c r="I504" s="520"/>
      <c r="J504" s="520"/>
      <c r="K504" s="520"/>
      <c r="L504" s="520"/>
      <c r="M504" s="520"/>
      <c r="N504" s="520"/>
      <c r="O504" s="520"/>
      <c r="P504" s="521"/>
    </row>
    <row r="505" spans="1:16" ht="24.95" customHeight="1" thickBot="1" x14ac:dyDescent="0.3">
      <c r="A505" s="322"/>
      <c r="B505" s="532" t="s">
        <v>1152</v>
      </c>
      <c r="C505" s="532"/>
      <c r="D505" s="532"/>
      <c r="E505" s="532"/>
      <c r="F505" s="532"/>
      <c r="G505" s="532"/>
      <c r="H505" s="532"/>
      <c r="I505" s="532"/>
      <c r="J505" s="532"/>
      <c r="K505" s="532"/>
      <c r="L505" s="334"/>
      <c r="M505" s="334"/>
      <c r="N505" s="334"/>
      <c r="O505" s="334"/>
      <c r="P505" s="335"/>
    </row>
    <row r="506" spans="1:16" ht="48" customHeight="1" x14ac:dyDescent="0.25">
      <c r="A506" s="510" t="s">
        <v>762</v>
      </c>
      <c r="B506" s="511"/>
      <c r="C506" s="511"/>
      <c r="D506" s="511"/>
      <c r="E506" s="511"/>
      <c r="F506" s="511"/>
      <c r="G506" s="511"/>
      <c r="H506" s="511"/>
      <c r="I506" s="511"/>
      <c r="J506" s="511"/>
      <c r="K506" s="511"/>
      <c r="L506" s="511"/>
      <c r="M506" s="511"/>
      <c r="N506" s="511"/>
      <c r="O506" s="511"/>
      <c r="P506" s="512"/>
    </row>
    <row r="507" spans="1:16" ht="24.95" customHeight="1" x14ac:dyDescent="0.25">
      <c r="A507" s="513" t="s">
        <v>1365</v>
      </c>
      <c r="B507" s="514"/>
      <c r="C507" s="514"/>
      <c r="D507" s="514"/>
      <c r="E507" s="514"/>
      <c r="F507" s="514"/>
      <c r="G507" s="514"/>
      <c r="H507" s="514"/>
      <c r="I507" s="514"/>
      <c r="J507" s="514"/>
      <c r="K507" s="514"/>
      <c r="L507" s="514"/>
      <c r="M507" s="514"/>
      <c r="N507" s="514"/>
      <c r="O507" s="514"/>
      <c r="P507" s="515"/>
    </row>
    <row r="508" spans="1:16" ht="24.95" customHeight="1" x14ac:dyDescent="0.25">
      <c r="A508" s="534" t="s">
        <v>957</v>
      </c>
      <c r="B508" s="535"/>
      <c r="C508" s="535"/>
      <c r="D508" s="535"/>
      <c r="E508" s="535"/>
      <c r="F508" s="536"/>
      <c r="G508" s="522" t="s">
        <v>764</v>
      </c>
      <c r="H508" s="523"/>
      <c r="I508" s="523"/>
      <c r="J508" s="523"/>
      <c r="K508" s="523"/>
      <c r="L508" s="523"/>
      <c r="M508" s="523"/>
      <c r="N508" s="523"/>
      <c r="O508" s="523"/>
      <c r="P508" s="524"/>
    </row>
    <row r="509" spans="1:16" ht="24.95" customHeight="1" x14ac:dyDescent="0.25">
      <c r="A509" s="525" t="s">
        <v>393</v>
      </c>
      <c r="B509" s="505" t="s">
        <v>644</v>
      </c>
      <c r="C509" s="505" t="s">
        <v>645</v>
      </c>
      <c r="D509" s="505" t="s">
        <v>1613</v>
      </c>
      <c r="E509" s="505" t="s">
        <v>394</v>
      </c>
      <c r="F509" s="505" t="s">
        <v>621</v>
      </c>
      <c r="G509" s="527" t="s">
        <v>31</v>
      </c>
      <c r="H509" s="528"/>
      <c r="I509" s="263" t="s">
        <v>7</v>
      </c>
      <c r="J509" s="264" t="s">
        <v>32</v>
      </c>
      <c r="K509" s="264" t="s">
        <v>640</v>
      </c>
      <c r="L509" s="265" t="s">
        <v>8</v>
      </c>
      <c r="M509" s="266" t="s">
        <v>9</v>
      </c>
      <c r="N509" s="267" t="s">
        <v>10</v>
      </c>
      <c r="O509" s="264" t="s">
        <v>396</v>
      </c>
      <c r="P509" s="268" t="s">
        <v>623</v>
      </c>
    </row>
    <row r="510" spans="1:16" ht="24.95" customHeight="1" x14ac:dyDescent="0.25">
      <c r="A510" s="526"/>
      <c r="B510" s="506"/>
      <c r="C510" s="506"/>
      <c r="D510" s="506"/>
      <c r="E510" s="506"/>
      <c r="F510" s="506"/>
      <c r="G510" s="269" t="s">
        <v>34</v>
      </c>
      <c r="H510" s="270" t="s">
        <v>35</v>
      </c>
      <c r="I510" s="271" t="s">
        <v>36</v>
      </c>
      <c r="J510" s="272" t="s">
        <v>36</v>
      </c>
      <c r="K510" s="272" t="s">
        <v>36</v>
      </c>
      <c r="L510" s="273" t="s">
        <v>37</v>
      </c>
      <c r="M510" s="274" t="s">
        <v>37</v>
      </c>
      <c r="N510" s="275" t="s">
        <v>38</v>
      </c>
      <c r="O510" s="272" t="s">
        <v>37</v>
      </c>
      <c r="P510" s="276" t="s">
        <v>37</v>
      </c>
    </row>
    <row r="511" spans="1:16" ht="24.95" customHeight="1" x14ac:dyDescent="0.25">
      <c r="A511" s="277" t="s">
        <v>109</v>
      </c>
      <c r="B511" s="278">
        <v>10</v>
      </c>
      <c r="C511" s="249">
        <v>10</v>
      </c>
      <c r="D511" s="249" t="s">
        <v>1614</v>
      </c>
      <c r="E511" s="279">
        <f t="shared" ref="E511:E519" si="45">IFERROR(B511/C511,0)</f>
        <v>1</v>
      </c>
      <c r="F511" s="279"/>
      <c r="G511" s="280">
        <f>IFERROR((VLOOKUP($A511,'Tabela de alimentos'!$A$3:$K$1041,2,FALSE))*$C511/100,0)</f>
        <v>36.086969855072454</v>
      </c>
      <c r="H511" s="281">
        <f>IFERROR((VLOOKUP($A511,'Tabela de alimentos'!$A$3:$K$1041,3,FALSE))*$C511/100,0)</f>
        <v>150.98788187362317</v>
      </c>
      <c r="I511" s="279">
        <f>IFERROR((VLOOKUP($A511,'Tabela de alimentos'!$A$3:$K$1041,4,FALSE))*$C511/100,0)</f>
        <v>0.15543478260869567</v>
      </c>
      <c r="J511" s="282">
        <f>IFERROR((VLOOKUP($A511,'Tabela de alimentos'!$A$3:$K$1041,5,FALSE))*$C511/100,0)</f>
        <v>2.7666666666666666E-2</v>
      </c>
      <c r="K511" s="282">
        <f>IFERROR((VLOOKUP($A511,'Tabela de alimentos'!$A$3:$K$1041,6,FALSE))*$C511/100,0)</f>
        <v>8.7898985507246366</v>
      </c>
      <c r="L511" s="283">
        <f>IFERROR((VLOOKUP($A511,'Tabela de alimentos'!$A$3:$K$1041,7,FALSE))*$C511/100,0)</f>
        <v>6.4873333333333338</v>
      </c>
      <c r="M511" s="283">
        <f>IFERROR((VLOOKUP($A511,'Tabela de alimentos'!$A$3:$K$1041,8,FALSE))*$C511/100,0)</f>
        <v>0.10933333333333335</v>
      </c>
      <c r="N511" s="283">
        <f>IFERROR((VLOOKUP($A511,'Tabela de alimentos'!$A$3:$K$1041,9,FALSE))*$C511/100,0)</f>
        <v>0</v>
      </c>
      <c r="O511" s="283">
        <f>IFERROR((VLOOKUP($A511,'Tabela de alimentos'!$A$3:$K$1041,10,FALSE))*$C511/100,0)</f>
        <v>0</v>
      </c>
      <c r="P511" s="284">
        <f>IFERROR((VLOOKUP($A511,'Tabela de alimentos'!$A$3:$K$1041,11,FALSE))*$C511/100,0)</f>
        <v>0.10233333333333333</v>
      </c>
    </row>
    <row r="512" spans="1:16" ht="24.95" customHeight="1" x14ac:dyDescent="0.25">
      <c r="A512" s="285" t="s">
        <v>313</v>
      </c>
      <c r="B512" s="278">
        <v>25</v>
      </c>
      <c r="C512" s="249">
        <v>25</v>
      </c>
      <c r="D512" s="249" t="s">
        <v>1614</v>
      </c>
      <c r="E512" s="279">
        <f t="shared" si="45"/>
        <v>1</v>
      </c>
      <c r="F512" s="279"/>
      <c r="G512" s="282">
        <f>IFERROR((VLOOKUP($A512,'Tabela de alimentos'!$A$3:$K$1041,2,FALSE))*$C512/100,0)</f>
        <v>35.777933333333337</v>
      </c>
      <c r="H512" s="283">
        <f>IFERROR((VLOOKUP($A512,'Tabela de alimentos'!$A$3:$K$1041,3,FALSE))*$C512/100,0)</f>
        <v>149.69487306666667</v>
      </c>
      <c r="I512" s="279">
        <f>IFERROR((VLOOKUP($A512,'Tabela de alimentos'!$A$3:$K$1041,4,FALSE))*$C512/100,0)</f>
        <v>3.2574999999999998</v>
      </c>
      <c r="J512" s="282">
        <f>IFERROR((VLOOKUP($A512,'Tabela de alimentos'!$A$3:$K$1041,5,FALSE))*$C512/100,0)</f>
        <v>2.2250000000000001</v>
      </c>
      <c r="K512" s="282">
        <f>IFERROR((VLOOKUP($A512,'Tabela de alimentos'!$A$3:$K$1041,6,FALSE))*$C512/100,0)</f>
        <v>0.40916666666666812</v>
      </c>
      <c r="L512" s="283">
        <f>IFERROR((VLOOKUP($A512,'Tabela de alimentos'!$A$3:$K$1041,7,FALSE))*$C512/100,0)</f>
        <v>10.505833333333333</v>
      </c>
      <c r="M512" s="283">
        <f>IFERROR((VLOOKUP($A512,'Tabela de alimentos'!$A$3:$K$1041,8,FALSE))*$C512/100,0)</f>
        <v>0.39083333333333337</v>
      </c>
      <c r="N512" s="283">
        <f>IFERROR((VLOOKUP($A512,'Tabela de alimentos'!$A$3:$K$1041,9,FALSE))*$C512/100,0)</f>
        <v>19.706666666666663</v>
      </c>
      <c r="O512" s="283">
        <f>IFERROR((VLOOKUP($A512,'Tabela de alimentos'!$A$3:$K$1041,10,FALSE))*$C512/100,0)</f>
        <v>0</v>
      </c>
      <c r="P512" s="284">
        <f>IFERROR((VLOOKUP($A512,'Tabela de alimentos'!$A$3:$K$1041,11,FALSE))*$C512/100,0)</f>
        <v>42</v>
      </c>
    </row>
    <row r="513" spans="1:16" ht="24.95" customHeight="1" x14ac:dyDescent="0.25">
      <c r="A513" s="285" t="s">
        <v>90</v>
      </c>
      <c r="B513" s="278">
        <v>0.5</v>
      </c>
      <c r="C513" s="249">
        <v>0.5</v>
      </c>
      <c r="D513" s="249" t="s">
        <v>1614</v>
      </c>
      <c r="E513" s="279">
        <f t="shared" si="45"/>
        <v>1</v>
      </c>
      <c r="F513" s="279"/>
      <c r="G513" s="282">
        <f>IFERROR((VLOOKUP($A513,'Tabela de alimentos'!$A$3:$K$1041,2,FALSE))*$C513/100,0)</f>
        <v>0.56564939130434788</v>
      </c>
      <c r="H513" s="283">
        <f>IFERROR((VLOOKUP($A513,'Tabela de alimentos'!$A$3:$K$1041,3,FALSE))*$C513/100,0)</f>
        <v>2.3666770532173915</v>
      </c>
      <c r="I513" s="279">
        <f>IFERROR((VLOOKUP($A513,'Tabela de alimentos'!$A$3:$K$1041,4,FALSE))*$C513/100,0)</f>
        <v>3.5054347826086955E-2</v>
      </c>
      <c r="J513" s="282">
        <f>IFERROR((VLOOKUP($A513,'Tabela de alimentos'!$A$3:$K$1041,5,FALSE))*$C513/100,0)</f>
        <v>1.1000000000000001E-3</v>
      </c>
      <c r="K513" s="282">
        <f>IFERROR((VLOOKUP($A513,'Tabela de alimentos'!$A$3:$K$1041,6,FALSE))*$C513/100,0)</f>
        <v>0.11952898550724639</v>
      </c>
      <c r="L513" s="283">
        <f>IFERROR((VLOOKUP($A513,'Tabela de alimentos'!$A$3:$K$1041,7,FALSE))*$C513/100,0)</f>
        <v>6.7799999999999999E-2</v>
      </c>
      <c r="M513" s="283">
        <f>IFERROR((VLOOKUP($A513,'Tabela de alimentos'!$A$3:$K$1041,8,FALSE))*$C513/100,0)</f>
        <v>4.0000000000000001E-3</v>
      </c>
      <c r="N513" s="283">
        <f>IFERROR((VLOOKUP($A513,'Tabela de alimentos'!$A$3:$K$1041,9,FALSE))*$C513/100,0)</f>
        <v>0</v>
      </c>
      <c r="O513" s="283">
        <f>IFERROR((VLOOKUP($A513,'Tabela de alimentos'!$A$3:$K$1041,10,FALSE))*$C513/100,0)</f>
        <v>0</v>
      </c>
      <c r="P513" s="284">
        <f>IFERROR((VLOOKUP($A513,'Tabela de alimentos'!$A$3:$K$1041,11,FALSE))*$C513/100,0)</f>
        <v>2.6800000000000001E-2</v>
      </c>
    </row>
    <row r="514" spans="1:16" ht="24.95" customHeight="1" x14ac:dyDescent="0.25">
      <c r="A514" s="285" t="s">
        <v>101</v>
      </c>
      <c r="B514" s="278">
        <v>3</v>
      </c>
      <c r="C514" s="249">
        <v>2.5</v>
      </c>
      <c r="D514" s="249" t="s">
        <v>1614</v>
      </c>
      <c r="E514" s="279">
        <f t="shared" si="45"/>
        <v>1.2</v>
      </c>
      <c r="F514" s="279"/>
      <c r="G514" s="282">
        <f>IFERROR((VLOOKUP($A514,'Tabela de alimentos'!$A$3:$K$1041,2,FALSE))*$C514/100,0)</f>
        <v>0.98550115942028949</v>
      </c>
      <c r="H514" s="283">
        <f>IFERROR((VLOOKUP($A514,'Tabela de alimentos'!$A$3:$K$1041,3,FALSE))*$C514/100,0)</f>
        <v>4.1233368510144919</v>
      </c>
      <c r="I514" s="279">
        <f>IFERROR((VLOOKUP($A514,'Tabela de alimentos'!$A$3:$K$1041,4,FALSE))*$C514/100,0)</f>
        <v>4.2753623188405802E-2</v>
      </c>
      <c r="J514" s="282">
        <f>IFERROR((VLOOKUP($A514,'Tabela de alimentos'!$A$3:$K$1041,5,FALSE))*$C514/100,0)</f>
        <v>2E-3</v>
      </c>
      <c r="K514" s="282">
        <f>IFERROR((VLOOKUP($A514,'Tabela de alimentos'!$A$3:$K$1041,6,FALSE))*$C514/100,0)</f>
        <v>0.22132971014492747</v>
      </c>
      <c r="L514" s="283">
        <f>IFERROR((VLOOKUP($A514,'Tabela de alimentos'!$A$3:$K$1041,7,FALSE))*$C514/100,0)</f>
        <v>0.35</v>
      </c>
      <c r="M514" s="283">
        <f>IFERROR((VLOOKUP($A514,'Tabela de alimentos'!$A$3:$K$1041,8,FALSE))*$C514/100,0)</f>
        <v>5.0833333333333338E-3</v>
      </c>
      <c r="N514" s="283">
        <f>IFERROR((VLOOKUP($A514,'Tabela de alimentos'!$A$3:$K$1041,9,FALSE))*$C514/100,0)</f>
        <v>0</v>
      </c>
      <c r="O514" s="283">
        <f>IFERROR((VLOOKUP($A514,'Tabela de alimentos'!$A$3:$K$1041,10,FALSE))*$C514/100,0)</f>
        <v>0.11666666666666668</v>
      </c>
      <c r="P514" s="284">
        <f>IFERROR((VLOOKUP($A514,'Tabela de alimentos'!$A$3:$K$1041,11,FALSE))*$C514/100,0)</f>
        <v>1.4916666666666667E-2</v>
      </c>
    </row>
    <row r="515" spans="1:16" ht="24.95" customHeight="1" x14ac:dyDescent="0.25">
      <c r="A515" s="285" t="s">
        <v>817</v>
      </c>
      <c r="B515" s="278">
        <v>0.1</v>
      </c>
      <c r="C515" s="249">
        <v>0.1</v>
      </c>
      <c r="D515" s="249" t="s">
        <v>1614</v>
      </c>
      <c r="E515" s="279">
        <f t="shared" si="45"/>
        <v>1</v>
      </c>
      <c r="F515" s="279"/>
      <c r="G515" s="282">
        <f>IFERROR((VLOOKUP($A515,'Tabela de alimentos'!$A$3:$K$1041,2,FALSE))*$C515/100,0)</f>
        <v>3.0000000000000005E-3</v>
      </c>
      <c r="H515" s="283">
        <f>IFERROR((VLOOKUP($A515,'Tabela de alimentos'!$A$3:$K$1041,3,FALSE))*$C515/100,0)</f>
        <v>1.3000000000000001E-2</v>
      </c>
      <c r="I515" s="279">
        <f>IFERROR((VLOOKUP($A515,'Tabela de alimentos'!$A$3:$K$1041,4,FALSE))*$C515/100,0)</f>
        <v>8.9999999999999992E-5</v>
      </c>
      <c r="J515" s="282">
        <f>IFERROR((VLOOKUP($A515,'Tabela de alimentos'!$A$3:$K$1041,5,FALSE))*$C515/100,0)</f>
        <v>6.0000000000000002E-5</v>
      </c>
      <c r="K515" s="282">
        <f>IFERROR((VLOOKUP($A515,'Tabela de alimentos'!$A$3:$K$1041,6,FALSE))*$C515/100,0)</f>
        <v>7.2999999999999996E-4</v>
      </c>
      <c r="L515" s="283">
        <f>IFERROR((VLOOKUP($A515,'Tabela de alimentos'!$A$3:$K$1041,7,FALSE))*$C515/100,0)</f>
        <v>2.1099999999999999E-3</v>
      </c>
      <c r="M515" s="283">
        <f>IFERROR((VLOOKUP($A515,'Tabela de alimentos'!$A$3:$K$1041,8,FALSE))*$C515/100,0)</f>
        <v>1.9000000000000004E-4</v>
      </c>
      <c r="N515" s="283">
        <f>IFERROR((VLOOKUP($A515,'Tabela de alimentos'!$A$3:$K$1041,9,FALSE))*$C515/100,0)</f>
        <v>0</v>
      </c>
      <c r="O515" s="283">
        <f>IFERROR((VLOOKUP($A515,'Tabela de alimentos'!$A$3:$K$1041,10,FALSE))*$C515/100,0)</f>
        <v>1.0000000000000001E-5</v>
      </c>
      <c r="P515" s="284">
        <f>IFERROR((VLOOKUP($A515,'Tabela de alimentos'!$A$3:$K$1041,11,FALSE))*$C515/100,0)</f>
        <v>1.2E-4</v>
      </c>
    </row>
    <row r="516" spans="1:16" ht="24.95" customHeight="1" x14ac:dyDescent="0.25">
      <c r="A516" s="285" t="s">
        <v>102</v>
      </c>
      <c r="B516" s="278">
        <v>1</v>
      </c>
      <c r="C516" s="249">
        <v>1</v>
      </c>
      <c r="D516" s="249" t="s">
        <v>1614</v>
      </c>
      <c r="E516" s="279">
        <f t="shared" si="45"/>
        <v>1</v>
      </c>
      <c r="F516" s="279"/>
      <c r="G516" s="282">
        <f>IFERROR((VLOOKUP($A516,'Tabela de alimentos'!$A$3:$K$1041,2,FALSE))*$C516/100,0)</f>
        <v>0.19515885507246439</v>
      </c>
      <c r="H516" s="283">
        <f>IFERROR((VLOOKUP($A516,'Tabela de alimentos'!$A$3:$K$1041,3,FALSE))*$C516/100,0)</f>
        <v>0.81654464962319095</v>
      </c>
      <c r="I516" s="279">
        <f>IFERROR((VLOOKUP($A516,'Tabela de alimentos'!$A$3:$K$1041,4,FALSE))*$C516/100,0)</f>
        <v>1.865942028985507E-2</v>
      </c>
      <c r="J516" s="282">
        <f>IFERROR((VLOOKUP($A516,'Tabela de alimentos'!$A$3:$K$1041,5,FALSE))*$C516/100,0)</f>
        <v>3.4999999999999996E-3</v>
      </c>
      <c r="K516" s="282">
        <f>IFERROR((VLOOKUP($A516,'Tabela de alimentos'!$A$3:$K$1041,6,FALSE))*$C516/100,0)</f>
        <v>3.3707246376811648E-2</v>
      </c>
      <c r="L516" s="283">
        <f>IFERROR((VLOOKUP($A516,'Tabela de alimentos'!$A$3:$K$1041,7,FALSE))*$C516/100,0)</f>
        <v>0.79853333333333343</v>
      </c>
      <c r="M516" s="283">
        <f>IFERROR((VLOOKUP($A516,'Tabela de alimentos'!$A$3:$K$1041,8,FALSE))*$C516/100,0)</f>
        <v>6.4666666666666657E-3</v>
      </c>
      <c r="N516" s="283">
        <f>IFERROR((VLOOKUP($A516,'Tabela de alimentos'!$A$3:$K$1041,9,FALSE))*$C516/100,0)</f>
        <v>2.79</v>
      </c>
      <c r="O516" s="283">
        <f>IFERROR((VLOOKUP($A516,'Tabela de alimentos'!$A$3:$K$1041,10,FALSE))*$C516/100,0)</f>
        <v>0.31780000000000003</v>
      </c>
      <c r="P516" s="284">
        <f>IFERROR((VLOOKUP($A516,'Tabela de alimentos'!$A$3:$K$1041,11,FALSE))*$C516/100,0)</f>
        <v>1.6033333333333333E-2</v>
      </c>
    </row>
    <row r="517" spans="1:16" ht="24.95" customHeight="1" x14ac:dyDescent="0.25">
      <c r="A517" s="285" t="s">
        <v>129</v>
      </c>
      <c r="B517" s="278">
        <v>1</v>
      </c>
      <c r="C517" s="249">
        <v>1</v>
      </c>
      <c r="D517" s="249" t="s">
        <v>1614</v>
      </c>
      <c r="E517" s="279">
        <f t="shared" si="45"/>
        <v>1</v>
      </c>
      <c r="F517" s="279"/>
      <c r="G517" s="282">
        <f>IFERROR((VLOOKUP($A517,'Tabela de alimentos'!$A$3:$K$1041,2,FALSE))*$C517/100,0)</f>
        <v>0.33424111594202882</v>
      </c>
      <c r="H517" s="283">
        <f>IFERROR((VLOOKUP($A517,'Tabela de alimentos'!$A$3:$K$1041,3,FALSE))*$C517/100,0)</f>
        <v>1.3984648291014488</v>
      </c>
      <c r="I517" s="279">
        <f>IFERROR((VLOOKUP($A517,'Tabela de alimentos'!$A$3:$K$1041,4,FALSE))*$C517/100,0)</f>
        <v>3.2572463768115942E-2</v>
      </c>
      <c r="J517" s="282">
        <f>IFERROR((VLOOKUP($A517,'Tabela de alimentos'!$A$3:$K$1041,5,FALSE))*$C517/100,0)</f>
        <v>6.0999999999999995E-3</v>
      </c>
      <c r="K517" s="282">
        <f>IFERROR((VLOOKUP($A517,'Tabela de alimentos'!$A$3:$K$1041,6,FALSE))*$C517/100,0)</f>
        <v>5.7060869565217345E-2</v>
      </c>
      <c r="L517" s="283">
        <f>IFERROR((VLOOKUP($A517,'Tabela de alimentos'!$A$3:$K$1041,7,FALSE))*$C517/100,0)</f>
        <v>1.7941333333333334</v>
      </c>
      <c r="M517" s="283">
        <f>IFERROR((VLOOKUP($A517,'Tabela de alimentos'!$A$3:$K$1041,8,FALSE))*$C517/100,0)</f>
        <v>3.1800000000000002E-2</v>
      </c>
      <c r="N517" s="283">
        <f>IFERROR((VLOOKUP($A517,'Tabela de alimentos'!$A$3:$K$1041,9,FALSE))*$C517/100,0)</f>
        <v>17.43</v>
      </c>
      <c r="O517" s="283">
        <f>IFERROR((VLOOKUP($A517,'Tabela de alimentos'!$A$3:$K$1041,10,FALSE))*$C517/100,0)</f>
        <v>0.51693333333333324</v>
      </c>
      <c r="P517" s="284">
        <f>IFERROR((VLOOKUP($A517,'Tabela de alimentos'!$A$3:$K$1041,11,FALSE))*$C517/100,0)</f>
        <v>2.3E-2</v>
      </c>
    </row>
    <row r="518" spans="1:16" ht="24.95" customHeight="1" x14ac:dyDescent="0.25">
      <c r="A518" s="285" t="s">
        <v>861</v>
      </c>
      <c r="B518" s="278">
        <v>0.2</v>
      </c>
      <c r="C518" s="249">
        <v>0.2</v>
      </c>
      <c r="D518" s="249" t="s">
        <v>1614</v>
      </c>
      <c r="E518" s="279">
        <f t="shared" si="45"/>
        <v>1</v>
      </c>
      <c r="F518" s="279"/>
      <c r="G518" s="282">
        <f>IFERROR((VLOOKUP($A518,'Tabela de alimentos'!$A$3:$K$1041,2,FALSE))*$C518/100,0)</f>
        <v>0</v>
      </c>
      <c r="H518" s="283">
        <f>IFERROR((VLOOKUP($A518,'Tabela de alimentos'!$A$3:$K$1041,3,FALSE))*$C518/100,0)</f>
        <v>0</v>
      </c>
      <c r="I518" s="279">
        <f>IFERROR((VLOOKUP($A518,'Tabela de alimentos'!$A$3:$K$1041,4,FALSE))*$C518/100,0)</f>
        <v>0</v>
      </c>
      <c r="J518" s="282">
        <f>IFERROR((VLOOKUP($A518,'Tabela de alimentos'!$A$3:$K$1041,5,FALSE))*$C518/100,0)</f>
        <v>0</v>
      </c>
      <c r="K518" s="282">
        <f>IFERROR((VLOOKUP($A518,'Tabela de alimentos'!$A$3:$K$1041,6,FALSE))*$C518/100,0)</f>
        <v>0</v>
      </c>
      <c r="L518" s="283">
        <f>IFERROR((VLOOKUP($A518,'Tabela de alimentos'!$A$3:$K$1041,7,FALSE))*$C518/100,0)</f>
        <v>0</v>
      </c>
      <c r="M518" s="283">
        <f>IFERROR((VLOOKUP($A518,'Tabela de alimentos'!$A$3:$K$1041,8,FALSE))*$C518/100,0)</f>
        <v>0</v>
      </c>
      <c r="N518" s="283">
        <f>IFERROR((VLOOKUP($A518,'Tabela de alimentos'!$A$3:$K$1041,9,FALSE))*$C518/100,0)</f>
        <v>0</v>
      </c>
      <c r="O518" s="283">
        <f>IFERROR((VLOOKUP($A518,'Tabela de alimentos'!$A$3:$K$1041,10,FALSE))*$C518/100,0)</f>
        <v>0</v>
      </c>
      <c r="P518" s="284">
        <f>IFERROR((VLOOKUP($A518,'Tabela de alimentos'!$A$3:$K$1041,11,FALSE))*$C518/100,0)</f>
        <v>79.88600000000001</v>
      </c>
    </row>
    <row r="519" spans="1:16" ht="24.95" customHeight="1" x14ac:dyDescent="0.25">
      <c r="A519" s="285" t="s">
        <v>226</v>
      </c>
      <c r="B519" s="278">
        <v>2.5</v>
      </c>
      <c r="C519" s="249">
        <v>2.5</v>
      </c>
      <c r="D519" s="249" t="s">
        <v>1615</v>
      </c>
      <c r="E519" s="279">
        <f t="shared" si="45"/>
        <v>1</v>
      </c>
      <c r="F519" s="279"/>
      <c r="G519" s="289">
        <f>IFERROR((VLOOKUP($A519,'Tabela de alimentos'!$A$3:$K$1041,2,FALSE))*$C519/100,0)</f>
        <v>22.1</v>
      </c>
      <c r="H519" s="283">
        <f>IFERROR((VLOOKUP($A519,'Tabela de alimentos'!$A$3:$K$1041,3,FALSE))*$C519/100,0)</f>
        <v>92.466399999999993</v>
      </c>
      <c r="I519" s="279">
        <f>IFERROR((VLOOKUP($A519,'Tabela de alimentos'!$A$3:$K$1041,4,FALSE))*$C519/100,0)</f>
        <v>0</v>
      </c>
      <c r="J519" s="282">
        <f>IFERROR((VLOOKUP($A519,'Tabela de alimentos'!$A$3:$K$1041,5,FALSE))*$C519/100,0)</f>
        <v>2.5</v>
      </c>
      <c r="K519" s="282">
        <f>IFERROR((VLOOKUP($A519,'Tabela de alimentos'!$A$3:$K$1041,6,FALSE))*$C519/100,0)</f>
        <v>0</v>
      </c>
      <c r="L519" s="283">
        <f>IFERROR((VLOOKUP($A519,'Tabela de alimentos'!$A$3:$K$1041,7,FALSE))*$C519/100,0)</f>
        <v>0</v>
      </c>
      <c r="M519" s="283">
        <f>IFERROR((VLOOKUP($A519,'Tabela de alimentos'!$A$3:$K$1041,8,FALSE))*$C519/100,0)</f>
        <v>0</v>
      </c>
      <c r="N519" s="283">
        <f>IFERROR((VLOOKUP($A519,'Tabela de alimentos'!$A$3:$K$1041,9,FALSE))*$C519/100,0)</f>
        <v>0</v>
      </c>
      <c r="O519" s="283">
        <f>IFERROR((VLOOKUP($A519,'Tabela de alimentos'!$A$3:$K$1041,10,FALSE))*$C519/100,0)</f>
        <v>0</v>
      </c>
      <c r="P519" s="284">
        <f>IFERROR((VLOOKUP($A519,'Tabela de alimentos'!$A$3:$K$1041,11,FALSE))*$C519/100,0)</f>
        <v>0</v>
      </c>
    </row>
    <row r="520" spans="1:16" ht="24.95" customHeight="1" x14ac:dyDescent="0.25">
      <c r="A520" s="539" t="s">
        <v>395</v>
      </c>
      <c r="B520" s="540"/>
      <c r="C520" s="540"/>
      <c r="D520" s="540"/>
      <c r="E520" s="540"/>
      <c r="F520" s="541"/>
      <c r="G520" s="313">
        <f t="shared" ref="G520:P520" si="46">SUM(G511:G519)</f>
        <v>96.04845371014494</v>
      </c>
      <c r="H520" s="315">
        <f t="shared" si="46"/>
        <v>401.86717832324632</v>
      </c>
      <c r="I520" s="315">
        <f t="shared" si="46"/>
        <v>3.5420646376811589</v>
      </c>
      <c r="J520" s="316">
        <f t="shared" si="46"/>
        <v>4.7654266666666665</v>
      </c>
      <c r="K520" s="316">
        <f t="shared" si="46"/>
        <v>9.6314220289855079</v>
      </c>
      <c r="L520" s="316">
        <f t="shared" si="46"/>
        <v>20.005743333333335</v>
      </c>
      <c r="M520" s="315">
        <f t="shared" si="46"/>
        <v>0.54770666666666679</v>
      </c>
      <c r="N520" s="317">
        <f t="shared" si="46"/>
        <v>39.926666666666662</v>
      </c>
      <c r="O520" s="317">
        <f t="shared" si="46"/>
        <v>0.95140999999999998</v>
      </c>
      <c r="P520" s="318">
        <f t="shared" si="46"/>
        <v>122.06920333333335</v>
      </c>
    </row>
    <row r="521" spans="1:16" ht="24.95" customHeight="1" x14ac:dyDescent="0.25">
      <c r="A521" s="295" t="s">
        <v>767</v>
      </c>
      <c r="B521" s="537"/>
      <c r="C521" s="537"/>
      <c r="D521" s="250"/>
      <c r="E521" s="296"/>
      <c r="F521" s="296"/>
      <c r="G521" s="297"/>
      <c r="H521" s="296"/>
      <c r="I521" s="296"/>
      <c r="J521" s="296"/>
      <c r="K521" s="296"/>
      <c r="L521" s="296"/>
      <c r="M521" s="298"/>
      <c r="N521" s="298"/>
      <c r="O521" s="298"/>
      <c r="P521" s="299"/>
    </row>
    <row r="522" spans="1:16" ht="24.95" customHeight="1" x14ac:dyDescent="0.25">
      <c r="A522" s="516" t="s">
        <v>964</v>
      </c>
      <c r="B522" s="517"/>
      <c r="C522" s="517"/>
      <c r="D522" s="517"/>
      <c r="E522" s="517"/>
      <c r="F522" s="517"/>
      <c r="G522" s="517"/>
      <c r="H522" s="517"/>
      <c r="I522" s="517"/>
      <c r="J522" s="517"/>
      <c r="K522" s="517"/>
      <c r="L522" s="517"/>
      <c r="M522" s="517"/>
      <c r="N522" s="517"/>
      <c r="O522" s="517"/>
      <c r="P522" s="518"/>
    </row>
    <row r="523" spans="1:16" ht="24.95" customHeight="1" x14ac:dyDescent="0.25">
      <c r="A523" s="325" t="s">
        <v>958</v>
      </c>
      <c r="G523" s="251"/>
      <c r="P523" s="301"/>
    </row>
    <row r="524" spans="1:16" ht="24.95" customHeight="1" x14ac:dyDescent="0.25">
      <c r="A524" s="325" t="s">
        <v>959</v>
      </c>
      <c r="G524" s="251"/>
      <c r="P524" s="301"/>
    </row>
    <row r="525" spans="1:16" ht="24.95" customHeight="1" x14ac:dyDescent="0.25">
      <c r="A525" s="325" t="s">
        <v>960</v>
      </c>
      <c r="G525" s="251"/>
      <c r="P525" s="301"/>
    </row>
    <row r="526" spans="1:16" ht="24.95" customHeight="1" x14ac:dyDescent="0.25">
      <c r="A526" s="325" t="s">
        <v>961</v>
      </c>
      <c r="G526" s="251"/>
      <c r="P526" s="301"/>
    </row>
    <row r="527" spans="1:16" ht="24.95" customHeight="1" x14ac:dyDescent="0.25">
      <c r="A527" s="325" t="s">
        <v>962</v>
      </c>
      <c r="G527" s="251"/>
      <c r="P527" s="301"/>
    </row>
    <row r="528" spans="1:16" ht="24.95" customHeight="1" thickBot="1" x14ac:dyDescent="0.3">
      <c r="A528" s="519" t="s">
        <v>969</v>
      </c>
      <c r="B528" s="520"/>
      <c r="C528" s="520"/>
      <c r="D528" s="520"/>
      <c r="E528" s="520"/>
      <c r="F528" s="520"/>
      <c r="G528" s="520"/>
      <c r="H528" s="520"/>
      <c r="I528" s="520"/>
      <c r="J528" s="520"/>
      <c r="K528" s="520"/>
      <c r="L528" s="520"/>
      <c r="M528" s="520"/>
      <c r="N528" s="520"/>
      <c r="O528" s="520"/>
      <c r="P528" s="521"/>
    </row>
    <row r="529" spans="1:16" ht="24.95" customHeight="1" thickBot="1" x14ac:dyDescent="0.3">
      <c r="A529" s="322"/>
      <c r="B529" s="532" t="s">
        <v>1152</v>
      </c>
      <c r="C529" s="532"/>
      <c r="D529" s="532"/>
      <c r="E529" s="532"/>
      <c r="F529" s="532"/>
      <c r="G529" s="532"/>
      <c r="H529" s="532"/>
      <c r="I529" s="532"/>
      <c r="J529" s="532"/>
      <c r="K529" s="532"/>
      <c r="L529" s="352"/>
      <c r="M529" s="352"/>
      <c r="N529" s="352"/>
      <c r="O529" s="352"/>
      <c r="P529" s="353"/>
    </row>
    <row r="530" spans="1:16" ht="48" customHeight="1" x14ac:dyDescent="0.25">
      <c r="A530" s="510" t="s">
        <v>762</v>
      </c>
      <c r="B530" s="511"/>
      <c r="C530" s="511"/>
      <c r="D530" s="511"/>
      <c r="E530" s="511"/>
      <c r="F530" s="511"/>
      <c r="G530" s="511"/>
      <c r="H530" s="511"/>
      <c r="I530" s="511"/>
      <c r="J530" s="511"/>
      <c r="K530" s="511"/>
      <c r="L530" s="511"/>
      <c r="M530" s="511"/>
      <c r="N530" s="511"/>
      <c r="O530" s="511"/>
      <c r="P530" s="512"/>
    </row>
    <row r="531" spans="1:16" ht="24.95" customHeight="1" x14ac:dyDescent="0.25">
      <c r="A531" s="513" t="s">
        <v>1365</v>
      </c>
      <c r="B531" s="514"/>
      <c r="C531" s="514"/>
      <c r="D531" s="514"/>
      <c r="E531" s="514"/>
      <c r="F531" s="514"/>
      <c r="G531" s="514"/>
      <c r="H531" s="514"/>
      <c r="I531" s="514"/>
      <c r="J531" s="514"/>
      <c r="K531" s="514"/>
      <c r="L531" s="514"/>
      <c r="M531" s="514"/>
      <c r="N531" s="514"/>
      <c r="O531" s="514"/>
      <c r="P531" s="515"/>
    </row>
    <row r="532" spans="1:16" ht="24.95" customHeight="1" x14ac:dyDescent="0.25">
      <c r="A532" s="534" t="s">
        <v>781</v>
      </c>
      <c r="B532" s="535"/>
      <c r="C532" s="535"/>
      <c r="D532" s="535"/>
      <c r="E532" s="535"/>
      <c r="F532" s="536"/>
      <c r="G532" s="522" t="s">
        <v>764</v>
      </c>
      <c r="H532" s="523"/>
      <c r="I532" s="523"/>
      <c r="J532" s="523"/>
      <c r="K532" s="523"/>
      <c r="L532" s="523"/>
      <c r="M532" s="523"/>
      <c r="N532" s="523"/>
      <c r="O532" s="523"/>
      <c r="P532" s="524"/>
    </row>
    <row r="533" spans="1:16" ht="24.95" customHeight="1" x14ac:dyDescent="0.25">
      <c r="A533" s="525" t="s">
        <v>393</v>
      </c>
      <c r="B533" s="505" t="s">
        <v>644</v>
      </c>
      <c r="C533" s="505" t="s">
        <v>645</v>
      </c>
      <c r="D533" s="505" t="s">
        <v>1613</v>
      </c>
      <c r="E533" s="505" t="s">
        <v>394</v>
      </c>
      <c r="F533" s="505" t="s">
        <v>621</v>
      </c>
      <c r="G533" s="527" t="s">
        <v>31</v>
      </c>
      <c r="H533" s="528"/>
      <c r="I533" s="263" t="s">
        <v>7</v>
      </c>
      <c r="J533" s="264" t="s">
        <v>32</v>
      </c>
      <c r="K533" s="264" t="s">
        <v>640</v>
      </c>
      <c r="L533" s="265" t="s">
        <v>8</v>
      </c>
      <c r="M533" s="266" t="s">
        <v>9</v>
      </c>
      <c r="N533" s="267" t="s">
        <v>10</v>
      </c>
      <c r="O533" s="264" t="s">
        <v>396</v>
      </c>
      <c r="P533" s="268" t="s">
        <v>623</v>
      </c>
    </row>
    <row r="534" spans="1:16" ht="24.95" customHeight="1" x14ac:dyDescent="0.25">
      <c r="A534" s="526"/>
      <c r="B534" s="506"/>
      <c r="C534" s="506"/>
      <c r="D534" s="506"/>
      <c r="E534" s="506"/>
      <c r="F534" s="506"/>
      <c r="G534" s="269" t="s">
        <v>34</v>
      </c>
      <c r="H534" s="270" t="s">
        <v>35</v>
      </c>
      <c r="I534" s="271" t="s">
        <v>36</v>
      </c>
      <c r="J534" s="272" t="s">
        <v>36</v>
      </c>
      <c r="K534" s="272" t="s">
        <v>36</v>
      </c>
      <c r="L534" s="273" t="s">
        <v>37</v>
      </c>
      <c r="M534" s="274" t="s">
        <v>37</v>
      </c>
      <c r="N534" s="275" t="s">
        <v>38</v>
      </c>
      <c r="O534" s="272" t="s">
        <v>37</v>
      </c>
      <c r="P534" s="276" t="s">
        <v>37</v>
      </c>
    </row>
    <row r="535" spans="1:16" ht="24.95" customHeight="1" x14ac:dyDescent="0.25">
      <c r="A535" s="277" t="s">
        <v>504</v>
      </c>
      <c r="B535" s="278">
        <v>30</v>
      </c>
      <c r="C535" s="249">
        <v>90</v>
      </c>
      <c r="D535" s="249" t="s">
        <v>1614</v>
      </c>
      <c r="E535" s="279">
        <f>IFERROR(B535/C535,0)</f>
        <v>0.33333333333333331</v>
      </c>
      <c r="F535" s="279"/>
      <c r="G535" s="280">
        <f>IFERROR((VLOOKUP($A535,'Tabela de alimentos'!$A$3:$K$1041,2,FALSE))*$C535/100,0)</f>
        <v>87.668999999999997</v>
      </c>
      <c r="H535" s="281">
        <f>IFERROR((VLOOKUP($A535,'Tabela de alimentos'!$A$3:$K$1041,3,FALSE))*$C535/100,0)</f>
        <v>366.807096</v>
      </c>
      <c r="I535" s="279">
        <f>IFERROR((VLOOKUP($A535,'Tabela de alimentos'!$A$3:$K$1041,4,FALSE))*$C535/100,0)</f>
        <v>5.2560000000000002</v>
      </c>
      <c r="J535" s="282">
        <f>IFERROR((VLOOKUP($A535,'Tabela de alimentos'!$A$3:$K$1041,5,FALSE))*$C535/100,0)</f>
        <v>1.611</v>
      </c>
      <c r="K535" s="282">
        <f>IFERROR((VLOOKUP($A535,'Tabela de alimentos'!$A$3:$K$1041,6,FALSE))*$C535/100,0)</f>
        <v>13.545</v>
      </c>
      <c r="L535" s="283">
        <f>IFERROR((VLOOKUP($A535,'Tabela de alimentos'!$A$3:$K$1041,7,FALSE))*$C535/100,0)</f>
        <v>49.68</v>
      </c>
      <c r="M535" s="283">
        <f>IFERROR((VLOOKUP($A535,'Tabela de alimentos'!$A$3:$K$1041,8,FALSE))*$C535/100,0)</f>
        <v>1.9980000000000002</v>
      </c>
      <c r="N535" s="283">
        <f>IFERROR((VLOOKUP($A535,'Tabela de alimentos'!$A$3:$K$1041,9,FALSE))*$C535/100,0)</f>
        <v>0</v>
      </c>
      <c r="O535" s="283">
        <f>IFERROR((VLOOKUP($A535,'Tabela de alimentos'!$A$3:$K$1041,10,FALSE))*$C535/100,0)</f>
        <v>0</v>
      </c>
      <c r="P535" s="284">
        <f>IFERROR((VLOOKUP($A535,'Tabela de alimentos'!$A$3:$K$1041,11,FALSE))*$C535/100,0)</f>
        <v>4.68</v>
      </c>
    </row>
    <row r="536" spans="1:16" ht="24.95" customHeight="1" x14ac:dyDescent="0.25">
      <c r="A536" s="285" t="s">
        <v>90</v>
      </c>
      <c r="B536" s="278">
        <v>0.5</v>
      </c>
      <c r="C536" s="249">
        <v>0.5</v>
      </c>
      <c r="D536" s="249" t="s">
        <v>1614</v>
      </c>
      <c r="E536" s="279">
        <f>IFERROR(B536/C536,0)</f>
        <v>1</v>
      </c>
      <c r="F536" s="279"/>
      <c r="G536" s="282">
        <f>IFERROR((VLOOKUP($A536,'Tabela de alimentos'!$A$3:$K$1041,2,FALSE))*$C536/100,0)</f>
        <v>0.56564939130434788</v>
      </c>
      <c r="H536" s="283">
        <f>IFERROR((VLOOKUP($A536,'Tabela de alimentos'!$A$3:$K$1041,3,FALSE))*$C536/100,0)</f>
        <v>2.3666770532173915</v>
      </c>
      <c r="I536" s="279">
        <f>IFERROR((VLOOKUP($A536,'Tabela de alimentos'!$A$3:$K$1041,4,FALSE))*$C536/100,0)</f>
        <v>3.5054347826086955E-2</v>
      </c>
      <c r="J536" s="282">
        <f>IFERROR((VLOOKUP($A536,'Tabela de alimentos'!$A$3:$K$1041,5,FALSE))*$C536/100,0)</f>
        <v>1.1000000000000001E-3</v>
      </c>
      <c r="K536" s="282">
        <f>IFERROR((VLOOKUP($A536,'Tabela de alimentos'!$A$3:$K$1041,6,FALSE))*$C536/100,0)</f>
        <v>0.11952898550724639</v>
      </c>
      <c r="L536" s="283">
        <f>IFERROR((VLOOKUP($A536,'Tabela de alimentos'!$A$3:$K$1041,7,FALSE))*$C536/100,0)</f>
        <v>6.7799999999999999E-2</v>
      </c>
      <c r="M536" s="283">
        <f>IFERROR((VLOOKUP($A536,'Tabela de alimentos'!$A$3:$K$1041,8,FALSE))*$C536/100,0)</f>
        <v>4.0000000000000001E-3</v>
      </c>
      <c r="N536" s="283">
        <f>IFERROR((VLOOKUP($A536,'Tabela de alimentos'!$A$3:$K$1041,9,FALSE))*$C536/100,0)</f>
        <v>0</v>
      </c>
      <c r="O536" s="283">
        <f>IFERROR((VLOOKUP($A536,'Tabela de alimentos'!$A$3:$K$1041,10,FALSE))*$C536/100,0)</f>
        <v>0</v>
      </c>
      <c r="P536" s="284">
        <f>IFERROR((VLOOKUP($A536,'Tabela de alimentos'!$A$3:$K$1041,11,FALSE))*$C536/100,0)</f>
        <v>2.6800000000000001E-2</v>
      </c>
    </row>
    <row r="537" spans="1:16" ht="24.95" customHeight="1" x14ac:dyDescent="0.25">
      <c r="A537" s="285" t="s">
        <v>861</v>
      </c>
      <c r="B537" s="278">
        <v>0.2</v>
      </c>
      <c r="C537" s="249">
        <v>0.2</v>
      </c>
      <c r="D537" s="249" t="s">
        <v>1614</v>
      </c>
      <c r="E537" s="279">
        <f>IFERROR(B537/C537,0)</f>
        <v>1</v>
      </c>
      <c r="F537" s="279"/>
      <c r="G537" s="282">
        <f>IFERROR((VLOOKUP($A537,'Tabela de alimentos'!$A$3:$K$1041,2,FALSE))*$C537/100,0)</f>
        <v>0</v>
      </c>
      <c r="H537" s="283">
        <f>IFERROR((VLOOKUP($A537,'Tabela de alimentos'!$A$3:$K$1041,3,FALSE))*$C537/100,0)</f>
        <v>0</v>
      </c>
      <c r="I537" s="279">
        <f>IFERROR((VLOOKUP($A537,'Tabela de alimentos'!$A$3:$K$1041,4,FALSE))*$C537/100,0)</f>
        <v>0</v>
      </c>
      <c r="J537" s="282">
        <f>IFERROR((VLOOKUP($A537,'Tabela de alimentos'!$A$3:$K$1041,5,FALSE))*$C537/100,0)</f>
        <v>0</v>
      </c>
      <c r="K537" s="282">
        <f>IFERROR((VLOOKUP($A537,'Tabela de alimentos'!$A$3:$K$1041,6,FALSE))*$C537/100,0)</f>
        <v>0</v>
      </c>
      <c r="L537" s="283">
        <f>IFERROR((VLOOKUP($A537,'Tabela de alimentos'!$A$3:$K$1041,7,FALSE))*$C537/100,0)</f>
        <v>0</v>
      </c>
      <c r="M537" s="283">
        <f>IFERROR((VLOOKUP($A537,'Tabela de alimentos'!$A$3:$K$1041,8,FALSE))*$C537/100,0)</f>
        <v>0</v>
      </c>
      <c r="N537" s="283">
        <f>IFERROR((VLOOKUP($A537,'Tabela de alimentos'!$A$3:$K$1041,9,FALSE))*$C537/100,0)</f>
        <v>0</v>
      </c>
      <c r="O537" s="283">
        <f>IFERROR((VLOOKUP($A537,'Tabela de alimentos'!$A$3:$K$1041,10,FALSE))*$C537/100,0)</f>
        <v>0</v>
      </c>
      <c r="P537" s="284">
        <f>IFERROR((VLOOKUP($A537,'Tabela de alimentos'!$A$3:$K$1041,11,FALSE))*$C537/100,0)</f>
        <v>79.88600000000001</v>
      </c>
    </row>
    <row r="538" spans="1:16" ht="24.95" customHeight="1" x14ac:dyDescent="0.25">
      <c r="A538" s="285" t="s">
        <v>226</v>
      </c>
      <c r="B538" s="278">
        <v>2.5</v>
      </c>
      <c r="C538" s="249">
        <v>2.5</v>
      </c>
      <c r="D538" s="249" t="s">
        <v>1615</v>
      </c>
      <c r="E538" s="279">
        <f>IFERROR(B538/C538,0)</f>
        <v>1</v>
      </c>
      <c r="F538" s="279"/>
      <c r="G538" s="289">
        <f>IFERROR((VLOOKUP($A538,'Tabela de alimentos'!$A$3:$K$1041,2,FALSE))*$C538/100,0)</f>
        <v>22.1</v>
      </c>
      <c r="H538" s="283">
        <f>IFERROR((VLOOKUP($A538,'Tabela de alimentos'!$A$3:$K$1041,3,FALSE))*$C538/100,0)</f>
        <v>92.466399999999993</v>
      </c>
      <c r="I538" s="279">
        <f>IFERROR((VLOOKUP($A538,'Tabela de alimentos'!$A$3:$K$1041,4,FALSE))*$C538/100,0)</f>
        <v>0</v>
      </c>
      <c r="J538" s="282">
        <f>IFERROR((VLOOKUP($A538,'Tabela de alimentos'!$A$3:$K$1041,5,FALSE))*$C538/100,0)</f>
        <v>2.5</v>
      </c>
      <c r="K538" s="282">
        <f>IFERROR((VLOOKUP($A538,'Tabela de alimentos'!$A$3:$K$1041,6,FALSE))*$C538/100,0)</f>
        <v>0</v>
      </c>
      <c r="L538" s="283">
        <f>IFERROR((VLOOKUP($A538,'Tabela de alimentos'!$A$3:$K$1041,7,FALSE))*$C538/100,0)</f>
        <v>0</v>
      </c>
      <c r="M538" s="283">
        <f>IFERROR((VLOOKUP($A538,'Tabela de alimentos'!$A$3:$K$1041,8,FALSE))*$C538/100,0)</f>
        <v>0</v>
      </c>
      <c r="N538" s="283">
        <f>IFERROR((VLOOKUP($A538,'Tabela de alimentos'!$A$3:$K$1041,9,FALSE))*$C538/100,0)</f>
        <v>0</v>
      </c>
      <c r="O538" s="283">
        <f>IFERROR((VLOOKUP($A538,'Tabela de alimentos'!$A$3:$K$1041,10,FALSE))*$C538/100,0)</f>
        <v>0</v>
      </c>
      <c r="P538" s="284">
        <f>IFERROR((VLOOKUP($A538,'Tabela de alimentos'!$A$3:$K$1041,11,FALSE))*$C538/100,0)</f>
        <v>0</v>
      </c>
    </row>
    <row r="539" spans="1:16" ht="24.95" customHeight="1" x14ac:dyDescent="0.25">
      <c r="A539" s="539" t="s">
        <v>395</v>
      </c>
      <c r="B539" s="540"/>
      <c r="C539" s="540"/>
      <c r="D539" s="540"/>
      <c r="E539" s="540"/>
      <c r="F539" s="541"/>
      <c r="G539" s="313">
        <f t="shared" ref="G539:P539" si="47">SUM(G535:G538)</f>
        <v>110.33464939130434</v>
      </c>
      <c r="H539" s="315">
        <f t="shared" si="47"/>
        <v>461.64017305321738</v>
      </c>
      <c r="I539" s="315">
        <f t="shared" si="47"/>
        <v>5.291054347826087</v>
      </c>
      <c r="J539" s="316">
        <f t="shared" si="47"/>
        <v>4.1120999999999999</v>
      </c>
      <c r="K539" s="316">
        <f t="shared" si="47"/>
        <v>13.664528985507246</v>
      </c>
      <c r="L539" s="316">
        <f t="shared" si="47"/>
        <v>49.747799999999998</v>
      </c>
      <c r="M539" s="315">
        <f t="shared" si="47"/>
        <v>2.0020000000000002</v>
      </c>
      <c r="N539" s="317">
        <f t="shared" si="47"/>
        <v>0</v>
      </c>
      <c r="O539" s="317">
        <f t="shared" si="47"/>
        <v>0</v>
      </c>
      <c r="P539" s="318">
        <f t="shared" si="47"/>
        <v>84.592800000000011</v>
      </c>
    </row>
    <row r="540" spans="1:16" ht="24.95" customHeight="1" x14ac:dyDescent="0.25">
      <c r="A540" s="295" t="s">
        <v>767</v>
      </c>
      <c r="B540" s="537"/>
      <c r="C540" s="537"/>
      <c r="D540" s="250"/>
      <c r="E540" s="296"/>
      <c r="F540" s="296"/>
      <c r="G540" s="297"/>
      <c r="H540" s="296"/>
      <c r="I540" s="296"/>
      <c r="J540" s="296"/>
      <c r="K540" s="296"/>
      <c r="L540" s="296"/>
      <c r="M540" s="298"/>
      <c r="N540" s="298"/>
      <c r="O540" s="298"/>
      <c r="P540" s="299"/>
    </row>
    <row r="541" spans="1:16" ht="24.95" customHeight="1" x14ac:dyDescent="0.25">
      <c r="A541" s="516" t="s">
        <v>782</v>
      </c>
      <c r="B541" s="517"/>
      <c r="C541" s="517"/>
      <c r="D541" s="517"/>
      <c r="E541" s="517"/>
      <c r="F541" s="517"/>
      <c r="G541" s="517"/>
      <c r="H541" s="517"/>
      <c r="I541" s="517"/>
      <c r="J541" s="517"/>
      <c r="K541" s="517"/>
      <c r="L541" s="517"/>
      <c r="M541" s="517"/>
      <c r="N541" s="517"/>
      <c r="O541" s="517"/>
      <c r="P541" s="518"/>
    </row>
    <row r="542" spans="1:16" ht="24.95" customHeight="1" x14ac:dyDescent="0.25">
      <c r="A542" s="325" t="s">
        <v>1156</v>
      </c>
      <c r="G542" s="251"/>
      <c r="P542" s="301"/>
    </row>
    <row r="543" spans="1:16" ht="24.95" customHeight="1" x14ac:dyDescent="0.25">
      <c r="A543" s="325" t="s">
        <v>783</v>
      </c>
      <c r="G543" s="251"/>
      <c r="P543" s="301"/>
    </row>
    <row r="544" spans="1:16" ht="24.95" customHeight="1" thickBot="1" x14ac:dyDescent="0.3">
      <c r="A544" s="519" t="s">
        <v>784</v>
      </c>
      <c r="B544" s="520"/>
      <c r="C544" s="520"/>
      <c r="D544" s="520"/>
      <c r="E544" s="520"/>
      <c r="F544" s="520"/>
      <c r="G544" s="520"/>
      <c r="H544" s="520"/>
      <c r="I544" s="520"/>
      <c r="J544" s="520"/>
      <c r="K544" s="520"/>
      <c r="L544" s="520"/>
      <c r="M544" s="520"/>
      <c r="N544" s="520"/>
      <c r="O544" s="520"/>
      <c r="P544" s="521"/>
    </row>
    <row r="545" spans="1:16" ht="24.95" customHeight="1" thickBot="1" x14ac:dyDescent="0.3">
      <c r="A545" s="322"/>
      <c r="B545" s="532" t="s">
        <v>1152</v>
      </c>
      <c r="C545" s="532"/>
      <c r="D545" s="532"/>
      <c r="E545" s="532"/>
      <c r="F545" s="532"/>
      <c r="G545" s="532"/>
      <c r="H545" s="532"/>
      <c r="I545" s="532"/>
      <c r="J545" s="532"/>
      <c r="K545" s="532"/>
      <c r="L545" s="352"/>
      <c r="M545" s="352"/>
      <c r="N545" s="352"/>
      <c r="O545" s="352"/>
      <c r="P545" s="353"/>
    </row>
    <row r="546" spans="1:16" ht="48" customHeight="1" x14ac:dyDescent="0.25">
      <c r="A546" s="510" t="s">
        <v>762</v>
      </c>
      <c r="B546" s="511"/>
      <c r="C546" s="511"/>
      <c r="D546" s="511"/>
      <c r="E546" s="511"/>
      <c r="F546" s="511"/>
      <c r="G546" s="511"/>
      <c r="H546" s="511"/>
      <c r="I546" s="511"/>
      <c r="J546" s="511"/>
      <c r="K546" s="511"/>
      <c r="L546" s="511"/>
      <c r="M546" s="511"/>
      <c r="N546" s="511"/>
      <c r="O546" s="511"/>
      <c r="P546" s="512"/>
    </row>
    <row r="547" spans="1:16" ht="24.95" customHeight="1" x14ac:dyDescent="0.25">
      <c r="A547" s="513" t="s">
        <v>1365</v>
      </c>
      <c r="B547" s="514"/>
      <c r="C547" s="514"/>
      <c r="D547" s="514"/>
      <c r="E547" s="514"/>
      <c r="F547" s="514"/>
      <c r="G547" s="514"/>
      <c r="H547" s="514"/>
      <c r="I547" s="514"/>
      <c r="J547" s="514"/>
      <c r="K547" s="514"/>
      <c r="L547" s="514"/>
      <c r="M547" s="514"/>
      <c r="N547" s="514"/>
      <c r="O547" s="514"/>
      <c r="P547" s="515"/>
    </row>
    <row r="548" spans="1:16" ht="24.95" customHeight="1" x14ac:dyDescent="0.25">
      <c r="A548" s="534" t="s">
        <v>785</v>
      </c>
      <c r="B548" s="535"/>
      <c r="C548" s="535"/>
      <c r="D548" s="535"/>
      <c r="E548" s="535"/>
      <c r="F548" s="536"/>
      <c r="G548" s="522" t="s">
        <v>764</v>
      </c>
      <c r="H548" s="523"/>
      <c r="I548" s="523"/>
      <c r="J548" s="523"/>
      <c r="K548" s="523"/>
      <c r="L548" s="523"/>
      <c r="M548" s="523"/>
      <c r="N548" s="523"/>
      <c r="O548" s="523"/>
      <c r="P548" s="524"/>
    </row>
    <row r="549" spans="1:16" ht="24.95" customHeight="1" x14ac:dyDescent="0.25">
      <c r="A549" s="525" t="s">
        <v>393</v>
      </c>
      <c r="B549" s="505" t="s">
        <v>644</v>
      </c>
      <c r="C549" s="505" t="s">
        <v>645</v>
      </c>
      <c r="D549" s="505" t="s">
        <v>1613</v>
      </c>
      <c r="E549" s="505" t="s">
        <v>394</v>
      </c>
      <c r="F549" s="505" t="s">
        <v>621</v>
      </c>
      <c r="G549" s="527" t="s">
        <v>31</v>
      </c>
      <c r="H549" s="528"/>
      <c r="I549" s="263" t="s">
        <v>7</v>
      </c>
      <c r="J549" s="264" t="s">
        <v>32</v>
      </c>
      <c r="K549" s="264" t="s">
        <v>640</v>
      </c>
      <c r="L549" s="265" t="s">
        <v>8</v>
      </c>
      <c r="M549" s="266" t="s">
        <v>9</v>
      </c>
      <c r="N549" s="267" t="s">
        <v>10</v>
      </c>
      <c r="O549" s="264" t="s">
        <v>396</v>
      </c>
      <c r="P549" s="268" t="s">
        <v>623</v>
      </c>
    </row>
    <row r="550" spans="1:16" ht="24.95" customHeight="1" x14ac:dyDescent="0.25">
      <c r="A550" s="526"/>
      <c r="B550" s="506"/>
      <c r="C550" s="506"/>
      <c r="D550" s="506"/>
      <c r="E550" s="506"/>
      <c r="F550" s="506"/>
      <c r="G550" s="269" t="s">
        <v>34</v>
      </c>
      <c r="H550" s="270" t="s">
        <v>35</v>
      </c>
      <c r="I550" s="271" t="s">
        <v>36</v>
      </c>
      <c r="J550" s="272" t="s">
        <v>36</v>
      </c>
      <c r="K550" s="272" t="s">
        <v>36</v>
      </c>
      <c r="L550" s="273" t="s">
        <v>37</v>
      </c>
      <c r="M550" s="274" t="s">
        <v>37</v>
      </c>
      <c r="N550" s="275" t="s">
        <v>38</v>
      </c>
      <c r="O550" s="272" t="s">
        <v>37</v>
      </c>
      <c r="P550" s="276" t="s">
        <v>37</v>
      </c>
    </row>
    <row r="551" spans="1:16" ht="24.95" customHeight="1" x14ac:dyDescent="0.25">
      <c r="A551" s="277" t="s">
        <v>340</v>
      </c>
      <c r="B551" s="278">
        <v>30</v>
      </c>
      <c r="C551" s="249">
        <v>90</v>
      </c>
      <c r="D551" s="249" t="s">
        <v>1614</v>
      </c>
      <c r="E551" s="279">
        <f t="shared" ref="E551:E560" si="48">IFERROR(B551/C551,0)</f>
        <v>0.33333333333333331</v>
      </c>
      <c r="F551" s="279"/>
      <c r="G551" s="280">
        <f>IFERROR((VLOOKUP($A551,'Tabela de alimentos'!$A$3:$K$1041,2,FALSE))*$C551/100,0)</f>
        <v>291.20914043478263</v>
      </c>
      <c r="H551" s="281">
        <f>IFERROR((VLOOKUP($A551,'Tabela de alimentos'!$A$3:$K$1041,3,FALSE))*$C551/100,0)</f>
        <v>1218.4190435791306</v>
      </c>
      <c r="I551" s="279">
        <f>IFERROR((VLOOKUP($A551,'Tabela de alimentos'!$A$3:$K$1041,4,FALSE))*$C551/100,0)</f>
        <v>19.209782608695651</v>
      </c>
      <c r="J551" s="282">
        <f>IFERROR((VLOOKUP($A551,'Tabela de alimentos'!$A$3:$K$1041,5,FALSE))*$C551/100,0)</f>
        <v>1.1159999999999999</v>
      </c>
      <c r="K551" s="282">
        <f>IFERROR((VLOOKUP($A551,'Tabela de alimentos'!$A$3:$K$1041,6,FALSE))*$C551/100,0)</f>
        <v>52.877217391304356</v>
      </c>
      <c r="L551" s="283">
        <f>IFERROR((VLOOKUP($A551,'Tabela de alimentos'!$A$3:$K$1041,7,FALSE))*$C551/100,0)</f>
        <v>99.813000000000017</v>
      </c>
      <c r="M551" s="283">
        <f>IFERROR((VLOOKUP($A551,'Tabela de alimentos'!$A$3:$K$1041,8,FALSE))*$C551/100,0)</f>
        <v>5.8170000000000002</v>
      </c>
      <c r="N551" s="283">
        <f>IFERROR((VLOOKUP($A551,'Tabela de alimentos'!$A$3:$K$1041,9,FALSE))*$C551/100,0)</f>
        <v>0</v>
      </c>
      <c r="O551" s="283">
        <f>IFERROR((VLOOKUP($A551,'Tabela de alimentos'!$A$3:$K$1041,10,FALSE))*$C551/100,0)</f>
        <v>0</v>
      </c>
      <c r="P551" s="284">
        <f>IFERROR((VLOOKUP($A551,'Tabela de alimentos'!$A$3:$K$1041,11,FALSE))*$C551/100,0)</f>
        <v>0</v>
      </c>
    </row>
    <row r="552" spans="1:16" ht="24.95" customHeight="1" x14ac:dyDescent="0.25">
      <c r="A552" s="285" t="s">
        <v>226</v>
      </c>
      <c r="B552" s="278">
        <v>2.5</v>
      </c>
      <c r="C552" s="249">
        <v>2.5</v>
      </c>
      <c r="D552" s="249" t="s">
        <v>1615</v>
      </c>
      <c r="E552" s="279">
        <f t="shared" si="48"/>
        <v>1</v>
      </c>
      <c r="F552" s="279"/>
      <c r="G552" s="282">
        <f>IFERROR((VLOOKUP($A552,'Tabela de alimentos'!$A$3:$K$1041,2,FALSE))*$C552/100,0)</f>
        <v>22.1</v>
      </c>
      <c r="H552" s="283">
        <f>IFERROR((VLOOKUP($A552,'Tabela de alimentos'!$A$3:$K$1041,3,FALSE))*$C552/100,0)</f>
        <v>92.466399999999993</v>
      </c>
      <c r="I552" s="279">
        <f>IFERROR((VLOOKUP($A552,'Tabela de alimentos'!$A$3:$K$1041,4,FALSE))*$C552/100,0)</f>
        <v>0</v>
      </c>
      <c r="J552" s="282">
        <f>IFERROR((VLOOKUP($A552,'Tabela de alimentos'!$A$3:$K$1041,5,FALSE))*$C552/100,0)</f>
        <v>2.5</v>
      </c>
      <c r="K552" s="282">
        <f>IFERROR((VLOOKUP($A552,'Tabela de alimentos'!$A$3:$K$1041,6,FALSE))*$C552/100,0)</f>
        <v>0</v>
      </c>
      <c r="L552" s="283">
        <f>IFERROR((VLOOKUP($A552,'Tabela de alimentos'!$A$3:$K$1041,7,FALSE))*$C552/100,0)</f>
        <v>0</v>
      </c>
      <c r="M552" s="283">
        <f>IFERROR((VLOOKUP($A552,'Tabela de alimentos'!$A$3:$K$1041,8,FALSE))*$C552/100,0)</f>
        <v>0</v>
      </c>
      <c r="N552" s="283">
        <f>IFERROR((VLOOKUP($A552,'Tabela de alimentos'!$A$3:$K$1041,9,FALSE))*$C552/100,0)</f>
        <v>0</v>
      </c>
      <c r="O552" s="283">
        <f>IFERROR((VLOOKUP($A552,'Tabela de alimentos'!$A$3:$K$1041,10,FALSE))*$C552/100,0)</f>
        <v>0</v>
      </c>
      <c r="P552" s="284">
        <f>IFERROR((VLOOKUP($A552,'Tabela de alimentos'!$A$3:$K$1041,11,FALSE))*$C552/100,0)</f>
        <v>0</v>
      </c>
    </row>
    <row r="553" spans="1:16" ht="24.95" customHeight="1" x14ac:dyDescent="0.25">
      <c r="A553" s="285" t="s">
        <v>861</v>
      </c>
      <c r="B553" s="278">
        <v>0.2</v>
      </c>
      <c r="C553" s="249">
        <v>0.2</v>
      </c>
      <c r="D553" s="249" t="s">
        <v>1614</v>
      </c>
      <c r="E553" s="279">
        <f t="shared" si="48"/>
        <v>1</v>
      </c>
      <c r="F553" s="279"/>
      <c r="G553" s="282">
        <f>IFERROR((VLOOKUP($A553,'Tabela de alimentos'!$A$3:$K$1041,2,FALSE))*$C553/100,0)</f>
        <v>0</v>
      </c>
      <c r="H553" s="283">
        <f>IFERROR((VLOOKUP($A553,'Tabela de alimentos'!$A$3:$K$1041,3,FALSE))*$C553/100,0)</f>
        <v>0</v>
      </c>
      <c r="I553" s="279">
        <f>IFERROR((VLOOKUP($A553,'Tabela de alimentos'!$A$3:$K$1041,4,FALSE))*$C553/100,0)</f>
        <v>0</v>
      </c>
      <c r="J553" s="282">
        <f>IFERROR((VLOOKUP($A553,'Tabela de alimentos'!$A$3:$K$1041,5,FALSE))*$C553/100,0)</f>
        <v>0</v>
      </c>
      <c r="K553" s="282">
        <f>IFERROR((VLOOKUP($A553,'Tabela de alimentos'!$A$3:$K$1041,6,FALSE))*$C553/100,0)</f>
        <v>0</v>
      </c>
      <c r="L553" s="283">
        <f>IFERROR((VLOOKUP($A553,'Tabela de alimentos'!$A$3:$K$1041,7,FALSE))*$C553/100,0)</f>
        <v>0</v>
      </c>
      <c r="M553" s="283">
        <f>IFERROR((VLOOKUP($A553,'Tabela de alimentos'!$A$3:$K$1041,8,FALSE))*$C553/100,0)</f>
        <v>0</v>
      </c>
      <c r="N553" s="283">
        <f>IFERROR((VLOOKUP($A553,'Tabela de alimentos'!$A$3:$K$1041,9,FALSE))*$C553/100,0)</f>
        <v>0</v>
      </c>
      <c r="O553" s="283">
        <f>IFERROR((VLOOKUP($A553,'Tabela de alimentos'!$A$3:$K$1041,10,FALSE))*$C553/100,0)</f>
        <v>0</v>
      </c>
      <c r="P553" s="284">
        <f>IFERROR((VLOOKUP($A553,'Tabela de alimentos'!$A$3:$K$1041,11,FALSE))*$C553/100,0)</f>
        <v>79.88600000000001</v>
      </c>
    </row>
    <row r="554" spans="1:16" ht="24.95" customHeight="1" x14ac:dyDescent="0.25">
      <c r="A554" s="285" t="s">
        <v>90</v>
      </c>
      <c r="B554" s="278">
        <v>1</v>
      </c>
      <c r="C554" s="249">
        <v>1</v>
      </c>
      <c r="D554" s="249" t="s">
        <v>1614</v>
      </c>
      <c r="E554" s="279">
        <f t="shared" si="48"/>
        <v>1</v>
      </c>
      <c r="F554" s="279"/>
      <c r="G554" s="282">
        <f>IFERROR((VLOOKUP($A554,'Tabela de alimentos'!$A$3:$K$1041,2,FALSE))*$C554/100,0)</f>
        <v>1.1312987826086958</v>
      </c>
      <c r="H554" s="283">
        <f>IFERROR((VLOOKUP($A554,'Tabela de alimentos'!$A$3:$K$1041,3,FALSE))*$C554/100,0)</f>
        <v>4.733354106434783</v>
      </c>
      <c r="I554" s="279">
        <f>IFERROR((VLOOKUP($A554,'Tabela de alimentos'!$A$3:$K$1041,4,FALSE))*$C554/100,0)</f>
        <v>7.0108695652173911E-2</v>
      </c>
      <c r="J554" s="282">
        <f>IFERROR((VLOOKUP($A554,'Tabela de alimentos'!$A$3:$K$1041,5,FALSE))*$C554/100,0)</f>
        <v>2.2000000000000001E-3</v>
      </c>
      <c r="K554" s="282">
        <f>IFERROR((VLOOKUP($A554,'Tabela de alimentos'!$A$3:$K$1041,6,FALSE))*$C554/100,0)</f>
        <v>0.23905797101449278</v>
      </c>
      <c r="L554" s="283">
        <f>IFERROR((VLOOKUP($A554,'Tabela de alimentos'!$A$3:$K$1041,7,FALSE))*$C554/100,0)</f>
        <v>0.1356</v>
      </c>
      <c r="M554" s="283">
        <f>IFERROR((VLOOKUP($A554,'Tabela de alimentos'!$A$3:$K$1041,8,FALSE))*$C554/100,0)</f>
        <v>8.0000000000000002E-3</v>
      </c>
      <c r="N554" s="283">
        <f>IFERROR((VLOOKUP($A554,'Tabela de alimentos'!$A$3:$K$1041,9,FALSE))*$C554/100,0)</f>
        <v>0</v>
      </c>
      <c r="O554" s="283">
        <f>IFERROR((VLOOKUP($A554,'Tabela de alimentos'!$A$3:$K$1041,10,FALSE))*$C554/100,0)</f>
        <v>0</v>
      </c>
      <c r="P554" s="284">
        <f>IFERROR((VLOOKUP($A554,'Tabela de alimentos'!$A$3:$K$1041,11,FALSE))*$C554/100,0)</f>
        <v>5.3600000000000002E-2</v>
      </c>
    </row>
    <row r="555" spans="1:16" ht="24.95" customHeight="1" x14ac:dyDescent="0.25">
      <c r="A555" s="285" t="s">
        <v>101</v>
      </c>
      <c r="B555" s="278">
        <v>3</v>
      </c>
      <c r="C555" s="249">
        <v>2.5</v>
      </c>
      <c r="D555" s="249" t="s">
        <v>1614</v>
      </c>
      <c r="E555" s="279">
        <f t="shared" si="48"/>
        <v>1.2</v>
      </c>
      <c r="F555" s="279"/>
      <c r="G555" s="282">
        <f>IFERROR((VLOOKUP($A555,'Tabela de alimentos'!$A$3:$K$1041,2,FALSE))*$C555/100,0)</f>
        <v>0.98550115942028949</v>
      </c>
      <c r="H555" s="283">
        <f>IFERROR((VLOOKUP($A555,'Tabela de alimentos'!$A$3:$K$1041,3,FALSE))*$C555/100,0)</f>
        <v>4.1233368510144919</v>
      </c>
      <c r="I555" s="279">
        <f>IFERROR((VLOOKUP($A555,'Tabela de alimentos'!$A$3:$K$1041,4,FALSE))*$C555/100,0)</f>
        <v>4.2753623188405802E-2</v>
      </c>
      <c r="J555" s="282">
        <f>IFERROR((VLOOKUP($A555,'Tabela de alimentos'!$A$3:$K$1041,5,FALSE))*$C555/100,0)</f>
        <v>2E-3</v>
      </c>
      <c r="K555" s="282">
        <f>IFERROR((VLOOKUP($A555,'Tabela de alimentos'!$A$3:$K$1041,6,FALSE))*$C555/100,0)</f>
        <v>0.22132971014492747</v>
      </c>
      <c r="L555" s="283">
        <f>IFERROR((VLOOKUP($A555,'Tabela de alimentos'!$A$3:$K$1041,7,FALSE))*$C555/100,0)</f>
        <v>0.35</v>
      </c>
      <c r="M555" s="283">
        <f>IFERROR((VLOOKUP($A555,'Tabela de alimentos'!$A$3:$K$1041,8,FALSE))*$C555/100,0)</f>
        <v>5.0833333333333338E-3</v>
      </c>
      <c r="N555" s="283">
        <f>IFERROR((VLOOKUP($A555,'Tabela de alimentos'!$A$3:$K$1041,9,FALSE))*$C555/100,0)</f>
        <v>0</v>
      </c>
      <c r="O555" s="283">
        <f>IFERROR((VLOOKUP($A555,'Tabela de alimentos'!$A$3:$K$1041,10,FALSE))*$C555/100,0)</f>
        <v>0.11666666666666668</v>
      </c>
      <c r="P555" s="284">
        <f>IFERROR((VLOOKUP($A555,'Tabela de alimentos'!$A$3:$K$1041,11,FALSE))*$C555/100,0)</f>
        <v>1.4916666666666667E-2</v>
      </c>
    </row>
    <row r="556" spans="1:16" ht="24.95" customHeight="1" x14ac:dyDescent="0.25">
      <c r="A556" s="285" t="s">
        <v>110</v>
      </c>
      <c r="B556" s="278">
        <v>10</v>
      </c>
      <c r="C556" s="249">
        <v>10</v>
      </c>
      <c r="D556" s="249" t="s">
        <v>1614</v>
      </c>
      <c r="E556" s="279">
        <f t="shared" si="48"/>
        <v>1</v>
      </c>
      <c r="F556" s="279"/>
      <c r="G556" s="282">
        <f>IFERROR((VLOOKUP($A556,'Tabela de alimentos'!$A$3:$K$1041,2,FALSE))*$C556/100,0)</f>
        <v>36.526897499999997</v>
      </c>
      <c r="H556" s="283">
        <f>IFERROR((VLOOKUP($A556,'Tabela de alimentos'!$A$3:$K$1041,3,FALSE))*$C556/100,0)</f>
        <v>152.82853914000003</v>
      </c>
      <c r="I556" s="279">
        <f>IFERROR((VLOOKUP($A556,'Tabela de alimentos'!$A$3:$K$1041,4,FALSE))*$C556/100,0)</f>
        <v>0.12291666666666667</v>
      </c>
      <c r="J556" s="282">
        <f>IFERROR((VLOOKUP($A556,'Tabela de alimentos'!$A$3:$K$1041,5,FALSE))*$C556/100,0)</f>
        <v>2.8666666666666667E-2</v>
      </c>
      <c r="K556" s="282">
        <f>IFERROR((VLOOKUP($A556,'Tabela de alimentos'!$A$3:$K$1041,6,FALSE))*$C556/100,0)</f>
        <v>8.9194166666666668</v>
      </c>
      <c r="L556" s="283">
        <f>IFERROR((VLOOKUP($A556,'Tabela de alimentos'!$A$3:$K$1041,7,FALSE))*$C556/100,0)</f>
        <v>7.5527333333333333</v>
      </c>
      <c r="M556" s="283">
        <f>IFERROR((VLOOKUP($A556,'Tabela de alimentos'!$A$3:$K$1041,8,FALSE))*$C556/100,0)</f>
        <v>0.11936666666666663</v>
      </c>
      <c r="N556" s="283">
        <f>IFERROR((VLOOKUP($A556,'Tabela de alimentos'!$A$3:$K$1041,9,FALSE))*$C556/100,0)</f>
        <v>0</v>
      </c>
      <c r="O556" s="283">
        <f>IFERROR((VLOOKUP($A556,'Tabela de alimentos'!$A$3:$K$1041,10,FALSE))*$C556/100,0)</f>
        <v>0</v>
      </c>
      <c r="P556" s="284">
        <f>IFERROR((VLOOKUP($A556,'Tabela de alimentos'!$A$3:$K$1041,11,FALSE))*$C556/100,0)</f>
        <v>1.0310000000000001</v>
      </c>
    </row>
    <row r="557" spans="1:16" ht="24.95" customHeight="1" x14ac:dyDescent="0.25">
      <c r="A557" s="285" t="s">
        <v>598</v>
      </c>
      <c r="B557" s="278">
        <v>15</v>
      </c>
      <c r="C557" s="249">
        <v>10</v>
      </c>
      <c r="D557" s="249" t="s">
        <v>1614</v>
      </c>
      <c r="E557" s="279">
        <f t="shared" si="48"/>
        <v>1.5</v>
      </c>
      <c r="F557" s="279"/>
      <c r="G557" s="282">
        <f>IFERROR((VLOOKUP($A557,'Tabela de alimentos'!$A$3:$K$1041,2,FALSE))*$C557/100,0)</f>
        <v>25.6</v>
      </c>
      <c r="H557" s="283">
        <f>IFERROR((VLOOKUP($A557,'Tabela de alimentos'!$A$3:$K$1041,3,FALSE))*$C557/100,0)</f>
        <v>107.11040000000001</v>
      </c>
      <c r="I557" s="279">
        <f>IFERROR((VLOOKUP($A557,'Tabela de alimentos'!$A$3:$K$1041,4,FALSE))*$C557/100,0)</f>
        <v>1.8</v>
      </c>
      <c r="J557" s="282">
        <f>IFERROR((VLOOKUP($A557,'Tabela de alimentos'!$A$3:$K$1041,5,FALSE))*$C557/100,0)</f>
        <v>2</v>
      </c>
      <c r="K557" s="282">
        <f>IFERROR((VLOOKUP($A557,'Tabela de alimentos'!$A$3:$K$1041,6,FALSE))*$C557/100,0)</f>
        <v>0.1</v>
      </c>
      <c r="L557" s="283">
        <f>IFERROR((VLOOKUP($A557,'Tabela de alimentos'!$A$3:$K$1041,7,FALSE))*$C557/100,0)</f>
        <v>0.69400000000000006</v>
      </c>
      <c r="M557" s="283">
        <f>IFERROR((VLOOKUP($A557,'Tabela de alimentos'!$A$3:$K$1041,8,FALSE))*$C557/100,0)</f>
        <v>0.1</v>
      </c>
      <c r="N557" s="283">
        <f>IFERROR((VLOOKUP($A557,'Tabela de alimentos'!$A$3:$K$1041,9,FALSE))*$C557/100,0)</f>
        <v>0</v>
      </c>
      <c r="O557" s="283">
        <f>IFERROR((VLOOKUP($A557,'Tabela de alimentos'!$A$3:$K$1041,10,FALSE))*$C557/100,0)</f>
        <v>0</v>
      </c>
      <c r="P557" s="284">
        <f>IFERROR((VLOOKUP($A557,'Tabela de alimentos'!$A$3:$K$1041,11,FALSE))*$C557/100,0)</f>
        <v>84</v>
      </c>
    </row>
    <row r="558" spans="1:16" ht="24.95" customHeight="1" x14ac:dyDescent="0.25">
      <c r="A558" s="285" t="s">
        <v>107</v>
      </c>
      <c r="B558" s="278">
        <v>10</v>
      </c>
      <c r="C558" s="249">
        <v>10</v>
      </c>
      <c r="D558" s="249" t="s">
        <v>1614</v>
      </c>
      <c r="E558" s="279">
        <f t="shared" si="48"/>
        <v>1</v>
      </c>
      <c r="F558" s="279"/>
      <c r="G558" s="282">
        <f>IFERROR((VLOOKUP($A558,'Tabela de alimentos'!$A$3:$K$1041,2,FALSE))*$C558/100,0)</f>
        <v>2.7056697101449281</v>
      </c>
      <c r="H558" s="283">
        <f>IFERROR((VLOOKUP($A558,'Tabela de alimentos'!$A$3:$K$1041,3,FALSE))*$C558/100,0)</f>
        <v>11.32052206724638</v>
      </c>
      <c r="I558" s="279">
        <f>IFERROR((VLOOKUP($A558,'Tabela de alimentos'!$A$3:$K$1041,4,FALSE))*$C558/100,0)</f>
        <v>0.28731884057971013</v>
      </c>
      <c r="J558" s="282">
        <f>IFERROR((VLOOKUP($A558,'Tabela de alimentos'!$A$3:$K$1041,5,FALSE))*$C558/100,0)</f>
        <v>5.4666666666666676E-2</v>
      </c>
      <c r="K558" s="282">
        <f>IFERROR((VLOOKUP($A558,'Tabela de alimentos'!$A$3:$K$1041,6,FALSE))*$C558/100,0)</f>
        <v>0.43334782608695588</v>
      </c>
      <c r="L558" s="283">
        <f>IFERROR((VLOOKUP($A558,'Tabela de alimentos'!$A$3:$K$1041,7,FALSE))*$C558/100,0)</f>
        <v>13.086599999999999</v>
      </c>
      <c r="M558" s="283">
        <f>IFERROR((VLOOKUP($A558,'Tabela de alimentos'!$A$3:$K$1041,8,FALSE))*$C558/100,0)</f>
        <v>4.5366666666666673E-2</v>
      </c>
      <c r="N558" s="283">
        <f>IFERROR((VLOOKUP($A558,'Tabela de alimentos'!$A$3:$K$1041,9,FALSE))*$C558/100,0)</f>
        <v>58.3</v>
      </c>
      <c r="O558" s="283">
        <f>IFERROR((VLOOKUP($A558,'Tabela de alimentos'!$A$3:$K$1041,10,FALSE))*$C558/100,0)</f>
        <v>9.668333333333333</v>
      </c>
      <c r="P558" s="284">
        <f>IFERROR((VLOOKUP($A558,'Tabela de alimentos'!$A$3:$K$1041,11,FALSE))*$C558/100,0)</f>
        <v>0.61709999999999998</v>
      </c>
    </row>
    <row r="559" spans="1:16" ht="24.95" customHeight="1" x14ac:dyDescent="0.25">
      <c r="A559" s="285" t="s">
        <v>313</v>
      </c>
      <c r="B559" s="278">
        <v>25</v>
      </c>
      <c r="C559" s="249">
        <v>25</v>
      </c>
      <c r="D559" s="249" t="s">
        <v>1614</v>
      </c>
      <c r="E559" s="279">
        <f t="shared" si="48"/>
        <v>1</v>
      </c>
      <c r="F559" s="279"/>
      <c r="G559" s="282">
        <f>IFERROR((VLOOKUP($A559,'Tabela de alimentos'!$A$3:$K$1041,2,FALSE))*$C559/100,0)</f>
        <v>35.777933333333337</v>
      </c>
      <c r="H559" s="283">
        <f>IFERROR((VLOOKUP($A559,'Tabela de alimentos'!$A$3:$K$1041,3,FALSE))*$C559/100,0)</f>
        <v>149.69487306666667</v>
      </c>
      <c r="I559" s="279">
        <f>IFERROR((VLOOKUP($A559,'Tabela de alimentos'!$A$3:$K$1041,4,FALSE))*$C559/100,0)</f>
        <v>3.2574999999999998</v>
      </c>
      <c r="J559" s="282">
        <f>IFERROR((VLOOKUP($A559,'Tabela de alimentos'!$A$3:$K$1041,5,FALSE))*$C559/100,0)</f>
        <v>2.2250000000000001</v>
      </c>
      <c r="K559" s="282">
        <f>IFERROR((VLOOKUP($A559,'Tabela de alimentos'!$A$3:$K$1041,6,FALSE))*$C559/100,0)</f>
        <v>0.40916666666666812</v>
      </c>
      <c r="L559" s="283">
        <f>IFERROR((VLOOKUP($A559,'Tabela de alimentos'!$A$3:$K$1041,7,FALSE))*$C559/100,0)</f>
        <v>10.505833333333333</v>
      </c>
      <c r="M559" s="283">
        <f>IFERROR((VLOOKUP($A559,'Tabela de alimentos'!$A$3:$K$1041,8,FALSE))*$C559/100,0)</f>
        <v>0.39083333333333337</v>
      </c>
      <c r="N559" s="283">
        <f>IFERROR((VLOOKUP($A559,'Tabela de alimentos'!$A$3:$K$1041,9,FALSE))*$C559/100,0)</f>
        <v>19.706666666666663</v>
      </c>
      <c r="O559" s="283">
        <f>IFERROR((VLOOKUP($A559,'Tabela de alimentos'!$A$3:$K$1041,10,FALSE))*$C559/100,0)</f>
        <v>0</v>
      </c>
      <c r="P559" s="284">
        <f>IFERROR((VLOOKUP($A559,'Tabela de alimentos'!$A$3:$K$1041,11,FALSE))*$C559/100,0)</f>
        <v>42</v>
      </c>
    </row>
    <row r="560" spans="1:16" ht="24.95" customHeight="1" x14ac:dyDescent="0.25">
      <c r="A560" s="285" t="s">
        <v>150</v>
      </c>
      <c r="B560" s="278">
        <v>20</v>
      </c>
      <c r="C560" s="249">
        <v>15</v>
      </c>
      <c r="D560" s="249" t="s">
        <v>1614</v>
      </c>
      <c r="E560" s="279">
        <f t="shared" si="48"/>
        <v>1.3333333333333333</v>
      </c>
      <c r="F560" s="279"/>
      <c r="G560" s="289">
        <f>IFERROR((VLOOKUP($A560,'Tabela de alimentos'!$A$3:$K$1041,2,FALSE))*$C560/100,0)</f>
        <v>19.20366782608696</v>
      </c>
      <c r="H560" s="283">
        <f>IFERROR((VLOOKUP($A560,'Tabela de alimentos'!$A$3:$K$1041,3,FALSE))*$C560/100,0)</f>
        <v>80.348146184347854</v>
      </c>
      <c r="I560" s="279">
        <f>IFERROR((VLOOKUP($A560,'Tabela de alimentos'!$A$3:$K$1041,4,FALSE))*$C560/100,0)</f>
        <v>0.21521739130434786</v>
      </c>
      <c r="J560" s="282">
        <f>IFERROR((VLOOKUP($A560,'Tabela de alimentos'!$A$3:$K$1041,5,FALSE))*$C560/100,0)</f>
        <v>3.5999999999999997E-2</v>
      </c>
      <c r="K560" s="282">
        <f>IFERROR((VLOOKUP($A560,'Tabela de alimentos'!$A$3:$K$1041,6,FALSE))*$C560/100,0)</f>
        <v>5.0497826086956534</v>
      </c>
      <c r="L560" s="283">
        <f>IFERROR((VLOOKUP($A560,'Tabela de alimentos'!$A$3:$K$1041,7,FALSE))*$C560/100,0)</f>
        <v>0.62265000000000004</v>
      </c>
      <c r="M560" s="283">
        <f>IFERROR((VLOOKUP($A560,'Tabela de alimentos'!$A$3:$K$1041,8,FALSE))*$C560/100,0)</f>
        <v>4.4000000000000004E-2</v>
      </c>
      <c r="N560" s="283">
        <f>IFERROR((VLOOKUP($A560,'Tabela de alimentos'!$A$3:$K$1041,9,FALSE))*$C560/100,0)</f>
        <v>35.85</v>
      </c>
      <c r="O560" s="283">
        <f>IFERROR((VLOOKUP($A560,'Tabela de alimentos'!$A$3:$K$1041,10,FALSE))*$C560/100,0)</f>
        <v>2.3620000000000001</v>
      </c>
      <c r="P560" s="284">
        <f>IFERROR((VLOOKUP($A560,'Tabela de alimentos'!$A$3:$K$1041,11,FALSE))*$C560/100,0)</f>
        <v>0</v>
      </c>
    </row>
    <row r="561" spans="1:16" ht="24.95" customHeight="1" x14ac:dyDescent="0.25">
      <c r="A561" s="539" t="s">
        <v>395</v>
      </c>
      <c r="B561" s="540"/>
      <c r="C561" s="540"/>
      <c r="D561" s="540"/>
      <c r="E561" s="540"/>
      <c r="F561" s="541"/>
      <c r="G561" s="313">
        <f t="shared" ref="G561:P561" si="49">SUM(G551:G560)</f>
        <v>435.24010874637696</v>
      </c>
      <c r="H561" s="315">
        <f t="shared" si="49"/>
        <v>1821.0446149948409</v>
      </c>
      <c r="I561" s="315">
        <f t="shared" si="49"/>
        <v>25.005597826086955</v>
      </c>
      <c r="J561" s="316">
        <f t="shared" si="49"/>
        <v>7.9645333333333337</v>
      </c>
      <c r="K561" s="316">
        <f t="shared" si="49"/>
        <v>68.249318840579733</v>
      </c>
      <c r="L561" s="316">
        <f t="shared" si="49"/>
        <v>132.76041666666669</v>
      </c>
      <c r="M561" s="315">
        <f t="shared" si="49"/>
        <v>6.5296499999999993</v>
      </c>
      <c r="N561" s="317">
        <f t="shared" si="49"/>
        <v>113.85666666666665</v>
      </c>
      <c r="O561" s="317">
        <f t="shared" si="49"/>
        <v>12.147</v>
      </c>
      <c r="P561" s="318">
        <f t="shared" si="49"/>
        <v>207.60261666666668</v>
      </c>
    </row>
    <row r="562" spans="1:16" ht="24.95" customHeight="1" x14ac:dyDescent="0.25">
      <c r="A562" s="295" t="s">
        <v>767</v>
      </c>
      <c r="B562" s="537"/>
      <c r="C562" s="537"/>
      <c r="D562" s="250"/>
      <c r="E562" s="296"/>
      <c r="F562" s="296"/>
      <c r="G562" s="297"/>
      <c r="H562" s="296"/>
      <c r="I562" s="296"/>
      <c r="J562" s="296"/>
      <c r="K562" s="296"/>
      <c r="L562" s="296"/>
      <c r="M562" s="298"/>
      <c r="N562" s="298"/>
      <c r="O562" s="298"/>
      <c r="P562" s="299"/>
    </row>
    <row r="563" spans="1:16" ht="24.95" customHeight="1" x14ac:dyDescent="0.25">
      <c r="A563" s="516" t="s">
        <v>914</v>
      </c>
      <c r="B563" s="517"/>
      <c r="C563" s="517"/>
      <c r="D563" s="517"/>
      <c r="E563" s="517"/>
      <c r="F563" s="517"/>
      <c r="G563" s="517"/>
      <c r="H563" s="517"/>
      <c r="I563" s="517"/>
      <c r="J563" s="517"/>
      <c r="K563" s="517"/>
      <c r="L563" s="517"/>
      <c r="M563" s="517"/>
      <c r="N563" s="517"/>
      <c r="O563" s="517"/>
      <c r="P563" s="518"/>
    </row>
    <row r="564" spans="1:16" ht="24.95" customHeight="1" x14ac:dyDescent="0.25">
      <c r="A564" s="325" t="s">
        <v>887</v>
      </c>
      <c r="G564" s="251"/>
      <c r="P564" s="301"/>
    </row>
    <row r="565" spans="1:16" ht="24.95" customHeight="1" x14ac:dyDescent="0.25">
      <c r="A565" s="325" t="s">
        <v>786</v>
      </c>
      <c r="G565" s="251"/>
      <c r="P565" s="301"/>
    </row>
    <row r="566" spans="1:16" ht="24.95" customHeight="1" x14ac:dyDescent="0.25">
      <c r="A566" s="325" t="s">
        <v>787</v>
      </c>
      <c r="G566" s="251"/>
      <c r="P566" s="301"/>
    </row>
    <row r="567" spans="1:16" ht="24.95" customHeight="1" x14ac:dyDescent="0.25">
      <c r="A567" s="325" t="s">
        <v>913</v>
      </c>
      <c r="G567" s="251"/>
      <c r="P567" s="301"/>
    </row>
    <row r="568" spans="1:16" ht="24.95" customHeight="1" x14ac:dyDescent="0.25">
      <c r="A568" s="325" t="s">
        <v>916</v>
      </c>
      <c r="G568" s="251"/>
      <c r="P568" s="301"/>
    </row>
    <row r="569" spans="1:16" ht="24.95" customHeight="1" x14ac:dyDescent="0.25">
      <c r="A569" s="325" t="s">
        <v>915</v>
      </c>
      <c r="G569" s="251"/>
      <c r="P569" s="301"/>
    </row>
    <row r="570" spans="1:16" ht="24.95" customHeight="1" thickBot="1" x14ac:dyDescent="0.3">
      <c r="A570" s="519" t="s">
        <v>1652</v>
      </c>
      <c r="B570" s="520"/>
      <c r="C570" s="520"/>
      <c r="D570" s="520"/>
      <c r="E570" s="520"/>
      <c r="F570" s="520"/>
      <c r="G570" s="520"/>
      <c r="H570" s="520"/>
      <c r="I570" s="520"/>
      <c r="J570" s="520"/>
      <c r="K570" s="520"/>
      <c r="L570" s="520"/>
      <c r="M570" s="520"/>
      <c r="N570" s="520"/>
      <c r="O570" s="520"/>
      <c r="P570" s="521"/>
    </row>
    <row r="571" spans="1:16" ht="24.95" customHeight="1" thickBot="1" x14ac:dyDescent="0.3">
      <c r="A571" s="322"/>
      <c r="B571" s="532" t="s">
        <v>1152</v>
      </c>
      <c r="C571" s="532"/>
      <c r="D571" s="532"/>
      <c r="E571" s="532"/>
      <c r="F571" s="532"/>
      <c r="G571" s="532"/>
      <c r="H571" s="532"/>
      <c r="I571" s="532"/>
      <c r="J571" s="532"/>
      <c r="K571" s="532"/>
      <c r="L571" s="352"/>
      <c r="M571" s="352"/>
      <c r="N571" s="352"/>
      <c r="O571" s="352"/>
      <c r="P571" s="353"/>
    </row>
    <row r="572" spans="1:16" ht="48" customHeight="1" x14ac:dyDescent="0.25">
      <c r="A572" s="510" t="s">
        <v>762</v>
      </c>
      <c r="B572" s="511"/>
      <c r="C572" s="511"/>
      <c r="D572" s="511"/>
      <c r="E572" s="511"/>
      <c r="F572" s="511"/>
      <c r="G572" s="511"/>
      <c r="H572" s="511"/>
      <c r="I572" s="511"/>
      <c r="J572" s="511"/>
      <c r="K572" s="511"/>
      <c r="L572" s="511"/>
      <c r="M572" s="511"/>
      <c r="N572" s="511"/>
      <c r="O572" s="511"/>
      <c r="P572" s="512"/>
    </row>
    <row r="573" spans="1:16" ht="24.95" customHeight="1" x14ac:dyDescent="0.25">
      <c r="A573" s="513" t="s">
        <v>1365</v>
      </c>
      <c r="B573" s="514"/>
      <c r="C573" s="514"/>
      <c r="D573" s="514"/>
      <c r="E573" s="514"/>
      <c r="F573" s="514"/>
      <c r="G573" s="514"/>
      <c r="H573" s="514"/>
      <c r="I573" s="514"/>
      <c r="J573" s="514"/>
      <c r="K573" s="514"/>
      <c r="L573" s="514"/>
      <c r="M573" s="514"/>
      <c r="N573" s="514"/>
      <c r="O573" s="514"/>
      <c r="P573" s="515"/>
    </row>
    <row r="574" spans="1:16" ht="24.95" customHeight="1" x14ac:dyDescent="0.25">
      <c r="A574" s="534" t="s">
        <v>788</v>
      </c>
      <c r="B574" s="535"/>
      <c r="C574" s="535"/>
      <c r="D574" s="535"/>
      <c r="E574" s="535"/>
      <c r="F574" s="536"/>
      <c r="G574" s="522" t="s">
        <v>764</v>
      </c>
      <c r="H574" s="523"/>
      <c r="I574" s="523"/>
      <c r="J574" s="523"/>
      <c r="K574" s="523"/>
      <c r="L574" s="523"/>
      <c r="M574" s="523"/>
      <c r="N574" s="523"/>
      <c r="O574" s="523"/>
      <c r="P574" s="524"/>
    </row>
    <row r="575" spans="1:16" ht="24.95" customHeight="1" x14ac:dyDescent="0.25">
      <c r="A575" s="525" t="s">
        <v>393</v>
      </c>
      <c r="B575" s="505" t="s">
        <v>644</v>
      </c>
      <c r="C575" s="505" t="s">
        <v>645</v>
      </c>
      <c r="D575" s="505" t="s">
        <v>1613</v>
      </c>
      <c r="E575" s="505" t="s">
        <v>394</v>
      </c>
      <c r="F575" s="505" t="s">
        <v>621</v>
      </c>
      <c r="G575" s="527" t="s">
        <v>31</v>
      </c>
      <c r="H575" s="528"/>
      <c r="I575" s="263" t="s">
        <v>7</v>
      </c>
      <c r="J575" s="264" t="s">
        <v>32</v>
      </c>
      <c r="K575" s="264" t="s">
        <v>640</v>
      </c>
      <c r="L575" s="265" t="s">
        <v>8</v>
      </c>
      <c r="M575" s="266" t="s">
        <v>9</v>
      </c>
      <c r="N575" s="267" t="s">
        <v>10</v>
      </c>
      <c r="O575" s="264" t="s">
        <v>396</v>
      </c>
      <c r="P575" s="268" t="s">
        <v>623</v>
      </c>
    </row>
    <row r="576" spans="1:16" ht="24.95" customHeight="1" x14ac:dyDescent="0.25">
      <c r="A576" s="526"/>
      <c r="B576" s="506"/>
      <c r="C576" s="506"/>
      <c r="D576" s="506"/>
      <c r="E576" s="506"/>
      <c r="F576" s="506"/>
      <c r="G576" s="269" t="s">
        <v>34</v>
      </c>
      <c r="H576" s="267" t="s">
        <v>35</v>
      </c>
      <c r="I576" s="271" t="s">
        <v>36</v>
      </c>
      <c r="J576" s="272" t="s">
        <v>36</v>
      </c>
      <c r="K576" s="272" t="s">
        <v>36</v>
      </c>
      <c r="L576" s="273" t="s">
        <v>37</v>
      </c>
      <c r="M576" s="274" t="s">
        <v>37</v>
      </c>
      <c r="N576" s="275" t="s">
        <v>38</v>
      </c>
      <c r="O576" s="272" t="s">
        <v>37</v>
      </c>
      <c r="P576" s="276" t="s">
        <v>37</v>
      </c>
    </row>
    <row r="577" spans="1:19" ht="24.95" customHeight="1" x14ac:dyDescent="0.25">
      <c r="A577" s="277" t="s">
        <v>282</v>
      </c>
      <c r="B577" s="278">
        <v>80</v>
      </c>
      <c r="C577" s="249">
        <v>70</v>
      </c>
      <c r="D577" s="249" t="s">
        <v>1614</v>
      </c>
      <c r="E577" s="279">
        <f t="shared" ref="E577:E585" si="50">IFERROR(B577/C577,0)</f>
        <v>1.1428571428571428</v>
      </c>
      <c r="F577" s="279"/>
      <c r="G577" s="280">
        <f>IFERROR((VLOOKUP($A577,'Tabela de alimentos'!$A$3:$K$1041,2,FALSE))*$C577/100,0)</f>
        <v>83.411486666666661</v>
      </c>
      <c r="H577" s="281">
        <f>IFERROR((VLOOKUP($A577,'Tabela de alimentos'!$A$3:$K$1041,3,FALSE))*$C577/100,0)</f>
        <v>348.99366021333327</v>
      </c>
      <c r="I577" s="310">
        <f>IFERROR((VLOOKUP($A577,'Tabela de alimentos'!$A$3:$K$1041,4,FALSE))*$C577/100,0)</f>
        <v>15.068666666666667</v>
      </c>
      <c r="J577" s="282">
        <f>IFERROR((VLOOKUP($A577,'Tabela de alimentos'!$A$3:$K$1041,5,FALSE))*$C577/100,0)</f>
        <v>2.1139999999999999</v>
      </c>
      <c r="K577" s="282">
        <f>IFERROR((VLOOKUP($A577,'Tabela de alimentos'!$A$3:$K$1041,6,FALSE))*$C577/100,0)</f>
        <v>0</v>
      </c>
      <c r="L577" s="283">
        <f>IFERROR((VLOOKUP($A577,'Tabela de alimentos'!$A$3:$K$1041,7,FALSE))*$C577/100,0)</f>
        <v>5.1543333333333328</v>
      </c>
      <c r="M577" s="283">
        <f>IFERROR((VLOOKUP($A577,'Tabela de alimentos'!$A$3:$K$1041,8,FALSE))*$C577/100,0)</f>
        <v>0.30333333333333334</v>
      </c>
      <c r="N577" s="283">
        <f>IFERROR((VLOOKUP($A577,'Tabela de alimentos'!$A$3:$K$1041,9,FALSE))*$C577/100,0)</f>
        <v>1.4</v>
      </c>
      <c r="O577" s="283">
        <f>IFERROR((VLOOKUP($A577,'Tabela de alimentos'!$A$3:$K$1041,10,FALSE))*$C577/100,0)</f>
        <v>0</v>
      </c>
      <c r="P577" s="284">
        <f>IFERROR((VLOOKUP($A577,'Tabela de alimentos'!$A$3:$K$1041,11,FALSE))*$C577/100,0)</f>
        <v>39.200000000000003</v>
      </c>
    </row>
    <row r="578" spans="1:19" ht="24.95" customHeight="1" x14ac:dyDescent="0.25">
      <c r="A578" s="285" t="s">
        <v>90</v>
      </c>
      <c r="B578" s="278">
        <v>0.5</v>
      </c>
      <c r="C578" s="249">
        <v>0.5</v>
      </c>
      <c r="D578" s="249" t="s">
        <v>1614</v>
      </c>
      <c r="E578" s="279">
        <f t="shared" si="50"/>
        <v>1</v>
      </c>
      <c r="F578" s="279"/>
      <c r="G578" s="282">
        <f>IFERROR((VLOOKUP($A578,'Tabela de alimentos'!$A$3:$K$1041,2,FALSE))*$C578/100,0)</f>
        <v>0.56564939130434788</v>
      </c>
      <c r="H578" s="283">
        <f>IFERROR((VLOOKUP($A578,'Tabela de alimentos'!$A$3:$K$1041,3,FALSE))*$C578/100,0)</f>
        <v>2.3666770532173915</v>
      </c>
      <c r="I578" s="310">
        <f>IFERROR((VLOOKUP($A578,'Tabela de alimentos'!$A$3:$K$1041,4,FALSE))*$C578/100,0)</f>
        <v>3.5054347826086955E-2</v>
      </c>
      <c r="J578" s="282">
        <f>IFERROR((VLOOKUP($A578,'Tabela de alimentos'!$A$3:$K$1041,5,FALSE))*$C578/100,0)</f>
        <v>1.1000000000000001E-3</v>
      </c>
      <c r="K578" s="282">
        <f>IFERROR((VLOOKUP($A578,'Tabela de alimentos'!$A$3:$K$1041,6,FALSE))*$C578/100,0)</f>
        <v>0.11952898550724639</v>
      </c>
      <c r="L578" s="283">
        <f>IFERROR((VLOOKUP($A578,'Tabela de alimentos'!$A$3:$K$1041,7,FALSE))*$C578/100,0)</f>
        <v>6.7799999999999999E-2</v>
      </c>
      <c r="M578" s="283">
        <f>IFERROR((VLOOKUP($A578,'Tabela de alimentos'!$A$3:$K$1041,8,FALSE))*$C578/100,0)</f>
        <v>4.0000000000000001E-3</v>
      </c>
      <c r="N578" s="283">
        <f>IFERROR((VLOOKUP($A578,'Tabela de alimentos'!$A$3:$K$1041,9,FALSE))*$C578/100,0)</f>
        <v>0</v>
      </c>
      <c r="O578" s="283">
        <f>IFERROR((VLOOKUP($A578,'Tabela de alimentos'!$A$3:$K$1041,10,FALSE))*$C578/100,0)</f>
        <v>0</v>
      </c>
      <c r="P578" s="284">
        <f>IFERROR((VLOOKUP($A578,'Tabela de alimentos'!$A$3:$K$1041,11,FALSE))*$C578/100,0)</f>
        <v>2.6800000000000001E-2</v>
      </c>
    </row>
    <row r="579" spans="1:19" ht="24.95" customHeight="1" x14ac:dyDescent="0.25">
      <c r="A579" s="285" t="s">
        <v>101</v>
      </c>
      <c r="B579" s="278">
        <v>3</v>
      </c>
      <c r="C579" s="249">
        <v>2.5</v>
      </c>
      <c r="D579" s="249" t="s">
        <v>1614</v>
      </c>
      <c r="E579" s="279">
        <f t="shared" si="50"/>
        <v>1.2</v>
      </c>
      <c r="F579" s="279"/>
      <c r="G579" s="282">
        <f>IFERROR((VLOOKUP($A579,'Tabela de alimentos'!$A$3:$K$1041,2,FALSE))*$C579/100,0)</f>
        <v>0.98550115942028949</v>
      </c>
      <c r="H579" s="283">
        <f>IFERROR((VLOOKUP($A579,'Tabela de alimentos'!$A$3:$K$1041,3,FALSE))*$C579/100,0)</f>
        <v>4.1233368510144919</v>
      </c>
      <c r="I579" s="310">
        <f>IFERROR((VLOOKUP($A579,'Tabela de alimentos'!$A$3:$K$1041,4,FALSE))*$C579/100,0)</f>
        <v>4.2753623188405802E-2</v>
      </c>
      <c r="J579" s="282">
        <f>IFERROR((VLOOKUP($A579,'Tabela de alimentos'!$A$3:$K$1041,5,FALSE))*$C579/100,0)</f>
        <v>2E-3</v>
      </c>
      <c r="K579" s="282">
        <f>IFERROR((VLOOKUP($A579,'Tabela de alimentos'!$A$3:$K$1041,6,FALSE))*$C579/100,0)</f>
        <v>0.22132971014492747</v>
      </c>
      <c r="L579" s="283">
        <f>IFERROR((VLOOKUP($A579,'Tabela de alimentos'!$A$3:$K$1041,7,FALSE))*$C579/100,0)</f>
        <v>0.35</v>
      </c>
      <c r="M579" s="283">
        <f>IFERROR((VLOOKUP($A579,'Tabela de alimentos'!$A$3:$K$1041,8,FALSE))*$C579/100,0)</f>
        <v>5.0833333333333338E-3</v>
      </c>
      <c r="N579" s="283">
        <f>IFERROR((VLOOKUP($A579,'Tabela de alimentos'!$A$3:$K$1041,9,FALSE))*$C579/100,0)</f>
        <v>0</v>
      </c>
      <c r="O579" s="283">
        <f>IFERROR((VLOOKUP($A579,'Tabela de alimentos'!$A$3:$K$1041,10,FALSE))*$C579/100,0)</f>
        <v>0.11666666666666668</v>
      </c>
      <c r="P579" s="284">
        <f>IFERROR((VLOOKUP($A579,'Tabela de alimentos'!$A$3:$K$1041,11,FALSE))*$C579/100,0)</f>
        <v>1.4916666666666667E-2</v>
      </c>
    </row>
    <row r="580" spans="1:19" ht="24.95" customHeight="1" x14ac:dyDescent="0.25">
      <c r="A580" s="285" t="s">
        <v>226</v>
      </c>
      <c r="B580" s="278">
        <v>2.5</v>
      </c>
      <c r="C580" s="249">
        <v>2.5</v>
      </c>
      <c r="D580" s="249" t="s">
        <v>1615</v>
      </c>
      <c r="E580" s="279">
        <f t="shared" si="50"/>
        <v>1</v>
      </c>
      <c r="F580" s="279"/>
      <c r="G580" s="282">
        <f>IFERROR((VLOOKUP($A580,'Tabela de alimentos'!$A$3:$K$1041,2,FALSE))*$C580/100,0)</f>
        <v>22.1</v>
      </c>
      <c r="H580" s="283">
        <f>IFERROR((VLOOKUP($A580,'Tabela de alimentos'!$A$3:$K$1041,3,FALSE))*$C580/100,0)</f>
        <v>92.466399999999993</v>
      </c>
      <c r="I580" s="310">
        <f>IFERROR((VLOOKUP($A580,'Tabela de alimentos'!$A$3:$K$1041,4,FALSE))*$C580/100,0)</f>
        <v>0</v>
      </c>
      <c r="J580" s="282">
        <f>IFERROR((VLOOKUP($A580,'Tabela de alimentos'!$A$3:$K$1041,5,FALSE))*$C580/100,0)</f>
        <v>2.5</v>
      </c>
      <c r="K580" s="282">
        <f>IFERROR((VLOOKUP($A580,'Tabela de alimentos'!$A$3:$K$1041,6,FALSE))*$C580/100,0)</f>
        <v>0</v>
      </c>
      <c r="L580" s="283">
        <f>IFERROR((VLOOKUP($A580,'Tabela de alimentos'!$A$3:$K$1041,7,FALSE))*$C580/100,0)</f>
        <v>0</v>
      </c>
      <c r="M580" s="283">
        <f>IFERROR((VLOOKUP($A580,'Tabela de alimentos'!$A$3:$K$1041,8,FALSE))*$C580/100,0)</f>
        <v>0</v>
      </c>
      <c r="N580" s="283">
        <f>IFERROR((VLOOKUP($A580,'Tabela de alimentos'!$A$3:$K$1041,9,FALSE))*$C580/100,0)</f>
        <v>0</v>
      </c>
      <c r="O580" s="283">
        <f>IFERROR((VLOOKUP($A580,'Tabela de alimentos'!$A$3:$K$1041,10,FALSE))*$C580/100,0)</f>
        <v>0</v>
      </c>
      <c r="P580" s="284">
        <f>IFERROR((VLOOKUP($A580,'Tabela de alimentos'!$A$3:$K$1041,11,FALSE))*$C580/100,0)</f>
        <v>0</v>
      </c>
    </row>
    <row r="581" spans="1:19" ht="24.95" customHeight="1" x14ac:dyDescent="0.25">
      <c r="A581" s="285" t="s">
        <v>861</v>
      </c>
      <c r="B581" s="278">
        <v>0.2</v>
      </c>
      <c r="C581" s="249">
        <v>0.2</v>
      </c>
      <c r="D581" s="249" t="s">
        <v>1614</v>
      </c>
      <c r="E581" s="279">
        <f t="shared" si="50"/>
        <v>1</v>
      </c>
      <c r="F581" s="279"/>
      <c r="G581" s="282">
        <f>IFERROR((VLOOKUP($A581,'Tabela de alimentos'!$A$3:$K$1041,2,FALSE))*$C581/100,0)</f>
        <v>0</v>
      </c>
      <c r="H581" s="283">
        <f>IFERROR((VLOOKUP($A581,'Tabela de alimentos'!$A$3:$K$1041,3,FALSE))*$C581/100,0)</f>
        <v>0</v>
      </c>
      <c r="I581" s="310">
        <f>IFERROR((VLOOKUP($A581,'Tabela de alimentos'!$A$3:$K$1041,4,FALSE))*$C581/100,0)</f>
        <v>0</v>
      </c>
      <c r="J581" s="282">
        <f>IFERROR((VLOOKUP($A581,'Tabela de alimentos'!$A$3:$K$1041,5,FALSE))*$C581/100,0)</f>
        <v>0</v>
      </c>
      <c r="K581" s="282">
        <f>IFERROR((VLOOKUP($A581,'Tabela de alimentos'!$A$3:$K$1041,6,FALSE))*$C581/100,0)</f>
        <v>0</v>
      </c>
      <c r="L581" s="283">
        <f>IFERROR((VLOOKUP($A581,'Tabela de alimentos'!$A$3:$K$1041,7,FALSE))*$C581/100,0)</f>
        <v>0</v>
      </c>
      <c r="M581" s="283">
        <f>IFERROR((VLOOKUP($A581,'Tabela de alimentos'!$A$3:$K$1041,8,FALSE))*$C581/100,0)</f>
        <v>0</v>
      </c>
      <c r="N581" s="283">
        <f>IFERROR((VLOOKUP($A581,'Tabela de alimentos'!$A$3:$K$1041,9,FALSE))*$C581/100,0)</f>
        <v>0</v>
      </c>
      <c r="O581" s="283">
        <f>IFERROR((VLOOKUP($A581,'Tabela de alimentos'!$A$3:$K$1041,10,FALSE))*$C581/100,0)</f>
        <v>0</v>
      </c>
      <c r="P581" s="284">
        <f>IFERROR((VLOOKUP($A581,'Tabela de alimentos'!$A$3:$K$1041,11,FALSE))*$C581/100,0)</f>
        <v>79.88600000000001</v>
      </c>
    </row>
    <row r="582" spans="1:19" ht="24.95" customHeight="1" x14ac:dyDescent="0.25">
      <c r="A582" s="285" t="s">
        <v>133</v>
      </c>
      <c r="B582" s="278">
        <v>30</v>
      </c>
      <c r="C582" s="249">
        <v>25</v>
      </c>
      <c r="D582" s="249" t="s">
        <v>1614</v>
      </c>
      <c r="E582" s="279">
        <f t="shared" si="50"/>
        <v>1.2</v>
      </c>
      <c r="F582" s="279"/>
      <c r="G582" s="282">
        <f>IFERROR((VLOOKUP($A582,'Tabela de alimentos'!$A$3:$K$1041,2,FALSE))*$C582/100,0)</f>
        <v>3.8337891304347895</v>
      </c>
      <c r="H582" s="283">
        <f>IFERROR((VLOOKUP($A582,'Tabela de alimentos'!$A$3:$K$1041,3,FALSE))*$C582/100,0)</f>
        <v>16.040573721739161</v>
      </c>
      <c r="I582" s="310">
        <f>IFERROR((VLOOKUP($A582,'Tabela de alimentos'!$A$3:$K$1041,4,FALSE))*$C582/100,0)</f>
        <v>0.27445652173913043</v>
      </c>
      <c r="J582" s="282">
        <f>IFERROR((VLOOKUP($A582,'Tabela de alimentos'!$A$3:$K$1041,5,FALSE))*$C582/100,0)</f>
        <v>4.3333333333333342E-2</v>
      </c>
      <c r="K582" s="282">
        <f>IFERROR((VLOOKUP($A582,'Tabela de alimentos'!$A$3:$K$1041,6,FALSE))*$C582/100,0)</f>
        <v>0.78471014492753655</v>
      </c>
      <c r="L582" s="283">
        <f>IFERROR((VLOOKUP($A582,'Tabela de alimentos'!$A$3:$K$1041,7,FALSE))*$C582/100,0)</f>
        <v>1.7350000000000001</v>
      </c>
      <c r="M582" s="283">
        <f>IFERROR((VLOOKUP($A582,'Tabela de alimentos'!$A$3:$K$1041,8,FALSE))*$C582/100,0)</f>
        <v>5.9166666666666673E-2</v>
      </c>
      <c r="N582" s="283">
        <f>IFERROR((VLOOKUP($A582,'Tabela de alimentos'!$A$3:$K$1041,9,FALSE))*$C582/100,0)</f>
        <v>25.75</v>
      </c>
      <c r="O582" s="283">
        <f>IFERROR((VLOOKUP($A582,'Tabela de alimentos'!$A$3:$K$1041,10,FALSE))*$C582/100,0)</f>
        <v>5.3033333333333337</v>
      </c>
      <c r="P582" s="284">
        <f>IFERROR((VLOOKUP($A582,'Tabela de alimentos'!$A$3:$K$1041,11,FALSE))*$C582/100,0)</f>
        <v>0.255</v>
      </c>
      <c r="R582" s="349"/>
    </row>
    <row r="583" spans="1:19" ht="24.95" customHeight="1" x14ac:dyDescent="0.25">
      <c r="A583" s="285" t="s">
        <v>129</v>
      </c>
      <c r="B583" s="278">
        <v>1</v>
      </c>
      <c r="C583" s="249">
        <v>1</v>
      </c>
      <c r="D583" s="249" t="s">
        <v>1614</v>
      </c>
      <c r="E583" s="279">
        <f t="shared" si="50"/>
        <v>1</v>
      </c>
      <c r="F583" s="279"/>
      <c r="G583" s="282">
        <f>IFERROR((VLOOKUP($A583,'Tabela de alimentos'!$A$3:$K$1041,2,FALSE))*$C583/100,0)</f>
        <v>0.33424111594202882</v>
      </c>
      <c r="H583" s="283">
        <f>IFERROR((VLOOKUP($A583,'Tabela de alimentos'!$A$3:$K$1041,3,FALSE))*$C583/100,0)</f>
        <v>1.3984648291014488</v>
      </c>
      <c r="I583" s="310">
        <f>IFERROR((VLOOKUP($A583,'Tabela de alimentos'!$A$3:$K$1041,4,FALSE))*$C583/100,0)</f>
        <v>3.2572463768115942E-2</v>
      </c>
      <c r="J583" s="282">
        <f>IFERROR((VLOOKUP($A583,'Tabela de alimentos'!$A$3:$K$1041,5,FALSE))*$C583/100,0)</f>
        <v>6.0999999999999995E-3</v>
      </c>
      <c r="K583" s="282">
        <f>IFERROR((VLOOKUP($A583,'Tabela de alimentos'!$A$3:$K$1041,6,FALSE))*$C583/100,0)</f>
        <v>5.7060869565217345E-2</v>
      </c>
      <c r="L583" s="283">
        <f>IFERROR((VLOOKUP($A583,'Tabela de alimentos'!$A$3:$K$1041,7,FALSE))*$C583/100,0)</f>
        <v>1.7941333333333334</v>
      </c>
      <c r="M583" s="283">
        <f>IFERROR((VLOOKUP($A583,'Tabela de alimentos'!$A$3:$K$1041,8,FALSE))*$C583/100,0)</f>
        <v>3.1800000000000002E-2</v>
      </c>
      <c r="N583" s="283">
        <f>IFERROR((VLOOKUP($A583,'Tabela de alimentos'!$A$3:$K$1041,9,FALSE))*$C583/100,0)</f>
        <v>17.43</v>
      </c>
      <c r="O583" s="283">
        <f>IFERROR((VLOOKUP($A583,'Tabela de alimentos'!$A$3:$K$1041,10,FALSE))*$C583/100,0)</f>
        <v>0.51693333333333324</v>
      </c>
      <c r="P583" s="284">
        <f>IFERROR((VLOOKUP($A583,'Tabela de alimentos'!$A$3:$K$1041,11,FALSE))*$C583/100,0)</f>
        <v>2.3E-2</v>
      </c>
    </row>
    <row r="584" spans="1:19" ht="24.95" customHeight="1" x14ac:dyDescent="0.25">
      <c r="A584" s="285" t="s">
        <v>817</v>
      </c>
      <c r="B584" s="278">
        <v>0.1</v>
      </c>
      <c r="C584" s="249">
        <v>0.1</v>
      </c>
      <c r="D584" s="249" t="s">
        <v>1614</v>
      </c>
      <c r="E584" s="279">
        <f t="shared" si="50"/>
        <v>1</v>
      </c>
      <c r="F584" s="279"/>
      <c r="G584" s="282">
        <f>IFERROR((VLOOKUP($A584,'Tabela de alimentos'!$A$3:$K$1041,2,FALSE))*$C584/100,0)</f>
        <v>3.0000000000000005E-3</v>
      </c>
      <c r="H584" s="283">
        <f>IFERROR((VLOOKUP($A584,'Tabela de alimentos'!$A$3:$K$1041,3,FALSE))*$C584/100,0)</f>
        <v>1.3000000000000001E-2</v>
      </c>
      <c r="I584" s="310">
        <f>IFERROR((VLOOKUP($A584,'Tabela de alimentos'!$A$3:$K$1041,4,FALSE))*$C584/100,0)</f>
        <v>8.9999999999999992E-5</v>
      </c>
      <c r="J584" s="282">
        <f>IFERROR((VLOOKUP($A584,'Tabela de alimentos'!$A$3:$K$1041,5,FALSE))*$C584/100,0)</f>
        <v>6.0000000000000002E-5</v>
      </c>
      <c r="K584" s="282">
        <f>IFERROR((VLOOKUP($A584,'Tabela de alimentos'!$A$3:$K$1041,6,FALSE))*$C584/100,0)</f>
        <v>7.2999999999999996E-4</v>
      </c>
      <c r="L584" s="283">
        <f>IFERROR((VLOOKUP($A584,'Tabela de alimentos'!$A$3:$K$1041,7,FALSE))*$C584/100,0)</f>
        <v>2.1099999999999999E-3</v>
      </c>
      <c r="M584" s="283">
        <f>IFERROR((VLOOKUP($A584,'Tabela de alimentos'!$A$3:$K$1041,8,FALSE))*$C584/100,0)</f>
        <v>1.9000000000000004E-4</v>
      </c>
      <c r="N584" s="283">
        <f>IFERROR((VLOOKUP($A584,'Tabela de alimentos'!$A$3:$K$1041,9,FALSE))*$C584/100,0)</f>
        <v>0</v>
      </c>
      <c r="O584" s="283">
        <f>IFERROR((VLOOKUP($A584,'Tabela de alimentos'!$A$3:$K$1041,10,FALSE))*$C584/100,0)</f>
        <v>1.0000000000000001E-5</v>
      </c>
      <c r="P584" s="284">
        <f>IFERROR((VLOOKUP($A584,'Tabela de alimentos'!$A$3:$K$1041,11,FALSE))*$C584/100,0)</f>
        <v>1.2E-4</v>
      </c>
    </row>
    <row r="585" spans="1:19" ht="24.95" customHeight="1" x14ac:dyDescent="0.25">
      <c r="A585" s="285" t="s">
        <v>102</v>
      </c>
      <c r="B585" s="278">
        <v>1</v>
      </c>
      <c r="C585" s="249">
        <v>1</v>
      </c>
      <c r="D585" s="249" t="s">
        <v>1614</v>
      </c>
      <c r="E585" s="279">
        <f t="shared" si="50"/>
        <v>1</v>
      </c>
      <c r="F585" s="279"/>
      <c r="G585" s="289">
        <f>IFERROR((VLOOKUP($A585,'Tabela de alimentos'!$A$3:$K$1041,2,FALSE))*$C585/100,0)</f>
        <v>0.19515885507246439</v>
      </c>
      <c r="H585" s="348">
        <f>IFERROR((VLOOKUP($A585,'Tabela de alimentos'!$A$3:$K$1041,3,FALSE))*$C585/100,0)</f>
        <v>0.81654464962319095</v>
      </c>
      <c r="I585" s="310">
        <f>IFERROR((VLOOKUP($A585,'Tabela de alimentos'!$A$3:$K$1041,4,FALSE))*$C585/100,0)</f>
        <v>1.865942028985507E-2</v>
      </c>
      <c r="J585" s="282">
        <f>IFERROR((VLOOKUP($A585,'Tabela de alimentos'!$A$3:$K$1041,5,FALSE))*$C585/100,0)</f>
        <v>3.4999999999999996E-3</v>
      </c>
      <c r="K585" s="282">
        <f>IFERROR((VLOOKUP($A585,'Tabela de alimentos'!$A$3:$K$1041,6,FALSE))*$C585/100,0)</f>
        <v>3.3707246376811648E-2</v>
      </c>
      <c r="L585" s="283">
        <f>IFERROR((VLOOKUP($A585,'Tabela de alimentos'!$A$3:$K$1041,7,FALSE))*$C585/100,0)</f>
        <v>0.79853333333333343</v>
      </c>
      <c r="M585" s="283">
        <f>IFERROR((VLOOKUP($A585,'Tabela de alimentos'!$A$3:$K$1041,8,FALSE))*$C585/100,0)</f>
        <v>6.4666666666666657E-3</v>
      </c>
      <c r="N585" s="283">
        <f>IFERROR((VLOOKUP($A585,'Tabela de alimentos'!$A$3:$K$1041,9,FALSE))*$C585/100,0)</f>
        <v>2.79</v>
      </c>
      <c r="O585" s="283">
        <f>IFERROR((VLOOKUP($A585,'Tabela de alimentos'!$A$3:$K$1041,10,FALSE))*$C585/100,0)</f>
        <v>0.31780000000000003</v>
      </c>
      <c r="P585" s="284">
        <f>IFERROR((VLOOKUP($A585,'Tabela de alimentos'!$A$3:$K$1041,11,FALSE))*$C585/100,0)</f>
        <v>1.6033333333333333E-2</v>
      </c>
    </row>
    <row r="586" spans="1:19" ht="24.95" customHeight="1" x14ac:dyDescent="0.25">
      <c r="A586" s="539" t="s">
        <v>395</v>
      </c>
      <c r="B586" s="540"/>
      <c r="C586" s="540"/>
      <c r="D586" s="540"/>
      <c r="E586" s="540"/>
      <c r="F586" s="541"/>
      <c r="G586" s="359">
        <f t="shared" ref="G586:P586" si="51">SUM(G577:G585)</f>
        <v>111.42882631884061</v>
      </c>
      <c r="H586" s="359">
        <f t="shared" si="51"/>
        <v>466.21865731802893</v>
      </c>
      <c r="I586" s="291">
        <f t="shared" si="51"/>
        <v>15.472253043478261</v>
      </c>
      <c r="J586" s="292">
        <f t="shared" si="51"/>
        <v>4.670093333333333</v>
      </c>
      <c r="K586" s="292">
        <f t="shared" si="51"/>
        <v>1.2170669565217391</v>
      </c>
      <c r="L586" s="292">
        <f t="shared" si="51"/>
        <v>9.9019099999999991</v>
      </c>
      <c r="M586" s="291">
        <f t="shared" si="51"/>
        <v>0.41004000000000007</v>
      </c>
      <c r="N586" s="293">
        <f t="shared" si="51"/>
        <v>47.37</v>
      </c>
      <c r="O586" s="293">
        <f t="shared" si="51"/>
        <v>6.2547433333333329</v>
      </c>
      <c r="P586" s="294">
        <f t="shared" si="51"/>
        <v>119.42187000000001</v>
      </c>
    </row>
    <row r="587" spans="1:19" ht="24.95" customHeight="1" x14ac:dyDescent="0.25">
      <c r="A587" s="295" t="s">
        <v>767</v>
      </c>
      <c r="B587" s="537"/>
      <c r="C587" s="537"/>
      <c r="D587" s="250"/>
      <c r="E587" s="296"/>
      <c r="F587" s="296"/>
      <c r="G587" s="297"/>
      <c r="H587" s="296"/>
      <c r="I587" s="296"/>
      <c r="J587" s="296"/>
      <c r="K587" s="296"/>
      <c r="L587" s="296"/>
      <c r="M587" s="298"/>
      <c r="N587" s="298"/>
      <c r="O587" s="298"/>
      <c r="P587" s="299"/>
    </row>
    <row r="588" spans="1:19" ht="24.95" customHeight="1" x14ac:dyDescent="0.25">
      <c r="A588" s="300" t="s">
        <v>888</v>
      </c>
      <c r="B588" s="489"/>
      <c r="C588" s="489"/>
      <c r="D588" s="489"/>
      <c r="E588" s="489"/>
      <c r="F588" s="489"/>
      <c r="G588" s="489"/>
      <c r="H588" s="489"/>
      <c r="I588" s="489"/>
      <c r="J588" s="489"/>
      <c r="K588" s="489"/>
      <c r="L588" s="489"/>
      <c r="M588" s="489"/>
      <c r="N588" s="489"/>
      <c r="O588" s="489"/>
      <c r="P588" s="360"/>
    </row>
    <row r="589" spans="1:19" ht="24.95" customHeight="1" x14ac:dyDescent="0.25">
      <c r="A589" s="300" t="s">
        <v>917</v>
      </c>
      <c r="B589" s="489"/>
      <c r="C589" s="489"/>
      <c r="D589" s="489"/>
      <c r="E589" s="489"/>
      <c r="F589" s="489"/>
      <c r="G589" s="489"/>
      <c r="H589" s="489"/>
      <c r="I589" s="489"/>
      <c r="J589" s="489"/>
      <c r="K589" s="489"/>
      <c r="L589" s="489"/>
      <c r="M589" s="489"/>
      <c r="N589" s="489"/>
      <c r="O589" s="489"/>
      <c r="P589" s="360"/>
    </row>
    <row r="590" spans="1:19" ht="24.95" customHeight="1" x14ac:dyDescent="0.25">
      <c r="A590" s="516" t="s">
        <v>820</v>
      </c>
      <c r="B590" s="517"/>
      <c r="C590" s="517"/>
      <c r="D590" s="517"/>
      <c r="E590" s="517"/>
      <c r="F590" s="517"/>
      <c r="G590" s="517"/>
      <c r="H590" s="517"/>
      <c r="I590" s="517"/>
      <c r="J590" s="517"/>
      <c r="K590" s="517"/>
      <c r="L590" s="517"/>
      <c r="M590" s="517"/>
      <c r="N590" s="517"/>
      <c r="O590" s="517"/>
      <c r="P590" s="518"/>
      <c r="S590" s="258"/>
    </row>
    <row r="591" spans="1:19" ht="24.95" customHeight="1" x14ac:dyDescent="0.25">
      <c r="A591" s="325" t="s">
        <v>920</v>
      </c>
      <c r="G591" s="251"/>
      <c r="P591" s="301"/>
      <c r="S591" s="258"/>
    </row>
    <row r="592" spans="1:19" ht="24.95" customHeight="1" x14ac:dyDescent="0.25">
      <c r="A592" s="325" t="s">
        <v>918</v>
      </c>
      <c r="G592" s="251"/>
      <c r="P592" s="301"/>
      <c r="S592" s="258"/>
    </row>
    <row r="593" spans="1:19" ht="24.95" customHeight="1" thickBot="1" x14ac:dyDescent="0.3">
      <c r="A593" s="302" t="s">
        <v>919</v>
      </c>
      <c r="B593" s="256"/>
      <c r="C593" s="256"/>
      <c r="D593" s="256"/>
      <c r="E593" s="256"/>
      <c r="F593" s="256"/>
      <c r="G593" s="256"/>
      <c r="H593" s="256"/>
      <c r="I593" s="256"/>
      <c r="J593" s="256"/>
      <c r="K593" s="256"/>
      <c r="L593" s="256"/>
      <c r="M593" s="256"/>
      <c r="N593" s="256"/>
      <c r="O593" s="256"/>
      <c r="P593" s="361"/>
      <c r="S593" s="258"/>
    </row>
    <row r="594" spans="1:19" ht="24.95" customHeight="1" thickBot="1" x14ac:dyDescent="0.3">
      <c r="A594" s="304"/>
      <c r="B594" s="532" t="s">
        <v>1152</v>
      </c>
      <c r="C594" s="532"/>
      <c r="D594" s="532"/>
      <c r="E594" s="532"/>
      <c r="F594" s="532"/>
      <c r="G594" s="532"/>
      <c r="H594" s="532"/>
      <c r="I594" s="532"/>
      <c r="J594" s="532"/>
      <c r="K594" s="532"/>
      <c r="L594" s="323"/>
      <c r="M594" s="323"/>
      <c r="N594" s="323"/>
      <c r="O594" s="323"/>
      <c r="P594" s="324"/>
    </row>
    <row r="595" spans="1:19" ht="33.75" customHeight="1" x14ac:dyDescent="0.25">
      <c r="A595" s="510" t="s">
        <v>762</v>
      </c>
      <c r="B595" s="511"/>
      <c r="C595" s="511"/>
      <c r="D595" s="511"/>
      <c r="E595" s="511"/>
      <c r="F595" s="511"/>
      <c r="G595" s="511"/>
      <c r="H595" s="511"/>
      <c r="I595" s="511"/>
      <c r="J595" s="511"/>
      <c r="K595" s="511"/>
      <c r="L595" s="511"/>
      <c r="M595" s="511"/>
      <c r="N595" s="511"/>
      <c r="O595" s="511"/>
      <c r="P595" s="512"/>
    </row>
    <row r="596" spans="1:19" ht="24.95" customHeight="1" x14ac:dyDescent="0.25">
      <c r="A596" s="513" t="s">
        <v>1365</v>
      </c>
      <c r="B596" s="514"/>
      <c r="C596" s="514"/>
      <c r="D596" s="514"/>
      <c r="E596" s="514"/>
      <c r="F596" s="514"/>
      <c r="G596" s="514"/>
      <c r="H596" s="514"/>
      <c r="I596" s="514"/>
      <c r="J596" s="514"/>
      <c r="K596" s="514"/>
      <c r="L596" s="514"/>
      <c r="M596" s="514"/>
      <c r="N596" s="514"/>
      <c r="O596" s="514"/>
      <c r="P596" s="515"/>
    </row>
    <row r="597" spans="1:19" ht="31.5" customHeight="1" x14ac:dyDescent="0.25">
      <c r="A597" s="544" t="s">
        <v>1193</v>
      </c>
      <c r="B597" s="545"/>
      <c r="C597" s="545"/>
      <c r="D597" s="545"/>
      <c r="E597" s="545"/>
      <c r="F597" s="546"/>
      <c r="G597" s="522" t="s">
        <v>764</v>
      </c>
      <c r="H597" s="523"/>
      <c r="I597" s="523"/>
      <c r="J597" s="523"/>
      <c r="K597" s="523"/>
      <c r="L597" s="523"/>
      <c r="M597" s="523"/>
      <c r="N597" s="523"/>
      <c r="O597" s="523"/>
      <c r="P597" s="524"/>
    </row>
    <row r="598" spans="1:19" ht="24.95" customHeight="1" x14ac:dyDescent="0.25">
      <c r="A598" s="525" t="s">
        <v>393</v>
      </c>
      <c r="B598" s="505" t="s">
        <v>644</v>
      </c>
      <c r="C598" s="505" t="s">
        <v>645</v>
      </c>
      <c r="D598" s="505" t="s">
        <v>1613</v>
      </c>
      <c r="E598" s="505" t="s">
        <v>394</v>
      </c>
      <c r="F598" s="505" t="s">
        <v>621</v>
      </c>
      <c r="G598" s="527" t="s">
        <v>31</v>
      </c>
      <c r="H598" s="547"/>
      <c r="I598" s="263" t="s">
        <v>7</v>
      </c>
      <c r="J598" s="264" t="s">
        <v>32</v>
      </c>
      <c r="K598" s="264" t="s">
        <v>640</v>
      </c>
      <c r="L598" s="265" t="s">
        <v>8</v>
      </c>
      <c r="M598" s="266" t="s">
        <v>9</v>
      </c>
      <c r="N598" s="267" t="s">
        <v>10</v>
      </c>
      <c r="O598" s="264" t="s">
        <v>396</v>
      </c>
      <c r="P598" s="268" t="s">
        <v>623</v>
      </c>
    </row>
    <row r="599" spans="1:19" ht="24.95" customHeight="1" x14ac:dyDescent="0.25">
      <c r="A599" s="526"/>
      <c r="B599" s="506"/>
      <c r="C599" s="506"/>
      <c r="D599" s="506"/>
      <c r="E599" s="506"/>
      <c r="F599" s="506"/>
      <c r="G599" s="362" t="s">
        <v>34</v>
      </c>
      <c r="H599" s="363" t="s">
        <v>35</v>
      </c>
      <c r="I599" s="274" t="s">
        <v>36</v>
      </c>
      <c r="J599" s="272" t="s">
        <v>36</v>
      </c>
      <c r="K599" s="272" t="s">
        <v>36</v>
      </c>
      <c r="L599" s="273" t="s">
        <v>37</v>
      </c>
      <c r="M599" s="274" t="s">
        <v>37</v>
      </c>
      <c r="N599" s="275" t="s">
        <v>38</v>
      </c>
      <c r="O599" s="272" t="s">
        <v>37</v>
      </c>
      <c r="P599" s="276" t="s">
        <v>37</v>
      </c>
    </row>
    <row r="600" spans="1:19" ht="24.95" customHeight="1" x14ac:dyDescent="0.25">
      <c r="A600" s="277" t="s">
        <v>282</v>
      </c>
      <c r="B600" s="278">
        <v>80</v>
      </c>
      <c r="C600" s="249">
        <v>70</v>
      </c>
      <c r="D600" s="249" t="s">
        <v>1614</v>
      </c>
      <c r="E600" s="279">
        <f>IFERROR(B600/C600,0)</f>
        <v>1.1428571428571428</v>
      </c>
      <c r="F600" s="279"/>
      <c r="G600" s="319">
        <f>IFERROR((VLOOKUP($A600,'Tabela de alimentos'!$A$3:$K$1041,2,FALSE))*$C600/100,0)</f>
        <v>83.411486666666661</v>
      </c>
      <c r="H600" s="280">
        <f>IFERROR((VLOOKUP($A600,'Tabela de alimentos'!$A$3:$K$1041,3,FALSE))*$C600/100,0)</f>
        <v>348.99366021333327</v>
      </c>
      <c r="I600" s="310">
        <f>IFERROR((VLOOKUP($A600,'Tabela de alimentos'!$A$3:$K$1041,4,FALSE))*$C600/100,0)</f>
        <v>15.068666666666667</v>
      </c>
      <c r="J600" s="282">
        <f>IFERROR((VLOOKUP($A600,'Tabela de alimentos'!$A$3:$K$1041,5,FALSE))*$C600/100,0)</f>
        <v>2.1139999999999999</v>
      </c>
      <c r="K600" s="282">
        <f>IFERROR((VLOOKUP($A600,'Tabela de alimentos'!$A$3:$K$1041,6,FALSE))*$C600/100,0)</f>
        <v>0</v>
      </c>
      <c r="L600" s="283">
        <f>IFERROR((VLOOKUP($A600,'Tabela de alimentos'!$A$3:$K$1041,7,FALSE))*$C600/100,0)</f>
        <v>5.1543333333333328</v>
      </c>
      <c r="M600" s="283">
        <f>IFERROR((VLOOKUP($A600,'Tabela de alimentos'!$A$3:$K$1041,8,FALSE))*$C600/100,0)</f>
        <v>0.30333333333333334</v>
      </c>
      <c r="N600" s="283">
        <f>IFERROR((VLOOKUP($A600,'Tabela de alimentos'!$A$3:$K$1041,9,FALSE))*$C600/100,0)</f>
        <v>1.4</v>
      </c>
      <c r="O600" s="283">
        <f>IFERROR((VLOOKUP($A600,'Tabela de alimentos'!$A$3:$K$1041,10,FALSE))*$C600/100,0)</f>
        <v>0</v>
      </c>
      <c r="P600" s="284">
        <f>IFERROR((VLOOKUP($A600,'Tabela de alimentos'!$A$3:$K$1041,11,FALSE))*$C600/100,0)</f>
        <v>39.200000000000003</v>
      </c>
    </row>
    <row r="601" spans="1:19" ht="24.95" customHeight="1" x14ac:dyDescent="0.25">
      <c r="A601" s="285" t="s">
        <v>226</v>
      </c>
      <c r="B601" s="278">
        <v>2.5</v>
      </c>
      <c r="C601" s="249">
        <v>2.5</v>
      </c>
      <c r="D601" s="249" t="s">
        <v>1615</v>
      </c>
      <c r="E601" s="279">
        <f>IFERROR(B601/C601,0)</f>
        <v>1</v>
      </c>
      <c r="F601" s="279"/>
      <c r="G601" s="279">
        <f>IFERROR((VLOOKUP($A601,'Tabela de alimentos'!$A$3:$K$1041,2,FALSE))*$C601/100,0)</f>
        <v>22.1</v>
      </c>
      <c r="H601" s="282">
        <f>IFERROR((VLOOKUP($A601,'Tabela de alimentos'!$A$3:$K$1041,3,FALSE))*$C601/100,0)</f>
        <v>92.466399999999993</v>
      </c>
      <c r="I601" s="310">
        <f>IFERROR((VLOOKUP($A601,'Tabela de alimentos'!$A$3:$K$1041,4,FALSE))*$C601/100,0)</f>
        <v>0</v>
      </c>
      <c r="J601" s="282">
        <f>IFERROR((VLOOKUP($A601,'Tabela de alimentos'!$A$3:$K$1041,5,FALSE))*$C601/100,0)</f>
        <v>2.5</v>
      </c>
      <c r="K601" s="282">
        <f>IFERROR((VLOOKUP($A601,'Tabela de alimentos'!$A$3:$K$1041,6,FALSE))*$C601/100,0)</f>
        <v>0</v>
      </c>
      <c r="L601" s="283">
        <f>IFERROR((VLOOKUP($A601,'Tabela de alimentos'!$A$3:$K$1041,7,FALSE))*$C601/100,0)</f>
        <v>0</v>
      </c>
      <c r="M601" s="283">
        <f>IFERROR((VLOOKUP($A601,'Tabela de alimentos'!$A$3:$K$1041,8,FALSE))*$C601/100,0)</f>
        <v>0</v>
      </c>
      <c r="N601" s="283">
        <f>IFERROR((VLOOKUP($A601,'Tabela de alimentos'!$A$3:$K$1041,9,FALSE))*$C601/100,0)</f>
        <v>0</v>
      </c>
      <c r="O601" s="283">
        <f>IFERROR((VLOOKUP($A601,'Tabela de alimentos'!$A$3:$K$1041,10,FALSE))*$C601/100,0)</f>
        <v>0</v>
      </c>
      <c r="P601" s="284">
        <f>IFERROR((VLOOKUP($A601,'Tabela de alimentos'!$A$3:$K$1041,11,FALSE))*$C601/100,0)</f>
        <v>0</v>
      </c>
    </row>
    <row r="602" spans="1:19" ht="24.95" customHeight="1" x14ac:dyDescent="0.25">
      <c r="A602" s="285" t="s">
        <v>861</v>
      </c>
      <c r="B602" s="278">
        <v>0.2</v>
      </c>
      <c r="C602" s="249">
        <v>0.2</v>
      </c>
      <c r="D602" s="249" t="s">
        <v>1614</v>
      </c>
      <c r="E602" s="279">
        <f>IFERROR(B602/C602,0)</f>
        <v>1</v>
      </c>
      <c r="F602" s="279"/>
      <c r="G602" s="279">
        <f>IFERROR((VLOOKUP($A602,'Tabela de alimentos'!$A$3:$K$1041,2,FALSE))*$C602/100,0)</f>
        <v>0</v>
      </c>
      <c r="H602" s="282">
        <f>IFERROR((VLOOKUP($A602,'Tabela de alimentos'!$A$3:$K$1041,3,FALSE))*$C602/100,0)</f>
        <v>0</v>
      </c>
      <c r="I602" s="310">
        <f>IFERROR((VLOOKUP($A602,'Tabela de alimentos'!$A$3:$K$1041,4,FALSE))*$C602/100,0)</f>
        <v>0</v>
      </c>
      <c r="J602" s="282">
        <f>IFERROR((VLOOKUP($A602,'Tabela de alimentos'!$A$3:$K$1041,5,FALSE))*$C602/100,0)</f>
        <v>0</v>
      </c>
      <c r="K602" s="282">
        <f>IFERROR((VLOOKUP($A602,'Tabela de alimentos'!$A$3:$K$1041,6,FALSE))*$C602/100,0)</f>
        <v>0</v>
      </c>
      <c r="L602" s="283">
        <f>IFERROR((VLOOKUP($A602,'Tabela de alimentos'!$A$3:$K$1041,7,FALSE))*$C602/100,0)</f>
        <v>0</v>
      </c>
      <c r="M602" s="283">
        <f>IFERROR((VLOOKUP($A602,'Tabela de alimentos'!$A$3:$K$1041,8,FALSE))*$C602/100,0)</f>
        <v>0</v>
      </c>
      <c r="N602" s="283">
        <f>IFERROR((VLOOKUP($A602,'Tabela de alimentos'!$A$3:$K$1041,9,FALSE))*$C602/100,0)</f>
        <v>0</v>
      </c>
      <c r="O602" s="283">
        <f>IFERROR((VLOOKUP($A602,'Tabela de alimentos'!$A$3:$K$1041,10,FALSE))*$C602/100,0)</f>
        <v>0</v>
      </c>
      <c r="P602" s="284">
        <f>IFERROR((VLOOKUP($A602,'Tabela de alimentos'!$A$3:$K$1041,11,FALSE))*$C602/100,0)</f>
        <v>79.88600000000001</v>
      </c>
    </row>
    <row r="603" spans="1:19" ht="24.95" customHeight="1" x14ac:dyDescent="0.25">
      <c r="A603" s="285" t="s">
        <v>90</v>
      </c>
      <c r="B603" s="278">
        <v>0.5</v>
      </c>
      <c r="C603" s="249">
        <v>0.5</v>
      </c>
      <c r="D603" s="249" t="s">
        <v>1614</v>
      </c>
      <c r="E603" s="279">
        <f t="shared" ref="E603:E610" si="52">IFERROR(B603/C603,0)</f>
        <v>1</v>
      </c>
      <c r="F603" s="279"/>
      <c r="G603" s="279">
        <f>IFERROR((VLOOKUP($A603,'Tabela de alimentos'!$A$3:$K$1041,2,FALSE))*$C603/100,0)</f>
        <v>0.56564939130434788</v>
      </c>
      <c r="H603" s="282">
        <f>IFERROR((VLOOKUP($A603,'Tabela de alimentos'!$A$3:$K$1041,3,FALSE))*$C603/100,0)</f>
        <v>2.3666770532173915</v>
      </c>
      <c r="I603" s="310">
        <f>IFERROR((VLOOKUP($A603,'Tabela de alimentos'!$A$3:$K$1041,4,FALSE))*$C603/100,0)</f>
        <v>3.5054347826086955E-2</v>
      </c>
      <c r="J603" s="282">
        <f>IFERROR((VLOOKUP($A603,'Tabela de alimentos'!$A$3:$K$1041,5,FALSE))*$C603/100,0)</f>
        <v>1.1000000000000001E-3</v>
      </c>
      <c r="K603" s="282">
        <f>IFERROR((VLOOKUP($A603,'Tabela de alimentos'!$A$3:$K$1041,6,FALSE))*$C603/100,0)</f>
        <v>0.11952898550724639</v>
      </c>
      <c r="L603" s="283">
        <f>IFERROR((VLOOKUP($A603,'Tabela de alimentos'!$A$3:$K$1041,7,FALSE))*$C603/100,0)</f>
        <v>6.7799999999999999E-2</v>
      </c>
      <c r="M603" s="283">
        <f>IFERROR((VLOOKUP($A603,'Tabela de alimentos'!$A$3:$K$1041,8,FALSE))*$C603/100,0)</f>
        <v>4.0000000000000001E-3</v>
      </c>
      <c r="N603" s="283">
        <f>IFERROR((VLOOKUP($A603,'Tabela de alimentos'!$A$3:$K$1041,9,FALSE))*$C603/100,0)</f>
        <v>0</v>
      </c>
      <c r="O603" s="283">
        <f>IFERROR((VLOOKUP($A603,'Tabela de alimentos'!$A$3:$K$1041,10,FALSE))*$C603/100,0)</f>
        <v>0</v>
      </c>
      <c r="P603" s="284">
        <f>IFERROR((VLOOKUP($A603,'Tabela de alimentos'!$A$3:$K$1041,11,FALSE))*$C603/100,0)</f>
        <v>2.6800000000000001E-2</v>
      </c>
    </row>
    <row r="604" spans="1:19" ht="24.95" customHeight="1" x14ac:dyDescent="0.25">
      <c r="A604" s="285" t="s">
        <v>129</v>
      </c>
      <c r="B604" s="278">
        <v>1</v>
      </c>
      <c r="C604" s="249">
        <v>1</v>
      </c>
      <c r="D604" s="249" t="s">
        <v>1614</v>
      </c>
      <c r="E604" s="279">
        <f t="shared" si="52"/>
        <v>1</v>
      </c>
      <c r="F604" s="279"/>
      <c r="G604" s="279">
        <f>IFERROR((VLOOKUP($A604,'Tabela de alimentos'!$A$3:$K$1041,2,FALSE))*$C604/100,0)</f>
        <v>0.33424111594202882</v>
      </c>
      <c r="H604" s="282">
        <f>IFERROR((VLOOKUP($A604,'Tabela de alimentos'!$A$3:$K$1041,3,FALSE))*$C604/100,0)</f>
        <v>1.3984648291014488</v>
      </c>
      <c r="I604" s="310">
        <f>IFERROR((VLOOKUP($A604,'Tabela de alimentos'!$A$3:$K$1041,4,FALSE))*$C604/100,0)</f>
        <v>3.2572463768115942E-2</v>
      </c>
      <c r="J604" s="282">
        <f>IFERROR((VLOOKUP($A604,'Tabela de alimentos'!$A$3:$K$1041,5,FALSE))*$C604/100,0)</f>
        <v>6.0999999999999995E-3</v>
      </c>
      <c r="K604" s="282">
        <f>IFERROR((VLOOKUP($A604,'Tabela de alimentos'!$A$3:$K$1041,6,FALSE))*$C604/100,0)</f>
        <v>5.7060869565217345E-2</v>
      </c>
      <c r="L604" s="283">
        <f>IFERROR((VLOOKUP($A604,'Tabela de alimentos'!$A$3:$K$1041,7,FALSE))*$C604/100,0)</f>
        <v>1.7941333333333334</v>
      </c>
      <c r="M604" s="283">
        <f>IFERROR((VLOOKUP($A604,'Tabela de alimentos'!$A$3:$K$1041,8,FALSE))*$C604/100,0)</f>
        <v>3.1800000000000002E-2</v>
      </c>
      <c r="N604" s="283">
        <f>IFERROR((VLOOKUP($A604,'Tabela de alimentos'!$A$3:$K$1041,9,FALSE))*$C604/100,0)</f>
        <v>17.43</v>
      </c>
      <c r="O604" s="283">
        <f>IFERROR((VLOOKUP($A604,'Tabela de alimentos'!$A$3:$K$1041,10,FALSE))*$C604/100,0)</f>
        <v>0.51693333333333324</v>
      </c>
      <c r="P604" s="284">
        <f>IFERROR((VLOOKUP($A604,'Tabela de alimentos'!$A$3:$K$1041,11,FALSE))*$C604/100,0)</f>
        <v>2.3E-2</v>
      </c>
    </row>
    <row r="605" spans="1:19" ht="24.95" customHeight="1" x14ac:dyDescent="0.25">
      <c r="A605" s="285" t="s">
        <v>94</v>
      </c>
      <c r="B605" s="278">
        <v>25</v>
      </c>
      <c r="C605" s="249">
        <v>20</v>
      </c>
      <c r="D605" s="249" t="s">
        <v>1614</v>
      </c>
      <c r="E605" s="279">
        <f t="shared" si="52"/>
        <v>1.25</v>
      </c>
      <c r="F605" s="279"/>
      <c r="G605" s="279">
        <f>IFERROR((VLOOKUP($A605,'Tabela de alimentos'!$A$3:$K$1041,2,FALSE))*$C605/100,0)</f>
        <v>12.874045217391302</v>
      </c>
      <c r="H605" s="282">
        <f>IFERROR((VLOOKUP($A605,'Tabela de alimentos'!$A$3:$K$1041,3,FALSE))*$C605/100,0)</f>
        <v>53.865005189565203</v>
      </c>
      <c r="I605" s="310">
        <f>IFERROR((VLOOKUP($A605,'Tabela de alimentos'!$A$3:$K$1041,4,FALSE))*$C605/100,0)</f>
        <v>0.35434782608695642</v>
      </c>
      <c r="J605" s="282">
        <f>IFERROR((VLOOKUP($A605,'Tabela de alimentos'!$A$3:$K$1041,5,FALSE))*$C605/100,0)</f>
        <v>0</v>
      </c>
      <c r="K605" s="282">
        <f>IFERROR((VLOOKUP($A605,'Tabela de alimentos'!$A$3:$K$1041,6,FALSE))*$C605/100,0)</f>
        <v>2.9376521739130426</v>
      </c>
      <c r="L605" s="283">
        <f>IFERROR((VLOOKUP($A605,'Tabela de alimentos'!$A$3:$K$1041,7,FALSE))*$C605/100,0)</f>
        <v>0.71</v>
      </c>
      <c r="M605" s="283">
        <f>IFERROR((VLOOKUP($A605,'Tabela de alimentos'!$A$3:$K$1041,8,FALSE))*$C605/100,0)</f>
        <v>7.1999999999999995E-2</v>
      </c>
      <c r="N605" s="283">
        <f>IFERROR((VLOOKUP($A605,'Tabela de alimentos'!$A$3:$K$1041,9,FALSE))*$C605/100,0)</f>
        <v>0</v>
      </c>
      <c r="O605" s="283">
        <f>IFERROR((VLOOKUP($A605,'Tabela de alimentos'!$A$3:$K$1041,10,FALSE))*$C605/100,0)</f>
        <v>6.2166666666666659</v>
      </c>
      <c r="P605" s="284">
        <f>IFERROR((VLOOKUP($A605,'Tabela de alimentos'!$A$3:$K$1041,11,FALSE))*$C605/100,0)</f>
        <v>0</v>
      </c>
    </row>
    <row r="606" spans="1:19" ht="24.95" customHeight="1" x14ac:dyDescent="0.25">
      <c r="A606" s="285" t="s">
        <v>105</v>
      </c>
      <c r="B606" s="278">
        <v>15</v>
      </c>
      <c r="C606" s="249">
        <v>15</v>
      </c>
      <c r="D606" s="249" t="s">
        <v>1614</v>
      </c>
      <c r="E606" s="279">
        <f t="shared" si="52"/>
        <v>1</v>
      </c>
      <c r="F606" s="279"/>
      <c r="G606" s="279">
        <f>IFERROR((VLOOKUP($A606,'Tabela de alimentos'!$A$3:$K$1041,2,FALSE))*$C606/100,0)</f>
        <v>2.546837826086958</v>
      </c>
      <c r="H606" s="282">
        <f>IFERROR((VLOOKUP($A606,'Tabela de alimentos'!$A$3:$K$1041,3,FALSE))*$C606/100,0)</f>
        <v>10.655969464347834</v>
      </c>
      <c r="I606" s="310">
        <f>IFERROR((VLOOKUP($A606,'Tabela de alimentos'!$A$3:$K$1041,4,FALSE))*$C606/100,0)</f>
        <v>0.10489130434782611</v>
      </c>
      <c r="J606" s="282">
        <f>IFERROR((VLOOKUP($A606,'Tabela de alimentos'!$A$3:$K$1041,5,FALSE))*$C606/100,0)</f>
        <v>8.9999999999999993E-3</v>
      </c>
      <c r="K606" s="282">
        <f>IFERROR((VLOOKUP($A606,'Tabela de alimentos'!$A$3:$K$1041,6,FALSE))*$C606/100,0)</f>
        <v>0.62060869565217514</v>
      </c>
      <c r="L606" s="283">
        <f>IFERROR((VLOOKUP($A606,'Tabela de alimentos'!$A$3:$K$1041,7,FALSE))*$C606/100,0)</f>
        <v>1.7260000000000002</v>
      </c>
      <c r="M606" s="283">
        <f>IFERROR((VLOOKUP($A606,'Tabela de alimentos'!$A$3:$K$1041,8,FALSE))*$C606/100,0)</f>
        <v>2.5500000000000002E-2</v>
      </c>
      <c r="N606" s="283">
        <f>IFERROR((VLOOKUP($A606,'Tabela de alimentos'!$A$3:$K$1041,9,FALSE))*$C606/100,0)</f>
        <v>0</v>
      </c>
      <c r="O606" s="283">
        <f>IFERROR((VLOOKUP($A606,'Tabela de alimentos'!$A$3:$K$1041,10,FALSE))*$C606/100,0)</f>
        <v>1.5919999999999999</v>
      </c>
      <c r="P606" s="284">
        <f>IFERROR((VLOOKUP($A606,'Tabela de alimentos'!$A$3:$K$1041,11,FALSE))*$C606/100,0)</f>
        <v>0</v>
      </c>
    </row>
    <row r="607" spans="1:19" ht="24.95" customHeight="1" x14ac:dyDescent="0.25">
      <c r="A607" s="285" t="s">
        <v>133</v>
      </c>
      <c r="B607" s="278">
        <v>25</v>
      </c>
      <c r="C607" s="249">
        <v>20</v>
      </c>
      <c r="D607" s="249" t="s">
        <v>1614</v>
      </c>
      <c r="E607" s="279">
        <f t="shared" si="52"/>
        <v>1.25</v>
      </c>
      <c r="F607" s="279"/>
      <c r="G607" s="279">
        <f>IFERROR((VLOOKUP($A607,'Tabela de alimentos'!$A$3:$K$1041,2,FALSE))*$C607/100,0)</f>
        <v>3.0670313043478314</v>
      </c>
      <c r="H607" s="282">
        <f>IFERROR((VLOOKUP($A607,'Tabela de alimentos'!$A$3:$K$1041,3,FALSE))*$C607/100,0)</f>
        <v>12.83245897739133</v>
      </c>
      <c r="I607" s="310">
        <f>IFERROR((VLOOKUP($A607,'Tabela de alimentos'!$A$3:$K$1041,4,FALSE))*$C607/100,0)</f>
        <v>0.21956521739130433</v>
      </c>
      <c r="J607" s="282">
        <f>IFERROR((VLOOKUP($A607,'Tabela de alimentos'!$A$3:$K$1041,5,FALSE))*$C607/100,0)</f>
        <v>3.4666666666666665E-2</v>
      </c>
      <c r="K607" s="282">
        <f>IFERROR((VLOOKUP($A607,'Tabela de alimentos'!$A$3:$K$1041,6,FALSE))*$C607/100,0)</f>
        <v>0.6277681159420293</v>
      </c>
      <c r="L607" s="283">
        <f>IFERROR((VLOOKUP($A607,'Tabela de alimentos'!$A$3:$K$1041,7,FALSE))*$C607/100,0)</f>
        <v>1.3880000000000001</v>
      </c>
      <c r="M607" s="283">
        <f>IFERROR((VLOOKUP($A607,'Tabela de alimentos'!$A$3:$K$1041,8,FALSE))*$C607/100,0)</f>
        <v>4.7333333333333331E-2</v>
      </c>
      <c r="N607" s="283">
        <f>IFERROR((VLOOKUP($A607,'Tabela de alimentos'!$A$3:$K$1041,9,FALSE))*$C607/100,0)</f>
        <v>20.6</v>
      </c>
      <c r="O607" s="283">
        <f>IFERROR((VLOOKUP($A607,'Tabela de alimentos'!$A$3:$K$1041,10,FALSE))*$C607/100,0)</f>
        <v>4.2426666666666675</v>
      </c>
      <c r="P607" s="284">
        <f>IFERROR((VLOOKUP($A607,'Tabela de alimentos'!$A$3:$K$1041,11,FALSE))*$C607/100,0)</f>
        <v>0.20399999999999999</v>
      </c>
    </row>
    <row r="608" spans="1:19" ht="24.95" customHeight="1" x14ac:dyDescent="0.25">
      <c r="A608" s="285" t="s">
        <v>817</v>
      </c>
      <c r="B608" s="278">
        <v>0.1</v>
      </c>
      <c r="C608" s="249">
        <v>0.1</v>
      </c>
      <c r="D608" s="249" t="s">
        <v>1614</v>
      </c>
      <c r="E608" s="279">
        <f t="shared" si="52"/>
        <v>1</v>
      </c>
      <c r="F608" s="279"/>
      <c r="G608" s="279">
        <f>IFERROR((VLOOKUP($A608,'Tabela de alimentos'!$A$3:$K$1041,2,FALSE))*$C608/100,0)</f>
        <v>3.0000000000000005E-3</v>
      </c>
      <c r="H608" s="282">
        <f>IFERROR((VLOOKUP($A608,'Tabela de alimentos'!$A$3:$K$1041,3,FALSE))*$C608/100,0)</f>
        <v>1.3000000000000001E-2</v>
      </c>
      <c r="I608" s="310">
        <f>IFERROR((VLOOKUP($A608,'Tabela de alimentos'!$A$3:$K$1041,4,FALSE))*$C608/100,0)</f>
        <v>8.9999999999999992E-5</v>
      </c>
      <c r="J608" s="282">
        <f>IFERROR((VLOOKUP($A608,'Tabela de alimentos'!$A$3:$K$1041,5,FALSE))*$C608/100,0)</f>
        <v>6.0000000000000002E-5</v>
      </c>
      <c r="K608" s="282">
        <f>IFERROR((VLOOKUP($A608,'Tabela de alimentos'!$A$3:$K$1041,6,FALSE))*$C608/100,0)</f>
        <v>7.2999999999999996E-4</v>
      </c>
      <c r="L608" s="283">
        <f>IFERROR((VLOOKUP($A608,'Tabela de alimentos'!$A$3:$K$1041,7,FALSE))*$C608/100,0)</f>
        <v>2.1099999999999999E-3</v>
      </c>
      <c r="M608" s="283">
        <f>IFERROR((VLOOKUP($A608,'Tabela de alimentos'!$A$3:$K$1041,8,FALSE))*$C608/100,0)</f>
        <v>1.9000000000000004E-4</v>
      </c>
      <c r="N608" s="283">
        <f>IFERROR((VLOOKUP($A608,'Tabela de alimentos'!$A$3:$K$1041,9,FALSE))*$C608/100,0)</f>
        <v>0</v>
      </c>
      <c r="O608" s="283">
        <f>IFERROR((VLOOKUP($A608,'Tabela de alimentos'!$A$3:$K$1041,10,FALSE))*$C608/100,0)</f>
        <v>1.0000000000000001E-5</v>
      </c>
      <c r="P608" s="284">
        <f>IFERROR((VLOOKUP($A608,'Tabela de alimentos'!$A$3:$K$1041,11,FALSE))*$C608/100,0)</f>
        <v>1.2E-4</v>
      </c>
    </row>
    <row r="609" spans="1:16" ht="24.95" customHeight="1" x14ac:dyDescent="0.25">
      <c r="A609" s="285" t="s">
        <v>101</v>
      </c>
      <c r="B609" s="278">
        <v>3</v>
      </c>
      <c r="C609" s="249">
        <v>2.5</v>
      </c>
      <c r="D609" s="249" t="s">
        <v>1614</v>
      </c>
      <c r="E609" s="279">
        <f t="shared" si="52"/>
        <v>1.2</v>
      </c>
      <c r="F609" s="279"/>
      <c r="G609" s="279">
        <f>IFERROR((VLOOKUP($A609,'Tabela de alimentos'!$A$3:$K$1041,2,FALSE))*$C609/100,0)</f>
        <v>0.98550115942028949</v>
      </c>
      <c r="H609" s="282">
        <f>IFERROR((VLOOKUP($A609,'Tabela de alimentos'!$A$3:$K$1041,3,FALSE))*$C609/100,0)</f>
        <v>4.1233368510144919</v>
      </c>
      <c r="I609" s="310">
        <f>IFERROR((VLOOKUP($A609,'Tabela de alimentos'!$A$3:$K$1041,4,FALSE))*$C609/100,0)</f>
        <v>4.2753623188405802E-2</v>
      </c>
      <c r="J609" s="282">
        <f>IFERROR((VLOOKUP($A609,'Tabela de alimentos'!$A$3:$K$1041,5,FALSE))*$C609/100,0)</f>
        <v>2E-3</v>
      </c>
      <c r="K609" s="282">
        <f>IFERROR((VLOOKUP($A609,'Tabela de alimentos'!$A$3:$K$1041,6,FALSE))*$C609/100,0)</f>
        <v>0.22132971014492747</v>
      </c>
      <c r="L609" s="283">
        <f>IFERROR((VLOOKUP($A609,'Tabela de alimentos'!$A$3:$K$1041,7,FALSE))*$C609/100,0)</f>
        <v>0.35</v>
      </c>
      <c r="M609" s="283">
        <f>IFERROR((VLOOKUP($A609,'Tabela de alimentos'!$A$3:$K$1041,8,FALSE))*$C609/100,0)</f>
        <v>5.0833333333333338E-3</v>
      </c>
      <c r="N609" s="283">
        <f>IFERROR((VLOOKUP($A609,'Tabela de alimentos'!$A$3:$K$1041,9,FALSE))*$C609/100,0)</f>
        <v>0</v>
      </c>
      <c r="O609" s="283">
        <f>IFERROR((VLOOKUP($A609,'Tabela de alimentos'!$A$3:$K$1041,10,FALSE))*$C609/100,0)</f>
        <v>0.11666666666666668</v>
      </c>
      <c r="P609" s="284">
        <f>IFERROR((VLOOKUP($A609,'Tabela de alimentos'!$A$3:$K$1041,11,FALSE))*$C609/100,0)</f>
        <v>1.4916666666666667E-2</v>
      </c>
    </row>
    <row r="610" spans="1:16" ht="24.95" customHeight="1" x14ac:dyDescent="0.25">
      <c r="A610" s="285" t="s">
        <v>102</v>
      </c>
      <c r="B610" s="278">
        <v>1</v>
      </c>
      <c r="C610" s="249">
        <v>1</v>
      </c>
      <c r="D610" s="249" t="s">
        <v>1614</v>
      </c>
      <c r="E610" s="279">
        <f t="shared" si="52"/>
        <v>1</v>
      </c>
      <c r="F610" s="279"/>
      <c r="G610" s="321">
        <f>IFERROR((VLOOKUP($A610,'Tabela de alimentos'!$A$3:$K$1041,2,FALSE))*$C610/100,0)</f>
        <v>0.19515885507246439</v>
      </c>
      <c r="H610" s="289">
        <f>IFERROR((VLOOKUP($A610,'Tabela de alimentos'!$A$3:$K$1041,3,FALSE))*$C610/100,0)</f>
        <v>0.81654464962319095</v>
      </c>
      <c r="I610" s="310">
        <f>IFERROR((VLOOKUP($A610,'Tabela de alimentos'!$A$3:$K$1041,4,FALSE))*$C610/100,0)</f>
        <v>1.865942028985507E-2</v>
      </c>
      <c r="J610" s="282">
        <f>IFERROR((VLOOKUP($A610,'Tabela de alimentos'!$A$3:$K$1041,5,FALSE))*$C610/100,0)</f>
        <v>3.4999999999999996E-3</v>
      </c>
      <c r="K610" s="282">
        <f>IFERROR((VLOOKUP($A610,'Tabela de alimentos'!$A$3:$K$1041,6,FALSE))*$C610/100,0)</f>
        <v>3.3707246376811648E-2</v>
      </c>
      <c r="L610" s="283">
        <f>IFERROR((VLOOKUP($A610,'Tabela de alimentos'!$A$3:$K$1041,7,FALSE))*$C610/100,0)</f>
        <v>0.79853333333333343</v>
      </c>
      <c r="M610" s="283">
        <f>IFERROR((VLOOKUP($A610,'Tabela de alimentos'!$A$3:$K$1041,8,FALSE))*$C610/100,0)</f>
        <v>6.4666666666666657E-3</v>
      </c>
      <c r="N610" s="283">
        <f>IFERROR((VLOOKUP($A610,'Tabela de alimentos'!$A$3:$K$1041,9,FALSE))*$C610/100,0)</f>
        <v>2.79</v>
      </c>
      <c r="O610" s="283">
        <f>IFERROR((VLOOKUP($A610,'Tabela de alimentos'!$A$3:$K$1041,10,FALSE))*$C610/100,0)</f>
        <v>0.31780000000000003</v>
      </c>
      <c r="P610" s="284">
        <f>IFERROR((VLOOKUP($A610,'Tabela de alimentos'!$A$3:$K$1041,11,FALSE))*$C610/100,0)</f>
        <v>1.6033333333333333E-2</v>
      </c>
    </row>
    <row r="611" spans="1:16" ht="24.95" customHeight="1" x14ac:dyDescent="0.25">
      <c r="A611" s="539" t="s">
        <v>395</v>
      </c>
      <c r="B611" s="540"/>
      <c r="C611" s="540"/>
      <c r="D611" s="540"/>
      <c r="E611" s="540"/>
      <c r="F611" s="541"/>
      <c r="G611" s="359">
        <f t="shared" ref="G611:P611" si="53">SUM(G600:G610)</f>
        <v>126.08295153623189</v>
      </c>
      <c r="H611" s="359">
        <f t="shared" si="53"/>
        <v>527.53151722759424</v>
      </c>
      <c r="I611" s="291">
        <f t="shared" si="53"/>
        <v>15.876600869565216</v>
      </c>
      <c r="J611" s="292">
        <f t="shared" si="53"/>
        <v>4.6704266666666667</v>
      </c>
      <c r="K611" s="292">
        <f t="shared" si="53"/>
        <v>4.6183857971014506</v>
      </c>
      <c r="L611" s="292">
        <f t="shared" si="53"/>
        <v>11.99091</v>
      </c>
      <c r="M611" s="291">
        <f t="shared" si="53"/>
        <v>0.49570666666666674</v>
      </c>
      <c r="N611" s="293">
        <f t="shared" si="53"/>
        <v>42.22</v>
      </c>
      <c r="O611" s="293">
        <f t="shared" si="53"/>
        <v>13.002743333333333</v>
      </c>
      <c r="P611" s="294">
        <f t="shared" si="53"/>
        <v>119.37087</v>
      </c>
    </row>
    <row r="612" spans="1:16" ht="24.95" customHeight="1" x14ac:dyDescent="0.25">
      <c r="A612" s="295" t="s">
        <v>767</v>
      </c>
      <c r="B612" s="537"/>
      <c r="C612" s="537"/>
      <c r="D612" s="250"/>
      <c r="E612" s="296"/>
      <c r="F612" s="296"/>
      <c r="G612" s="297"/>
      <c r="H612" s="296"/>
      <c r="I612" s="296"/>
      <c r="J612" s="296"/>
      <c r="K612" s="296"/>
      <c r="L612" s="296"/>
      <c r="M612" s="298"/>
      <c r="N612" s="298"/>
      <c r="O612" s="298"/>
      <c r="P612" s="299"/>
    </row>
    <row r="613" spans="1:16" ht="24.95" customHeight="1" x14ac:dyDescent="0.25">
      <c r="A613" s="300" t="s">
        <v>882</v>
      </c>
      <c r="B613" s="364"/>
      <c r="G613" s="251"/>
      <c r="P613" s="301"/>
    </row>
    <row r="614" spans="1:16" ht="24.95" customHeight="1" x14ac:dyDescent="0.25">
      <c r="A614" s="300" t="s">
        <v>921</v>
      </c>
      <c r="G614" s="251"/>
      <c r="P614" s="301"/>
    </row>
    <row r="615" spans="1:16" ht="24.95" customHeight="1" x14ac:dyDescent="0.25">
      <c r="A615" s="300" t="s">
        <v>889</v>
      </c>
      <c r="G615" s="251"/>
      <c r="P615" s="301"/>
    </row>
    <row r="616" spans="1:16" ht="24.95" customHeight="1" x14ac:dyDescent="0.25">
      <c r="A616" s="516" t="s">
        <v>922</v>
      </c>
      <c r="B616" s="517"/>
      <c r="C616" s="517"/>
      <c r="D616" s="517"/>
      <c r="E616" s="517"/>
      <c r="F616" s="517"/>
      <c r="G616" s="517"/>
      <c r="H616" s="517"/>
      <c r="I616" s="517"/>
      <c r="J616" s="517"/>
      <c r="K616" s="517"/>
      <c r="L616" s="517"/>
      <c r="M616" s="517"/>
      <c r="N616" s="517"/>
      <c r="O616" s="517"/>
      <c r="P616" s="518"/>
    </row>
    <row r="617" spans="1:16" ht="24.95" customHeight="1" x14ac:dyDescent="0.25">
      <c r="A617" s="529" t="s">
        <v>923</v>
      </c>
      <c r="B617" s="530"/>
      <c r="C617" s="530"/>
      <c r="D617" s="530"/>
      <c r="E617" s="530"/>
      <c r="F617" s="530"/>
      <c r="G617" s="530"/>
      <c r="H617" s="530"/>
      <c r="I617" s="530"/>
      <c r="J617" s="530"/>
      <c r="K617" s="530"/>
      <c r="L617" s="530"/>
      <c r="M617" s="530"/>
      <c r="N617" s="530"/>
      <c r="O617" s="530"/>
      <c r="P617" s="531"/>
    </row>
    <row r="618" spans="1:16" ht="24.95" customHeight="1" x14ac:dyDescent="0.25">
      <c r="A618" s="365" t="s">
        <v>1194</v>
      </c>
      <c r="B618" s="488"/>
      <c r="C618" s="488"/>
      <c r="D618" s="488"/>
      <c r="E618" s="488"/>
      <c r="F618" s="488"/>
      <c r="G618" s="488"/>
      <c r="H618" s="488"/>
      <c r="I618" s="488"/>
      <c r="J618" s="488"/>
      <c r="K618" s="488"/>
      <c r="L618" s="488"/>
      <c r="M618" s="488"/>
      <c r="N618" s="488"/>
      <c r="O618" s="488"/>
      <c r="P618" s="344"/>
    </row>
    <row r="619" spans="1:16" ht="24.95" customHeight="1" thickBot="1" x14ac:dyDescent="0.3">
      <c r="A619" s="519" t="s">
        <v>925</v>
      </c>
      <c r="B619" s="520"/>
      <c r="C619" s="520"/>
      <c r="D619" s="520"/>
      <c r="E619" s="520"/>
      <c r="F619" s="520"/>
      <c r="G619" s="520"/>
      <c r="H619" s="520"/>
      <c r="I619" s="520"/>
      <c r="J619" s="520"/>
      <c r="K619" s="520"/>
      <c r="L619" s="520"/>
      <c r="M619" s="520"/>
      <c r="N619" s="520"/>
      <c r="O619" s="520"/>
      <c r="P619" s="521"/>
    </row>
    <row r="620" spans="1:16" ht="24.95" customHeight="1" thickBot="1" x14ac:dyDescent="0.3">
      <c r="A620" s="322"/>
      <c r="B620" s="532" t="s">
        <v>1152</v>
      </c>
      <c r="C620" s="532"/>
      <c r="D620" s="532"/>
      <c r="E620" s="532"/>
      <c r="F620" s="532"/>
      <c r="G620" s="532"/>
      <c r="H620" s="532"/>
      <c r="I620" s="532"/>
      <c r="J620" s="532"/>
      <c r="K620" s="532"/>
      <c r="L620" s="352"/>
      <c r="M620" s="352"/>
      <c r="N620" s="352"/>
      <c r="O620" s="352"/>
      <c r="P620" s="353"/>
    </row>
    <row r="621" spans="1:16" ht="48" customHeight="1" x14ac:dyDescent="0.25">
      <c r="A621" s="510" t="s">
        <v>762</v>
      </c>
      <c r="B621" s="511"/>
      <c r="C621" s="511"/>
      <c r="D621" s="511"/>
      <c r="E621" s="511"/>
      <c r="F621" s="511"/>
      <c r="G621" s="511"/>
      <c r="H621" s="511"/>
      <c r="I621" s="511"/>
      <c r="J621" s="511"/>
      <c r="K621" s="511"/>
      <c r="L621" s="511"/>
      <c r="M621" s="511"/>
      <c r="N621" s="511"/>
      <c r="O621" s="511"/>
      <c r="P621" s="512"/>
    </row>
    <row r="622" spans="1:16" ht="24.95" customHeight="1" x14ac:dyDescent="0.25">
      <c r="A622" s="513" t="s">
        <v>1365</v>
      </c>
      <c r="B622" s="514"/>
      <c r="C622" s="514"/>
      <c r="D622" s="514"/>
      <c r="E622" s="514"/>
      <c r="F622" s="514"/>
      <c r="G622" s="514"/>
      <c r="H622" s="514"/>
      <c r="I622" s="514"/>
      <c r="J622" s="514"/>
      <c r="K622" s="514"/>
      <c r="L622" s="514"/>
      <c r="M622" s="514"/>
      <c r="N622" s="514"/>
      <c r="O622" s="514"/>
      <c r="P622" s="515"/>
    </row>
    <row r="623" spans="1:16" ht="32.25" customHeight="1" x14ac:dyDescent="0.25">
      <c r="A623" s="544" t="s">
        <v>1147</v>
      </c>
      <c r="B623" s="545"/>
      <c r="C623" s="545"/>
      <c r="D623" s="545"/>
      <c r="E623" s="545"/>
      <c r="F623" s="546"/>
      <c r="G623" s="522" t="s">
        <v>764</v>
      </c>
      <c r="H623" s="523"/>
      <c r="I623" s="523"/>
      <c r="J623" s="523"/>
      <c r="K623" s="523"/>
      <c r="L623" s="523"/>
      <c r="M623" s="523"/>
      <c r="N623" s="523"/>
      <c r="O623" s="523"/>
      <c r="P623" s="524"/>
    </row>
    <row r="624" spans="1:16" ht="24.95" customHeight="1" x14ac:dyDescent="0.25">
      <c r="A624" s="525" t="s">
        <v>393</v>
      </c>
      <c r="B624" s="505" t="s">
        <v>644</v>
      </c>
      <c r="C624" s="505" t="s">
        <v>645</v>
      </c>
      <c r="D624" s="505" t="s">
        <v>1613</v>
      </c>
      <c r="E624" s="505" t="s">
        <v>394</v>
      </c>
      <c r="F624" s="505" t="s">
        <v>621</v>
      </c>
      <c r="G624" s="527" t="s">
        <v>31</v>
      </c>
      <c r="H624" s="547"/>
      <c r="I624" s="263" t="s">
        <v>7</v>
      </c>
      <c r="J624" s="264" t="s">
        <v>32</v>
      </c>
      <c r="K624" s="264" t="s">
        <v>640</v>
      </c>
      <c r="L624" s="265" t="s">
        <v>8</v>
      </c>
      <c r="M624" s="266" t="s">
        <v>9</v>
      </c>
      <c r="N624" s="267" t="s">
        <v>10</v>
      </c>
      <c r="O624" s="264" t="s">
        <v>396</v>
      </c>
      <c r="P624" s="268" t="s">
        <v>623</v>
      </c>
    </row>
    <row r="625" spans="1:18" ht="24.95" customHeight="1" x14ac:dyDescent="0.25">
      <c r="A625" s="526"/>
      <c r="B625" s="506"/>
      <c r="C625" s="506"/>
      <c r="D625" s="506"/>
      <c r="E625" s="506"/>
      <c r="F625" s="506"/>
      <c r="G625" s="362" t="s">
        <v>34</v>
      </c>
      <c r="H625" s="363" t="s">
        <v>35</v>
      </c>
      <c r="I625" s="274" t="s">
        <v>36</v>
      </c>
      <c r="J625" s="272" t="s">
        <v>36</v>
      </c>
      <c r="K625" s="272" t="s">
        <v>36</v>
      </c>
      <c r="L625" s="273" t="s">
        <v>37</v>
      </c>
      <c r="M625" s="274" t="s">
        <v>37</v>
      </c>
      <c r="N625" s="275" t="s">
        <v>38</v>
      </c>
      <c r="O625" s="272" t="s">
        <v>37</v>
      </c>
      <c r="P625" s="276" t="s">
        <v>37</v>
      </c>
    </row>
    <row r="626" spans="1:18" ht="24.95" customHeight="1" x14ac:dyDescent="0.25">
      <c r="A626" s="277" t="s">
        <v>282</v>
      </c>
      <c r="B626" s="278">
        <v>80</v>
      </c>
      <c r="C626" s="249">
        <v>70</v>
      </c>
      <c r="D626" s="249" t="s">
        <v>1614</v>
      </c>
      <c r="E626" s="279">
        <f>IFERROR(B626/C626,0)</f>
        <v>1.1428571428571428</v>
      </c>
      <c r="F626" s="279"/>
      <c r="G626" s="319">
        <f>IFERROR((VLOOKUP($A626,'Tabela de alimentos'!$A$3:$K$1041,2,FALSE))*$C626/100,0)</f>
        <v>83.411486666666661</v>
      </c>
      <c r="H626" s="280">
        <f>IFERROR((VLOOKUP($A626,'Tabela de alimentos'!$A$3:$K$1041,3,FALSE))*$C626/100,0)</f>
        <v>348.99366021333327</v>
      </c>
      <c r="I626" s="310">
        <f>IFERROR((VLOOKUP($A626,'Tabela de alimentos'!$A$3:$K$1041,4,FALSE))*$C626/100,0)</f>
        <v>15.068666666666667</v>
      </c>
      <c r="J626" s="282">
        <f>IFERROR((VLOOKUP($A626,'Tabela de alimentos'!$A$3:$K$1041,5,FALSE))*$C626/100,0)</f>
        <v>2.1139999999999999</v>
      </c>
      <c r="K626" s="282">
        <f>IFERROR((VLOOKUP($A626,'Tabela de alimentos'!$A$3:$K$1041,6,FALSE))*$C626/100,0)</f>
        <v>0</v>
      </c>
      <c r="L626" s="283">
        <f>IFERROR((VLOOKUP($A626,'Tabela de alimentos'!$A$3:$K$1041,7,FALSE))*$C626/100,0)</f>
        <v>5.1543333333333328</v>
      </c>
      <c r="M626" s="283">
        <f>IFERROR((VLOOKUP($A626,'Tabela de alimentos'!$A$3:$K$1041,8,FALSE))*$C626/100,0)</f>
        <v>0.30333333333333334</v>
      </c>
      <c r="N626" s="283">
        <f>IFERROR((VLOOKUP($A626,'Tabela de alimentos'!$A$3:$K$1041,9,FALSE))*$C626/100,0)</f>
        <v>1.4</v>
      </c>
      <c r="O626" s="283">
        <f>IFERROR((VLOOKUP($A626,'Tabela de alimentos'!$A$3:$K$1041,10,FALSE))*$C626/100,0)</f>
        <v>0</v>
      </c>
      <c r="P626" s="284">
        <f>IFERROR((VLOOKUP($A626,'Tabela de alimentos'!$A$3:$K$1041,11,FALSE))*$C626/100,0)</f>
        <v>39.200000000000003</v>
      </c>
    </row>
    <row r="627" spans="1:18" ht="24.95" customHeight="1" x14ac:dyDescent="0.25">
      <c r="A627" s="285" t="s">
        <v>226</v>
      </c>
      <c r="B627" s="278">
        <v>2.5</v>
      </c>
      <c r="C627" s="249">
        <v>2.5</v>
      </c>
      <c r="D627" s="249" t="s">
        <v>1615</v>
      </c>
      <c r="E627" s="279">
        <f>IFERROR(B627/C627,0)</f>
        <v>1</v>
      </c>
      <c r="F627" s="279"/>
      <c r="G627" s="279">
        <f>IFERROR((VLOOKUP($A627,'Tabela de alimentos'!$A$3:$K$1041,2,FALSE))*$C627/100,0)</f>
        <v>22.1</v>
      </c>
      <c r="H627" s="282">
        <f>IFERROR((VLOOKUP($A627,'Tabela de alimentos'!$A$3:$K$1041,3,FALSE))*$C627/100,0)</f>
        <v>92.466399999999993</v>
      </c>
      <c r="I627" s="310">
        <f>IFERROR((VLOOKUP($A627,'Tabela de alimentos'!$A$3:$K$1041,4,FALSE))*$C627/100,0)</f>
        <v>0</v>
      </c>
      <c r="J627" s="282">
        <f>IFERROR((VLOOKUP($A627,'Tabela de alimentos'!$A$3:$K$1041,5,FALSE))*$C627/100,0)</f>
        <v>2.5</v>
      </c>
      <c r="K627" s="282">
        <f>IFERROR((VLOOKUP($A627,'Tabela de alimentos'!$A$3:$K$1041,6,FALSE))*$C627/100,0)</f>
        <v>0</v>
      </c>
      <c r="L627" s="283">
        <f>IFERROR((VLOOKUP($A627,'Tabela de alimentos'!$A$3:$K$1041,7,FALSE))*$C627/100,0)</f>
        <v>0</v>
      </c>
      <c r="M627" s="283">
        <f>IFERROR((VLOOKUP($A627,'Tabela de alimentos'!$A$3:$K$1041,8,FALSE))*$C627/100,0)</f>
        <v>0</v>
      </c>
      <c r="N627" s="283">
        <f>IFERROR((VLOOKUP($A627,'Tabela de alimentos'!$A$3:$K$1041,9,FALSE))*$C627/100,0)</f>
        <v>0</v>
      </c>
      <c r="O627" s="283">
        <f>IFERROR((VLOOKUP($A627,'Tabela de alimentos'!$A$3:$K$1041,10,FALSE))*$C627/100,0)</f>
        <v>0</v>
      </c>
      <c r="P627" s="284">
        <f>IFERROR((VLOOKUP($A627,'Tabela de alimentos'!$A$3:$K$1041,11,FALSE))*$C627/100,0)</f>
        <v>0</v>
      </c>
    </row>
    <row r="628" spans="1:18" ht="24.95" customHeight="1" x14ac:dyDescent="0.25">
      <c r="A628" s="285" t="s">
        <v>861</v>
      </c>
      <c r="B628" s="278">
        <v>0.2</v>
      </c>
      <c r="C628" s="249">
        <v>0.2</v>
      </c>
      <c r="D628" s="249" t="s">
        <v>1614</v>
      </c>
      <c r="E628" s="279">
        <f>IFERROR(B628/C628,0)</f>
        <v>1</v>
      </c>
      <c r="F628" s="279"/>
      <c r="G628" s="279">
        <f>IFERROR((VLOOKUP($A628,'Tabela de alimentos'!$A$3:$K$1041,2,FALSE))*$C628/100,0)</f>
        <v>0</v>
      </c>
      <c r="H628" s="282">
        <f>IFERROR((VLOOKUP($A628,'Tabela de alimentos'!$A$3:$K$1041,3,FALSE))*$C628/100,0)</f>
        <v>0</v>
      </c>
      <c r="I628" s="310">
        <f>IFERROR((VLOOKUP($A628,'Tabela de alimentos'!$A$3:$K$1041,4,FALSE))*$C628/100,0)</f>
        <v>0</v>
      </c>
      <c r="J628" s="282">
        <f>IFERROR((VLOOKUP($A628,'Tabela de alimentos'!$A$3:$K$1041,5,FALSE))*$C628/100,0)</f>
        <v>0</v>
      </c>
      <c r="K628" s="282">
        <f>IFERROR((VLOOKUP($A628,'Tabela de alimentos'!$A$3:$K$1041,6,FALSE))*$C628/100,0)</f>
        <v>0</v>
      </c>
      <c r="L628" s="283">
        <f>IFERROR((VLOOKUP($A628,'Tabela de alimentos'!$A$3:$K$1041,7,FALSE))*$C628/100,0)</f>
        <v>0</v>
      </c>
      <c r="M628" s="283">
        <f>IFERROR((VLOOKUP($A628,'Tabela de alimentos'!$A$3:$K$1041,8,FALSE))*$C628/100,0)</f>
        <v>0</v>
      </c>
      <c r="N628" s="283">
        <f>IFERROR((VLOOKUP($A628,'Tabela de alimentos'!$A$3:$K$1041,9,FALSE))*$C628/100,0)</f>
        <v>0</v>
      </c>
      <c r="O628" s="283">
        <f>IFERROR((VLOOKUP($A628,'Tabela de alimentos'!$A$3:$K$1041,10,FALSE))*$C628/100,0)</f>
        <v>0</v>
      </c>
      <c r="P628" s="284">
        <f>IFERROR((VLOOKUP($A628,'Tabela de alimentos'!$A$3:$K$1041,11,FALSE))*$C628/100,0)</f>
        <v>79.88600000000001</v>
      </c>
    </row>
    <row r="629" spans="1:18" ht="24.95" customHeight="1" x14ac:dyDescent="0.25">
      <c r="A629" s="285" t="s">
        <v>90</v>
      </c>
      <c r="B629" s="278">
        <v>0.5</v>
      </c>
      <c r="C629" s="249">
        <v>0.5</v>
      </c>
      <c r="D629" s="249" t="s">
        <v>1614</v>
      </c>
      <c r="E629" s="279">
        <f t="shared" ref="E629:E636" si="54">IFERROR(B629/C629,0)</f>
        <v>1</v>
      </c>
      <c r="F629" s="279"/>
      <c r="G629" s="279">
        <f>IFERROR((VLOOKUP($A629,'Tabela de alimentos'!$A$3:$K$1041,2,FALSE))*$C629/100,0)</f>
        <v>0.56564939130434788</v>
      </c>
      <c r="H629" s="282">
        <f>IFERROR((VLOOKUP($A629,'Tabela de alimentos'!$A$3:$K$1041,3,FALSE))*$C629/100,0)</f>
        <v>2.3666770532173915</v>
      </c>
      <c r="I629" s="310">
        <f>IFERROR((VLOOKUP($A629,'Tabela de alimentos'!$A$3:$K$1041,4,FALSE))*$C629/100,0)</f>
        <v>3.5054347826086955E-2</v>
      </c>
      <c r="J629" s="282">
        <f>IFERROR((VLOOKUP($A629,'Tabela de alimentos'!$A$3:$K$1041,5,FALSE))*$C629/100,0)</f>
        <v>1.1000000000000001E-3</v>
      </c>
      <c r="K629" s="282">
        <f>IFERROR((VLOOKUP($A629,'Tabela de alimentos'!$A$3:$K$1041,6,FALSE))*$C629/100,0)</f>
        <v>0.11952898550724639</v>
      </c>
      <c r="L629" s="283">
        <f>IFERROR((VLOOKUP($A629,'Tabela de alimentos'!$A$3:$K$1041,7,FALSE))*$C629/100,0)</f>
        <v>6.7799999999999999E-2</v>
      </c>
      <c r="M629" s="283">
        <f>IFERROR((VLOOKUP($A629,'Tabela de alimentos'!$A$3:$K$1041,8,FALSE))*$C629/100,0)</f>
        <v>4.0000000000000001E-3</v>
      </c>
      <c r="N629" s="283">
        <f>IFERROR((VLOOKUP($A629,'Tabela de alimentos'!$A$3:$K$1041,9,FALSE))*$C629/100,0)</f>
        <v>0</v>
      </c>
      <c r="O629" s="283">
        <f>IFERROR((VLOOKUP($A629,'Tabela de alimentos'!$A$3:$K$1041,10,FALSE))*$C629/100,0)</f>
        <v>0</v>
      </c>
      <c r="P629" s="284">
        <f>IFERROR((VLOOKUP($A629,'Tabela de alimentos'!$A$3:$K$1041,11,FALSE))*$C629/100,0)</f>
        <v>2.6800000000000001E-2</v>
      </c>
    </row>
    <row r="630" spans="1:18" ht="24.95" customHeight="1" x14ac:dyDescent="0.25">
      <c r="A630" s="285" t="s">
        <v>129</v>
      </c>
      <c r="B630" s="278">
        <v>1</v>
      </c>
      <c r="C630" s="249">
        <v>1</v>
      </c>
      <c r="D630" s="249" t="s">
        <v>1614</v>
      </c>
      <c r="E630" s="279">
        <f t="shared" si="54"/>
        <v>1</v>
      </c>
      <c r="F630" s="279"/>
      <c r="G630" s="279">
        <f>IFERROR((VLOOKUP($A630,'Tabela de alimentos'!$A$3:$K$1041,2,FALSE))*$C630/100,0)</f>
        <v>0.33424111594202882</v>
      </c>
      <c r="H630" s="282">
        <f>IFERROR((VLOOKUP($A630,'Tabela de alimentos'!$A$3:$K$1041,3,FALSE))*$C630/100,0)</f>
        <v>1.3984648291014488</v>
      </c>
      <c r="I630" s="310">
        <f>IFERROR((VLOOKUP($A630,'Tabela de alimentos'!$A$3:$K$1041,4,FALSE))*$C630/100,0)</f>
        <v>3.2572463768115942E-2</v>
      </c>
      <c r="J630" s="282">
        <f>IFERROR((VLOOKUP($A630,'Tabela de alimentos'!$A$3:$K$1041,5,FALSE))*$C630/100,0)</f>
        <v>6.0999999999999995E-3</v>
      </c>
      <c r="K630" s="282">
        <f>IFERROR((VLOOKUP($A630,'Tabela de alimentos'!$A$3:$K$1041,6,FALSE))*$C630/100,0)</f>
        <v>5.7060869565217345E-2</v>
      </c>
      <c r="L630" s="283">
        <f>IFERROR((VLOOKUP($A630,'Tabela de alimentos'!$A$3:$K$1041,7,FALSE))*$C630/100,0)</f>
        <v>1.7941333333333334</v>
      </c>
      <c r="M630" s="283">
        <f>IFERROR((VLOOKUP($A630,'Tabela de alimentos'!$A$3:$K$1041,8,FALSE))*$C630/100,0)</f>
        <v>3.1800000000000002E-2</v>
      </c>
      <c r="N630" s="283">
        <f>IFERROR((VLOOKUP($A630,'Tabela de alimentos'!$A$3:$K$1041,9,FALSE))*$C630/100,0)</f>
        <v>17.43</v>
      </c>
      <c r="O630" s="283">
        <f>IFERROR((VLOOKUP($A630,'Tabela de alimentos'!$A$3:$K$1041,10,FALSE))*$C630/100,0)</f>
        <v>0.51693333333333324</v>
      </c>
      <c r="P630" s="284">
        <f>IFERROR((VLOOKUP($A630,'Tabela de alimentos'!$A$3:$K$1041,11,FALSE))*$C630/100,0)</f>
        <v>2.3E-2</v>
      </c>
    </row>
    <row r="631" spans="1:18" ht="24.95" customHeight="1" x14ac:dyDescent="0.25">
      <c r="A631" s="285" t="s">
        <v>94</v>
      </c>
      <c r="B631" s="278">
        <v>25</v>
      </c>
      <c r="C631" s="249">
        <v>20</v>
      </c>
      <c r="D631" s="249" t="s">
        <v>1614</v>
      </c>
      <c r="E631" s="279">
        <f t="shared" si="54"/>
        <v>1.25</v>
      </c>
      <c r="F631" s="279"/>
      <c r="G631" s="279">
        <f>IFERROR((VLOOKUP($A631,'Tabela de alimentos'!$A$3:$K$1041,2,FALSE))*$C631/100,0)</f>
        <v>12.874045217391302</v>
      </c>
      <c r="H631" s="282">
        <f>IFERROR((VLOOKUP($A631,'Tabela de alimentos'!$A$3:$K$1041,3,FALSE))*$C631/100,0)</f>
        <v>53.865005189565203</v>
      </c>
      <c r="I631" s="310">
        <f>IFERROR((VLOOKUP($A631,'Tabela de alimentos'!$A$3:$K$1041,4,FALSE))*$C631/100,0)</f>
        <v>0.35434782608695642</v>
      </c>
      <c r="J631" s="282">
        <f>IFERROR((VLOOKUP($A631,'Tabela de alimentos'!$A$3:$K$1041,5,FALSE))*$C631/100,0)</f>
        <v>0</v>
      </c>
      <c r="K631" s="282">
        <f>IFERROR((VLOOKUP($A631,'Tabela de alimentos'!$A$3:$K$1041,6,FALSE))*$C631/100,0)</f>
        <v>2.9376521739130426</v>
      </c>
      <c r="L631" s="283">
        <f>IFERROR((VLOOKUP($A631,'Tabela de alimentos'!$A$3:$K$1041,7,FALSE))*$C631/100,0)</f>
        <v>0.71</v>
      </c>
      <c r="M631" s="283">
        <f>IFERROR((VLOOKUP($A631,'Tabela de alimentos'!$A$3:$K$1041,8,FALSE))*$C631/100,0)</f>
        <v>7.1999999999999995E-2</v>
      </c>
      <c r="N631" s="283">
        <f>IFERROR((VLOOKUP($A631,'Tabela de alimentos'!$A$3:$K$1041,9,FALSE))*$C631/100,0)</f>
        <v>0</v>
      </c>
      <c r="O631" s="283">
        <f>IFERROR((VLOOKUP($A631,'Tabela de alimentos'!$A$3:$K$1041,10,FALSE))*$C631/100,0)</f>
        <v>6.2166666666666659</v>
      </c>
      <c r="P631" s="284">
        <f>IFERROR((VLOOKUP($A631,'Tabela de alimentos'!$A$3:$K$1041,11,FALSE))*$C631/100,0)</f>
        <v>0</v>
      </c>
    </row>
    <row r="632" spans="1:18" ht="24.95" customHeight="1" x14ac:dyDescent="0.25">
      <c r="A632" s="285" t="s">
        <v>103</v>
      </c>
      <c r="B632" s="278">
        <v>25</v>
      </c>
      <c r="C632" s="249">
        <v>20</v>
      </c>
      <c r="D632" s="249" t="s">
        <v>1614</v>
      </c>
      <c r="E632" s="279">
        <f t="shared" si="54"/>
        <v>1.25</v>
      </c>
      <c r="F632" s="279"/>
      <c r="G632" s="279">
        <f>IFERROR((VLOOKUP($A632,'Tabela de alimentos'!$A$3:$K$1041,2,FALSE))*$C632/100,0)</f>
        <v>6</v>
      </c>
      <c r="H632" s="282">
        <f>IFERROR((VLOOKUP($A632,'Tabela de alimentos'!$A$3:$K$1041,3,FALSE))*$C632/100,0)</f>
        <v>25.6</v>
      </c>
      <c r="I632" s="310">
        <f>IFERROR((VLOOKUP($A632,'Tabela de alimentos'!$A$3:$K$1041,4,FALSE))*$C632/100,0)</f>
        <v>0.22400000000000003</v>
      </c>
      <c r="J632" s="282">
        <f>IFERROR((VLOOKUP($A632,'Tabela de alimentos'!$A$3:$K$1041,5,FALSE))*$C632/100,0)</f>
        <v>4.2000000000000003E-2</v>
      </c>
      <c r="K632" s="282">
        <f>IFERROR((VLOOKUP($A632,'Tabela de alimentos'!$A$3:$K$1041,6,FALSE))*$C632/100,0)</f>
        <v>0.91199999999999992</v>
      </c>
      <c r="L632" s="283">
        <f>IFERROR((VLOOKUP($A632,'Tabela de alimentos'!$A$3:$K$1041,7,FALSE))*$C632/100,0)</f>
        <v>4.28</v>
      </c>
      <c r="M632" s="283">
        <f>IFERROR((VLOOKUP($A632,'Tabela de alimentos'!$A$3:$K$1041,8,FALSE))*$C632/100,0)</f>
        <v>9.3999999999999986E-2</v>
      </c>
      <c r="N632" s="283">
        <f>IFERROR((VLOOKUP($A632,'Tabela de alimentos'!$A$3:$K$1041,9,FALSE))*$C632/100,0)</f>
        <v>148</v>
      </c>
      <c r="O632" s="283">
        <f>IFERROR((VLOOKUP($A632,'Tabela de alimentos'!$A$3:$K$1041,10,FALSE))*$C632/100,0)</f>
        <v>1.0233333333333334</v>
      </c>
      <c r="P632" s="284">
        <f>IFERROR((VLOOKUP($A632,'Tabela de alimentos'!$A$3:$K$1041,11,FALSE))*$C632/100,0)</f>
        <v>2.2200000000000002</v>
      </c>
    </row>
    <row r="633" spans="1:18" ht="24.95" customHeight="1" x14ac:dyDescent="0.25">
      <c r="A633" s="285" t="s">
        <v>133</v>
      </c>
      <c r="B633" s="278">
        <v>25</v>
      </c>
      <c r="C633" s="249">
        <v>20</v>
      </c>
      <c r="D633" s="249" t="s">
        <v>1614</v>
      </c>
      <c r="E633" s="279">
        <f t="shared" si="54"/>
        <v>1.25</v>
      </c>
      <c r="F633" s="279"/>
      <c r="G633" s="279">
        <f>IFERROR((VLOOKUP($A633,'Tabela de alimentos'!$A$3:$K$1041,2,FALSE))*$C633/100,0)</f>
        <v>3.0670313043478314</v>
      </c>
      <c r="H633" s="282">
        <f>IFERROR((VLOOKUP($A633,'Tabela de alimentos'!$A$3:$K$1041,3,FALSE))*$C633/100,0)</f>
        <v>12.83245897739133</v>
      </c>
      <c r="I633" s="310">
        <f>IFERROR((VLOOKUP($A633,'Tabela de alimentos'!$A$3:$K$1041,4,FALSE))*$C633/100,0)</f>
        <v>0.21956521739130433</v>
      </c>
      <c r="J633" s="282">
        <f>IFERROR((VLOOKUP($A633,'Tabela de alimentos'!$A$3:$K$1041,5,FALSE))*$C633/100,0)</f>
        <v>3.4666666666666665E-2</v>
      </c>
      <c r="K633" s="282">
        <f>IFERROR((VLOOKUP($A633,'Tabela de alimentos'!$A$3:$K$1041,6,FALSE))*$C633/100,0)</f>
        <v>0.6277681159420293</v>
      </c>
      <c r="L633" s="283">
        <f>IFERROR((VLOOKUP($A633,'Tabela de alimentos'!$A$3:$K$1041,7,FALSE))*$C633/100,0)</f>
        <v>1.3880000000000001</v>
      </c>
      <c r="M633" s="283">
        <f>IFERROR((VLOOKUP($A633,'Tabela de alimentos'!$A$3:$K$1041,8,FALSE))*$C633/100,0)</f>
        <v>4.7333333333333331E-2</v>
      </c>
      <c r="N633" s="283">
        <f>IFERROR((VLOOKUP($A633,'Tabela de alimentos'!$A$3:$K$1041,9,FALSE))*$C633/100,0)</f>
        <v>20.6</v>
      </c>
      <c r="O633" s="283">
        <f>IFERROR((VLOOKUP($A633,'Tabela de alimentos'!$A$3:$K$1041,10,FALSE))*$C633/100,0)</f>
        <v>4.2426666666666675</v>
      </c>
      <c r="P633" s="284">
        <f>IFERROR((VLOOKUP($A633,'Tabela de alimentos'!$A$3:$K$1041,11,FALSE))*$C633/100,0)</f>
        <v>0.20399999999999999</v>
      </c>
      <c r="R633" s="349"/>
    </row>
    <row r="634" spans="1:18" ht="24.95" customHeight="1" x14ac:dyDescent="0.25">
      <c r="A634" s="285" t="s">
        <v>817</v>
      </c>
      <c r="B634" s="278">
        <v>0.1</v>
      </c>
      <c r="C634" s="249">
        <v>0.1</v>
      </c>
      <c r="D634" s="249" t="s">
        <v>1614</v>
      </c>
      <c r="E634" s="279">
        <f t="shared" si="54"/>
        <v>1</v>
      </c>
      <c r="F634" s="279"/>
      <c r="G634" s="279">
        <f>IFERROR((VLOOKUP($A634,'Tabela de alimentos'!$A$3:$K$1041,2,FALSE))*$C634/100,0)</f>
        <v>3.0000000000000005E-3</v>
      </c>
      <c r="H634" s="282">
        <f>IFERROR((VLOOKUP($A634,'Tabela de alimentos'!$A$3:$K$1041,3,FALSE))*$C634/100,0)</f>
        <v>1.3000000000000001E-2</v>
      </c>
      <c r="I634" s="310">
        <f>IFERROR((VLOOKUP($A634,'Tabela de alimentos'!$A$3:$K$1041,4,FALSE))*$C634/100,0)</f>
        <v>8.9999999999999992E-5</v>
      </c>
      <c r="J634" s="282">
        <f>IFERROR((VLOOKUP($A634,'Tabela de alimentos'!$A$3:$K$1041,5,FALSE))*$C634/100,0)</f>
        <v>6.0000000000000002E-5</v>
      </c>
      <c r="K634" s="282">
        <f>IFERROR((VLOOKUP($A634,'Tabela de alimentos'!$A$3:$K$1041,6,FALSE))*$C634/100,0)</f>
        <v>7.2999999999999996E-4</v>
      </c>
      <c r="L634" s="283">
        <f>IFERROR((VLOOKUP($A634,'Tabela de alimentos'!$A$3:$K$1041,7,FALSE))*$C634/100,0)</f>
        <v>2.1099999999999999E-3</v>
      </c>
      <c r="M634" s="283">
        <f>IFERROR((VLOOKUP($A634,'Tabela de alimentos'!$A$3:$K$1041,8,FALSE))*$C634/100,0)</f>
        <v>1.9000000000000004E-4</v>
      </c>
      <c r="N634" s="283">
        <f>IFERROR((VLOOKUP($A634,'Tabela de alimentos'!$A$3:$K$1041,9,FALSE))*$C634/100,0)</f>
        <v>0</v>
      </c>
      <c r="O634" s="283">
        <f>IFERROR((VLOOKUP($A634,'Tabela de alimentos'!$A$3:$K$1041,10,FALSE))*$C634/100,0)</f>
        <v>1.0000000000000001E-5</v>
      </c>
      <c r="P634" s="284">
        <f>IFERROR((VLOOKUP($A634,'Tabela de alimentos'!$A$3:$K$1041,11,FALSE))*$C634/100,0)</f>
        <v>1.2E-4</v>
      </c>
    </row>
    <row r="635" spans="1:18" ht="24.95" customHeight="1" x14ac:dyDescent="0.25">
      <c r="A635" s="285" t="s">
        <v>101</v>
      </c>
      <c r="B635" s="278">
        <v>3</v>
      </c>
      <c r="C635" s="249">
        <v>2.5</v>
      </c>
      <c r="D635" s="249" t="s">
        <v>1614</v>
      </c>
      <c r="E635" s="279">
        <f t="shared" si="54"/>
        <v>1.2</v>
      </c>
      <c r="F635" s="279"/>
      <c r="G635" s="279">
        <f>IFERROR((VLOOKUP($A635,'Tabela de alimentos'!$A$3:$K$1041,2,FALSE))*$C635/100,0)</f>
        <v>0.98550115942028949</v>
      </c>
      <c r="H635" s="282">
        <f>IFERROR((VLOOKUP($A635,'Tabela de alimentos'!$A$3:$K$1041,3,FALSE))*$C635/100,0)</f>
        <v>4.1233368510144919</v>
      </c>
      <c r="I635" s="310">
        <f>IFERROR((VLOOKUP($A635,'Tabela de alimentos'!$A$3:$K$1041,4,FALSE))*$C635/100,0)</f>
        <v>4.2753623188405802E-2</v>
      </c>
      <c r="J635" s="282">
        <f>IFERROR((VLOOKUP($A635,'Tabela de alimentos'!$A$3:$K$1041,5,FALSE))*$C635/100,0)</f>
        <v>2E-3</v>
      </c>
      <c r="K635" s="282">
        <f>IFERROR((VLOOKUP($A635,'Tabela de alimentos'!$A$3:$K$1041,6,FALSE))*$C635/100,0)</f>
        <v>0.22132971014492747</v>
      </c>
      <c r="L635" s="283">
        <f>IFERROR((VLOOKUP($A635,'Tabela de alimentos'!$A$3:$K$1041,7,FALSE))*$C635/100,0)</f>
        <v>0.35</v>
      </c>
      <c r="M635" s="283">
        <f>IFERROR((VLOOKUP($A635,'Tabela de alimentos'!$A$3:$K$1041,8,FALSE))*$C635/100,0)</f>
        <v>5.0833333333333338E-3</v>
      </c>
      <c r="N635" s="283">
        <f>IFERROR((VLOOKUP($A635,'Tabela de alimentos'!$A$3:$K$1041,9,FALSE))*$C635/100,0)</f>
        <v>0</v>
      </c>
      <c r="O635" s="283">
        <f>IFERROR((VLOOKUP($A635,'Tabela de alimentos'!$A$3:$K$1041,10,FALSE))*$C635/100,0)</f>
        <v>0.11666666666666668</v>
      </c>
      <c r="P635" s="284">
        <f>IFERROR((VLOOKUP($A635,'Tabela de alimentos'!$A$3:$K$1041,11,FALSE))*$C635/100,0)</f>
        <v>1.4916666666666667E-2</v>
      </c>
    </row>
    <row r="636" spans="1:18" ht="24.95" customHeight="1" x14ac:dyDescent="0.25">
      <c r="A636" s="285" t="s">
        <v>102</v>
      </c>
      <c r="B636" s="278">
        <v>1</v>
      </c>
      <c r="C636" s="249">
        <v>1</v>
      </c>
      <c r="D636" s="249" t="s">
        <v>1614</v>
      </c>
      <c r="E636" s="279">
        <f t="shared" si="54"/>
        <v>1</v>
      </c>
      <c r="F636" s="279"/>
      <c r="G636" s="321">
        <f>IFERROR((VLOOKUP($A636,'Tabela de alimentos'!$A$3:$K$1041,2,FALSE))*$C636/100,0)</f>
        <v>0.19515885507246439</v>
      </c>
      <c r="H636" s="289">
        <f>IFERROR((VLOOKUP($A636,'Tabela de alimentos'!$A$3:$K$1041,3,FALSE))*$C636/100,0)</f>
        <v>0.81654464962319095</v>
      </c>
      <c r="I636" s="310">
        <f>IFERROR((VLOOKUP($A636,'Tabela de alimentos'!$A$3:$K$1041,4,FALSE))*$C636/100,0)</f>
        <v>1.865942028985507E-2</v>
      </c>
      <c r="J636" s="282">
        <f>IFERROR((VLOOKUP($A636,'Tabela de alimentos'!$A$3:$K$1041,5,FALSE))*$C636/100,0)</f>
        <v>3.4999999999999996E-3</v>
      </c>
      <c r="K636" s="282">
        <f>IFERROR((VLOOKUP($A636,'Tabela de alimentos'!$A$3:$K$1041,6,FALSE))*$C636/100,0)</f>
        <v>3.3707246376811648E-2</v>
      </c>
      <c r="L636" s="283">
        <f>IFERROR((VLOOKUP($A636,'Tabela de alimentos'!$A$3:$K$1041,7,FALSE))*$C636/100,0)</f>
        <v>0.79853333333333343</v>
      </c>
      <c r="M636" s="283">
        <f>IFERROR((VLOOKUP($A636,'Tabela de alimentos'!$A$3:$K$1041,8,FALSE))*$C636/100,0)</f>
        <v>6.4666666666666657E-3</v>
      </c>
      <c r="N636" s="283">
        <f>IFERROR((VLOOKUP($A636,'Tabela de alimentos'!$A$3:$K$1041,9,FALSE))*$C636/100,0)</f>
        <v>2.79</v>
      </c>
      <c r="O636" s="283">
        <f>IFERROR((VLOOKUP($A636,'Tabela de alimentos'!$A$3:$K$1041,10,FALSE))*$C636/100,0)</f>
        <v>0.31780000000000003</v>
      </c>
      <c r="P636" s="284">
        <f>IFERROR((VLOOKUP($A636,'Tabela de alimentos'!$A$3:$K$1041,11,FALSE))*$C636/100,0)</f>
        <v>1.6033333333333333E-2</v>
      </c>
    </row>
    <row r="637" spans="1:18" ht="24.95" customHeight="1" x14ac:dyDescent="0.25">
      <c r="A637" s="539" t="s">
        <v>395</v>
      </c>
      <c r="B637" s="540"/>
      <c r="C637" s="540"/>
      <c r="D637" s="540"/>
      <c r="E637" s="540"/>
      <c r="F637" s="541"/>
      <c r="G637" s="359">
        <f t="shared" ref="G637:P637" si="55">SUM(G626:G636)</f>
        <v>129.53611371014492</v>
      </c>
      <c r="H637" s="359">
        <f t="shared" si="55"/>
        <v>542.47554776324637</v>
      </c>
      <c r="I637" s="291">
        <f t="shared" si="55"/>
        <v>15.995709565217391</v>
      </c>
      <c r="J637" s="292">
        <f t="shared" si="55"/>
        <v>4.7034266666666662</v>
      </c>
      <c r="K637" s="292">
        <f t="shared" si="55"/>
        <v>4.9097771014492748</v>
      </c>
      <c r="L637" s="292">
        <f t="shared" si="55"/>
        <v>14.54491</v>
      </c>
      <c r="M637" s="291">
        <f t="shared" si="55"/>
        <v>0.56420666666666663</v>
      </c>
      <c r="N637" s="293">
        <f t="shared" si="55"/>
        <v>190.21999999999997</v>
      </c>
      <c r="O637" s="293">
        <f t="shared" si="55"/>
        <v>12.434076666666668</v>
      </c>
      <c r="P637" s="294">
        <f t="shared" si="55"/>
        <v>121.59087</v>
      </c>
    </row>
    <row r="638" spans="1:18" ht="24.95" customHeight="1" x14ac:dyDescent="0.25">
      <c r="A638" s="295" t="s">
        <v>767</v>
      </c>
      <c r="B638" s="537"/>
      <c r="C638" s="537"/>
      <c r="D638" s="250"/>
      <c r="E638" s="296"/>
      <c r="F638" s="296"/>
      <c r="G638" s="297"/>
      <c r="H638" s="296"/>
      <c r="I638" s="296"/>
      <c r="J638" s="296"/>
      <c r="K638" s="296"/>
      <c r="L638" s="296"/>
      <c r="M638" s="298"/>
      <c r="N638" s="298"/>
      <c r="O638" s="298"/>
      <c r="P638" s="299"/>
    </row>
    <row r="639" spans="1:18" ht="24.95" customHeight="1" x14ac:dyDescent="0.25">
      <c r="A639" s="300" t="s">
        <v>882</v>
      </c>
      <c r="B639" s="364"/>
      <c r="G639" s="251"/>
      <c r="P639" s="301"/>
    </row>
    <row r="640" spans="1:18" ht="24.95" customHeight="1" x14ac:dyDescent="0.25">
      <c r="A640" s="300" t="s">
        <v>921</v>
      </c>
      <c r="G640" s="251"/>
      <c r="P640" s="301"/>
    </row>
    <row r="641" spans="1:16" ht="24.95" customHeight="1" x14ac:dyDescent="0.25">
      <c r="A641" s="300" t="s">
        <v>889</v>
      </c>
      <c r="G641" s="251"/>
      <c r="P641" s="301"/>
    </row>
    <row r="642" spans="1:16" ht="24.95" customHeight="1" x14ac:dyDescent="0.25">
      <c r="A642" s="516" t="s">
        <v>922</v>
      </c>
      <c r="B642" s="517"/>
      <c r="C642" s="517"/>
      <c r="D642" s="517"/>
      <c r="E642" s="517"/>
      <c r="F642" s="517"/>
      <c r="G642" s="517"/>
      <c r="H642" s="517"/>
      <c r="I642" s="517"/>
      <c r="J642" s="517"/>
      <c r="K642" s="517"/>
      <c r="L642" s="517"/>
      <c r="M642" s="517"/>
      <c r="N642" s="517"/>
      <c r="O642" s="517"/>
      <c r="P642" s="518"/>
    </row>
    <row r="643" spans="1:16" ht="24.95" customHeight="1" x14ac:dyDescent="0.25">
      <c r="A643" s="529" t="s">
        <v>923</v>
      </c>
      <c r="B643" s="530"/>
      <c r="C643" s="530"/>
      <c r="D643" s="530"/>
      <c r="E643" s="530"/>
      <c r="F643" s="530"/>
      <c r="G643" s="530"/>
      <c r="H643" s="530"/>
      <c r="I643" s="530"/>
      <c r="J643" s="530"/>
      <c r="K643" s="530"/>
      <c r="L643" s="530"/>
      <c r="M643" s="530"/>
      <c r="N643" s="530"/>
      <c r="O643" s="530"/>
      <c r="P643" s="531"/>
    </row>
    <row r="644" spans="1:16" ht="24.95" customHeight="1" x14ac:dyDescent="0.25">
      <c r="A644" s="365" t="s">
        <v>924</v>
      </c>
      <c r="B644" s="488"/>
      <c r="C644" s="488"/>
      <c r="D644" s="488"/>
      <c r="E644" s="488"/>
      <c r="F644" s="488"/>
      <c r="G644" s="488"/>
      <c r="H644" s="488"/>
      <c r="I644" s="488"/>
      <c r="J644" s="488"/>
      <c r="K644" s="488"/>
      <c r="L644" s="488"/>
      <c r="M644" s="488"/>
      <c r="N644" s="488"/>
      <c r="O644" s="488"/>
      <c r="P644" s="344"/>
    </row>
    <row r="645" spans="1:16" ht="24.95" customHeight="1" thickBot="1" x14ac:dyDescent="0.3">
      <c r="A645" s="519" t="s">
        <v>925</v>
      </c>
      <c r="B645" s="520"/>
      <c r="C645" s="520"/>
      <c r="D645" s="520"/>
      <c r="E645" s="520"/>
      <c r="F645" s="520"/>
      <c r="G645" s="520"/>
      <c r="H645" s="520"/>
      <c r="I645" s="520"/>
      <c r="J645" s="520"/>
      <c r="K645" s="520"/>
      <c r="L645" s="520"/>
      <c r="M645" s="520"/>
      <c r="N645" s="520"/>
      <c r="O645" s="520"/>
      <c r="P645" s="521"/>
    </row>
    <row r="646" spans="1:16" ht="24.95" customHeight="1" thickBot="1" x14ac:dyDescent="0.3">
      <c r="A646" s="322"/>
      <c r="B646" s="532" t="s">
        <v>1152</v>
      </c>
      <c r="C646" s="532"/>
      <c r="D646" s="532"/>
      <c r="E646" s="532"/>
      <c r="F646" s="532"/>
      <c r="G646" s="532"/>
      <c r="H646" s="532"/>
      <c r="I646" s="532"/>
      <c r="J646" s="532"/>
      <c r="K646" s="532"/>
      <c r="L646" s="352"/>
      <c r="M646" s="352"/>
      <c r="N646" s="352"/>
      <c r="O646" s="352"/>
      <c r="P646" s="353"/>
    </row>
    <row r="647" spans="1:16" ht="52.5" customHeight="1" x14ac:dyDescent="0.25">
      <c r="A647" s="510" t="s">
        <v>762</v>
      </c>
      <c r="B647" s="511"/>
      <c r="C647" s="511"/>
      <c r="D647" s="511"/>
      <c r="E647" s="511"/>
      <c r="F647" s="511"/>
      <c r="G647" s="511"/>
      <c r="H647" s="511"/>
      <c r="I647" s="511"/>
      <c r="J647" s="511"/>
      <c r="K647" s="511"/>
      <c r="L647" s="511"/>
      <c r="M647" s="511"/>
      <c r="N647" s="511"/>
      <c r="O647" s="511"/>
      <c r="P647" s="512"/>
    </row>
    <row r="648" spans="1:16" ht="24.95" customHeight="1" x14ac:dyDescent="0.25">
      <c r="A648" s="513" t="s">
        <v>1365</v>
      </c>
      <c r="B648" s="514"/>
      <c r="C648" s="514"/>
      <c r="D648" s="514"/>
      <c r="E648" s="514"/>
      <c r="F648" s="514"/>
      <c r="G648" s="514"/>
      <c r="H648" s="514"/>
      <c r="I648" s="514"/>
      <c r="J648" s="514"/>
      <c r="K648" s="514"/>
      <c r="L648" s="514"/>
      <c r="M648" s="514"/>
      <c r="N648" s="514"/>
      <c r="O648" s="514"/>
      <c r="P648" s="515"/>
    </row>
    <row r="649" spans="1:16" ht="30" customHeight="1" x14ac:dyDescent="0.25">
      <c r="A649" s="544" t="s">
        <v>1146</v>
      </c>
      <c r="B649" s="545"/>
      <c r="C649" s="545"/>
      <c r="D649" s="545"/>
      <c r="E649" s="545"/>
      <c r="F649" s="546"/>
      <c r="G649" s="522" t="s">
        <v>764</v>
      </c>
      <c r="H649" s="523"/>
      <c r="I649" s="523"/>
      <c r="J649" s="523"/>
      <c r="K649" s="523"/>
      <c r="L649" s="523"/>
      <c r="M649" s="523"/>
      <c r="N649" s="523"/>
      <c r="O649" s="523"/>
      <c r="P649" s="524"/>
    </row>
    <row r="650" spans="1:16" ht="24.95" customHeight="1" x14ac:dyDescent="0.25">
      <c r="A650" s="525" t="s">
        <v>393</v>
      </c>
      <c r="B650" s="505" t="s">
        <v>644</v>
      </c>
      <c r="C650" s="505" t="s">
        <v>645</v>
      </c>
      <c r="D650" s="505" t="s">
        <v>1613</v>
      </c>
      <c r="E650" s="505" t="s">
        <v>394</v>
      </c>
      <c r="F650" s="505" t="s">
        <v>621</v>
      </c>
      <c r="G650" s="527" t="s">
        <v>31</v>
      </c>
      <c r="H650" s="547"/>
      <c r="I650" s="263" t="s">
        <v>7</v>
      </c>
      <c r="J650" s="264" t="s">
        <v>32</v>
      </c>
      <c r="K650" s="264" t="s">
        <v>640</v>
      </c>
      <c r="L650" s="265" t="s">
        <v>8</v>
      </c>
      <c r="M650" s="266" t="s">
        <v>9</v>
      </c>
      <c r="N650" s="267" t="s">
        <v>10</v>
      </c>
      <c r="O650" s="264" t="s">
        <v>396</v>
      </c>
      <c r="P650" s="268" t="s">
        <v>623</v>
      </c>
    </row>
    <row r="651" spans="1:16" ht="24.95" customHeight="1" x14ac:dyDescent="0.25">
      <c r="A651" s="526"/>
      <c r="B651" s="506"/>
      <c r="C651" s="506"/>
      <c r="D651" s="506"/>
      <c r="E651" s="506"/>
      <c r="F651" s="506"/>
      <c r="G651" s="362" t="s">
        <v>34</v>
      </c>
      <c r="H651" s="363" t="s">
        <v>35</v>
      </c>
      <c r="I651" s="274" t="s">
        <v>36</v>
      </c>
      <c r="J651" s="272" t="s">
        <v>36</v>
      </c>
      <c r="K651" s="272" t="s">
        <v>36</v>
      </c>
      <c r="L651" s="273" t="s">
        <v>37</v>
      </c>
      <c r="M651" s="274" t="s">
        <v>37</v>
      </c>
      <c r="N651" s="275" t="s">
        <v>38</v>
      </c>
      <c r="O651" s="272" t="s">
        <v>37</v>
      </c>
      <c r="P651" s="276" t="s">
        <v>37</v>
      </c>
    </row>
    <row r="652" spans="1:16" ht="24.95" customHeight="1" x14ac:dyDescent="0.25">
      <c r="A652" s="277" t="s">
        <v>282</v>
      </c>
      <c r="B652" s="278">
        <v>80</v>
      </c>
      <c r="C652" s="249">
        <v>70</v>
      </c>
      <c r="D652" s="249" t="s">
        <v>1614</v>
      </c>
      <c r="E652" s="279">
        <f>IFERROR(B652/C652,0)</f>
        <v>1.1428571428571428</v>
      </c>
      <c r="F652" s="279"/>
      <c r="G652" s="319">
        <f>IFERROR((VLOOKUP($A652,'Tabela de alimentos'!$A$3:$K$1041,2,FALSE))*$C652/100,0)</f>
        <v>83.411486666666661</v>
      </c>
      <c r="H652" s="280">
        <f>IFERROR((VLOOKUP($A652,'Tabela de alimentos'!$A$3:$K$1041,3,FALSE))*$C652/100,0)</f>
        <v>348.99366021333327</v>
      </c>
      <c r="I652" s="310">
        <f>IFERROR((VLOOKUP($A652,'Tabela de alimentos'!$A$3:$K$1041,4,FALSE))*$C652/100,0)</f>
        <v>15.068666666666667</v>
      </c>
      <c r="J652" s="282">
        <f>IFERROR((VLOOKUP($A652,'Tabela de alimentos'!$A$3:$K$1041,5,FALSE))*$C652/100,0)</f>
        <v>2.1139999999999999</v>
      </c>
      <c r="K652" s="282">
        <f>IFERROR((VLOOKUP($A652,'Tabela de alimentos'!$A$3:$K$1041,6,FALSE))*$C652/100,0)</f>
        <v>0</v>
      </c>
      <c r="L652" s="283">
        <f>IFERROR((VLOOKUP($A652,'Tabela de alimentos'!$A$3:$K$1041,7,FALSE))*$C652/100,0)</f>
        <v>5.1543333333333328</v>
      </c>
      <c r="M652" s="283">
        <f>IFERROR((VLOOKUP($A652,'Tabela de alimentos'!$A$3:$K$1041,8,FALSE))*$C652/100,0)</f>
        <v>0.30333333333333334</v>
      </c>
      <c r="N652" s="283">
        <f>IFERROR((VLOOKUP($A652,'Tabela de alimentos'!$A$3:$K$1041,9,FALSE))*$C652/100,0)</f>
        <v>1.4</v>
      </c>
      <c r="O652" s="283">
        <f>IFERROR((VLOOKUP($A652,'Tabela de alimentos'!$A$3:$K$1041,10,FALSE))*$C652/100,0)</f>
        <v>0</v>
      </c>
      <c r="P652" s="284">
        <f>IFERROR((VLOOKUP($A652,'Tabela de alimentos'!$A$3:$K$1041,11,FALSE))*$C652/100,0)</f>
        <v>39.200000000000003</v>
      </c>
    </row>
    <row r="653" spans="1:16" ht="24.95" customHeight="1" x14ac:dyDescent="0.25">
      <c r="A653" s="285" t="s">
        <v>226</v>
      </c>
      <c r="B653" s="278">
        <v>2.5</v>
      </c>
      <c r="C653" s="249">
        <v>2.5</v>
      </c>
      <c r="D653" s="249" t="s">
        <v>1615</v>
      </c>
      <c r="E653" s="279">
        <f>IFERROR(B653/C653,0)</f>
        <v>1</v>
      </c>
      <c r="F653" s="279"/>
      <c r="G653" s="279">
        <f>IFERROR((VLOOKUP($A653,'Tabela de alimentos'!$A$3:$K$1041,2,FALSE))*$C653/100,0)</f>
        <v>22.1</v>
      </c>
      <c r="H653" s="282">
        <f>IFERROR((VLOOKUP($A653,'Tabela de alimentos'!$A$3:$K$1041,3,FALSE))*$C653/100,0)</f>
        <v>92.466399999999993</v>
      </c>
      <c r="I653" s="310">
        <f>IFERROR((VLOOKUP($A653,'Tabela de alimentos'!$A$3:$K$1041,4,FALSE))*$C653/100,0)</f>
        <v>0</v>
      </c>
      <c r="J653" s="282">
        <f>IFERROR((VLOOKUP($A653,'Tabela de alimentos'!$A$3:$K$1041,5,FALSE))*$C653/100,0)</f>
        <v>2.5</v>
      </c>
      <c r="K653" s="282">
        <f>IFERROR((VLOOKUP($A653,'Tabela de alimentos'!$A$3:$K$1041,6,FALSE))*$C653/100,0)</f>
        <v>0</v>
      </c>
      <c r="L653" s="283">
        <f>IFERROR((VLOOKUP($A653,'Tabela de alimentos'!$A$3:$K$1041,7,FALSE))*$C653/100,0)</f>
        <v>0</v>
      </c>
      <c r="M653" s="283">
        <f>IFERROR((VLOOKUP($A653,'Tabela de alimentos'!$A$3:$K$1041,8,FALSE))*$C653/100,0)</f>
        <v>0</v>
      </c>
      <c r="N653" s="283">
        <f>IFERROR((VLOOKUP($A653,'Tabela de alimentos'!$A$3:$K$1041,9,FALSE))*$C653/100,0)</f>
        <v>0</v>
      </c>
      <c r="O653" s="283">
        <f>IFERROR((VLOOKUP($A653,'Tabela de alimentos'!$A$3:$K$1041,10,FALSE))*$C653/100,0)</f>
        <v>0</v>
      </c>
      <c r="P653" s="284">
        <f>IFERROR((VLOOKUP($A653,'Tabela de alimentos'!$A$3:$K$1041,11,FALSE))*$C653/100,0)</f>
        <v>0</v>
      </c>
    </row>
    <row r="654" spans="1:16" ht="24.95" customHeight="1" x14ac:dyDescent="0.25">
      <c r="A654" s="285" t="s">
        <v>861</v>
      </c>
      <c r="B654" s="278">
        <v>0.2</v>
      </c>
      <c r="C654" s="249">
        <v>0.2</v>
      </c>
      <c r="D654" s="249" t="s">
        <v>1614</v>
      </c>
      <c r="E654" s="279">
        <f>IFERROR(B654/C654,0)</f>
        <v>1</v>
      </c>
      <c r="F654" s="279"/>
      <c r="G654" s="279">
        <f>IFERROR((VLOOKUP($A654,'Tabela de alimentos'!$A$3:$K$1041,2,FALSE))*$C654/100,0)</f>
        <v>0</v>
      </c>
      <c r="H654" s="282">
        <f>IFERROR((VLOOKUP($A654,'Tabela de alimentos'!$A$3:$K$1041,3,FALSE))*$C654/100,0)</f>
        <v>0</v>
      </c>
      <c r="I654" s="310">
        <f>IFERROR((VLOOKUP($A654,'Tabela de alimentos'!$A$3:$K$1041,4,FALSE))*$C654/100,0)</f>
        <v>0</v>
      </c>
      <c r="J654" s="282">
        <f>IFERROR((VLOOKUP($A654,'Tabela de alimentos'!$A$3:$K$1041,5,FALSE))*$C654/100,0)</f>
        <v>0</v>
      </c>
      <c r="K654" s="282">
        <f>IFERROR((VLOOKUP($A654,'Tabela de alimentos'!$A$3:$K$1041,6,FALSE))*$C654/100,0)</f>
        <v>0</v>
      </c>
      <c r="L654" s="283">
        <f>IFERROR((VLOOKUP($A654,'Tabela de alimentos'!$A$3:$K$1041,7,FALSE))*$C654/100,0)</f>
        <v>0</v>
      </c>
      <c r="M654" s="283">
        <f>IFERROR((VLOOKUP($A654,'Tabela de alimentos'!$A$3:$K$1041,8,FALSE))*$C654/100,0)</f>
        <v>0</v>
      </c>
      <c r="N654" s="283">
        <f>IFERROR((VLOOKUP($A654,'Tabela de alimentos'!$A$3:$K$1041,9,FALSE))*$C654/100,0)</f>
        <v>0</v>
      </c>
      <c r="O654" s="283">
        <f>IFERROR((VLOOKUP($A654,'Tabela de alimentos'!$A$3:$K$1041,10,FALSE))*$C654/100,0)</f>
        <v>0</v>
      </c>
      <c r="P654" s="284">
        <f>IFERROR((VLOOKUP($A654,'Tabela de alimentos'!$A$3:$K$1041,11,FALSE))*$C654/100,0)</f>
        <v>79.88600000000001</v>
      </c>
    </row>
    <row r="655" spans="1:16" ht="24.95" customHeight="1" x14ac:dyDescent="0.25">
      <c r="A655" s="285" t="s">
        <v>90</v>
      </c>
      <c r="B655" s="278">
        <v>0.5</v>
      </c>
      <c r="C655" s="249">
        <v>0.5</v>
      </c>
      <c r="D655" s="249" t="s">
        <v>1614</v>
      </c>
      <c r="E655" s="279">
        <f t="shared" ref="E655:E662" si="56">IFERROR(B655/C655,0)</f>
        <v>1</v>
      </c>
      <c r="F655" s="279"/>
      <c r="G655" s="279">
        <f>IFERROR((VLOOKUP($A655,'Tabela de alimentos'!$A$3:$K$1041,2,FALSE))*$C655/100,0)</f>
        <v>0.56564939130434788</v>
      </c>
      <c r="H655" s="282">
        <f>IFERROR((VLOOKUP($A655,'Tabela de alimentos'!$A$3:$K$1041,3,FALSE))*$C655/100,0)</f>
        <v>2.3666770532173915</v>
      </c>
      <c r="I655" s="310">
        <f>IFERROR((VLOOKUP($A655,'Tabela de alimentos'!$A$3:$K$1041,4,FALSE))*$C655/100,0)</f>
        <v>3.5054347826086955E-2</v>
      </c>
      <c r="J655" s="282">
        <f>IFERROR((VLOOKUP($A655,'Tabela de alimentos'!$A$3:$K$1041,5,FALSE))*$C655/100,0)</f>
        <v>1.1000000000000001E-3</v>
      </c>
      <c r="K655" s="282">
        <f>IFERROR((VLOOKUP($A655,'Tabela de alimentos'!$A$3:$K$1041,6,FALSE))*$C655/100,0)</f>
        <v>0.11952898550724639</v>
      </c>
      <c r="L655" s="283">
        <f>IFERROR((VLOOKUP($A655,'Tabela de alimentos'!$A$3:$K$1041,7,FALSE))*$C655/100,0)</f>
        <v>6.7799999999999999E-2</v>
      </c>
      <c r="M655" s="283">
        <f>IFERROR((VLOOKUP($A655,'Tabela de alimentos'!$A$3:$K$1041,8,FALSE))*$C655/100,0)</f>
        <v>4.0000000000000001E-3</v>
      </c>
      <c r="N655" s="283">
        <f>IFERROR((VLOOKUP($A655,'Tabela de alimentos'!$A$3:$K$1041,9,FALSE))*$C655/100,0)</f>
        <v>0</v>
      </c>
      <c r="O655" s="283">
        <f>IFERROR((VLOOKUP($A655,'Tabela de alimentos'!$A$3:$K$1041,10,FALSE))*$C655/100,0)</f>
        <v>0</v>
      </c>
      <c r="P655" s="284">
        <f>IFERROR((VLOOKUP($A655,'Tabela de alimentos'!$A$3:$K$1041,11,FALSE))*$C655/100,0)</f>
        <v>2.6800000000000001E-2</v>
      </c>
    </row>
    <row r="656" spans="1:16" ht="24.95" customHeight="1" x14ac:dyDescent="0.25">
      <c r="A656" s="285" t="s">
        <v>129</v>
      </c>
      <c r="B656" s="278">
        <v>1</v>
      </c>
      <c r="C656" s="249">
        <v>1</v>
      </c>
      <c r="D656" s="249" t="s">
        <v>1614</v>
      </c>
      <c r="E656" s="279">
        <f t="shared" si="56"/>
        <v>1</v>
      </c>
      <c r="F656" s="279"/>
      <c r="G656" s="279">
        <f>IFERROR((VLOOKUP($A656,'Tabela de alimentos'!$A$3:$K$1041,2,FALSE))*$C656/100,0)</f>
        <v>0.33424111594202882</v>
      </c>
      <c r="H656" s="282">
        <f>IFERROR((VLOOKUP($A656,'Tabela de alimentos'!$A$3:$K$1041,3,FALSE))*$C656/100,0)</f>
        <v>1.3984648291014488</v>
      </c>
      <c r="I656" s="310">
        <f>IFERROR((VLOOKUP($A656,'Tabela de alimentos'!$A$3:$K$1041,4,FALSE))*$C656/100,0)</f>
        <v>3.2572463768115942E-2</v>
      </c>
      <c r="J656" s="282">
        <f>IFERROR((VLOOKUP($A656,'Tabela de alimentos'!$A$3:$K$1041,5,FALSE))*$C656/100,0)</f>
        <v>6.0999999999999995E-3</v>
      </c>
      <c r="K656" s="282">
        <f>IFERROR((VLOOKUP($A656,'Tabela de alimentos'!$A$3:$K$1041,6,FALSE))*$C656/100,0)</f>
        <v>5.7060869565217345E-2</v>
      </c>
      <c r="L656" s="283">
        <f>IFERROR((VLOOKUP($A656,'Tabela de alimentos'!$A$3:$K$1041,7,FALSE))*$C656/100,0)</f>
        <v>1.7941333333333334</v>
      </c>
      <c r="M656" s="283">
        <f>IFERROR((VLOOKUP($A656,'Tabela de alimentos'!$A$3:$K$1041,8,FALSE))*$C656/100,0)</f>
        <v>3.1800000000000002E-2</v>
      </c>
      <c r="N656" s="283">
        <f>IFERROR((VLOOKUP($A656,'Tabela de alimentos'!$A$3:$K$1041,9,FALSE))*$C656/100,0)</f>
        <v>17.43</v>
      </c>
      <c r="O656" s="283">
        <f>IFERROR((VLOOKUP($A656,'Tabela de alimentos'!$A$3:$K$1041,10,FALSE))*$C656/100,0)</f>
        <v>0.51693333333333324</v>
      </c>
      <c r="P656" s="284">
        <f>IFERROR((VLOOKUP($A656,'Tabela de alimentos'!$A$3:$K$1041,11,FALSE))*$C656/100,0)</f>
        <v>2.3E-2</v>
      </c>
    </row>
    <row r="657" spans="1:16" ht="24.95" customHeight="1" x14ac:dyDescent="0.25">
      <c r="A657" s="285" t="s">
        <v>105</v>
      </c>
      <c r="B657" s="278">
        <v>15</v>
      </c>
      <c r="C657" s="249">
        <v>15</v>
      </c>
      <c r="D657" s="249" t="s">
        <v>1614</v>
      </c>
      <c r="E657" s="279">
        <f t="shared" si="56"/>
        <v>1</v>
      </c>
      <c r="F657" s="279"/>
      <c r="G657" s="279">
        <f>IFERROR((VLOOKUP($A657,'Tabela de alimentos'!$A$3:$K$1041,2,FALSE))*$C657/100,0)</f>
        <v>2.546837826086958</v>
      </c>
      <c r="H657" s="282">
        <f>IFERROR((VLOOKUP($A657,'Tabela de alimentos'!$A$3:$K$1041,3,FALSE))*$C657/100,0)</f>
        <v>10.655969464347834</v>
      </c>
      <c r="I657" s="310">
        <f>IFERROR((VLOOKUP($A657,'Tabela de alimentos'!$A$3:$K$1041,4,FALSE))*$C657/100,0)</f>
        <v>0.10489130434782611</v>
      </c>
      <c r="J657" s="282">
        <f>IFERROR((VLOOKUP($A657,'Tabela de alimentos'!$A$3:$K$1041,5,FALSE))*$C657/100,0)</f>
        <v>8.9999999999999993E-3</v>
      </c>
      <c r="K657" s="282">
        <f>IFERROR((VLOOKUP($A657,'Tabela de alimentos'!$A$3:$K$1041,6,FALSE))*$C657/100,0)</f>
        <v>0.62060869565217514</v>
      </c>
      <c r="L657" s="283">
        <f>IFERROR((VLOOKUP($A657,'Tabela de alimentos'!$A$3:$K$1041,7,FALSE))*$C657/100,0)</f>
        <v>1.7260000000000002</v>
      </c>
      <c r="M657" s="283">
        <f>IFERROR((VLOOKUP($A657,'Tabela de alimentos'!$A$3:$K$1041,8,FALSE))*$C657/100,0)</f>
        <v>2.5500000000000002E-2</v>
      </c>
      <c r="N657" s="283">
        <f>IFERROR((VLOOKUP($A657,'Tabela de alimentos'!$A$3:$K$1041,9,FALSE))*$C657/100,0)</f>
        <v>0</v>
      </c>
      <c r="O657" s="283">
        <f>IFERROR((VLOOKUP($A657,'Tabela de alimentos'!$A$3:$K$1041,10,FALSE))*$C657/100,0)</f>
        <v>1.5919999999999999</v>
      </c>
      <c r="P657" s="284">
        <f>IFERROR((VLOOKUP($A657,'Tabela de alimentos'!$A$3:$K$1041,11,FALSE))*$C657/100,0)</f>
        <v>0</v>
      </c>
    </row>
    <row r="658" spans="1:16" ht="24.95" customHeight="1" x14ac:dyDescent="0.25">
      <c r="A658" s="285" t="s">
        <v>103</v>
      </c>
      <c r="B658" s="278">
        <v>25</v>
      </c>
      <c r="C658" s="249">
        <v>20</v>
      </c>
      <c r="D658" s="249" t="s">
        <v>1614</v>
      </c>
      <c r="E658" s="279">
        <f t="shared" si="56"/>
        <v>1.25</v>
      </c>
      <c r="F658" s="279"/>
      <c r="G658" s="279">
        <f>IFERROR((VLOOKUP($A658,'Tabela de alimentos'!$A$3:$K$1041,2,FALSE))*$C658/100,0)</f>
        <v>6</v>
      </c>
      <c r="H658" s="282">
        <f>IFERROR((VLOOKUP($A658,'Tabela de alimentos'!$A$3:$K$1041,3,FALSE))*$C658/100,0)</f>
        <v>25.6</v>
      </c>
      <c r="I658" s="310">
        <f>IFERROR((VLOOKUP($A658,'Tabela de alimentos'!$A$3:$K$1041,4,FALSE))*$C658/100,0)</f>
        <v>0.22400000000000003</v>
      </c>
      <c r="J658" s="282">
        <f>IFERROR((VLOOKUP($A658,'Tabela de alimentos'!$A$3:$K$1041,5,FALSE))*$C658/100,0)</f>
        <v>4.2000000000000003E-2</v>
      </c>
      <c r="K658" s="282">
        <f>IFERROR((VLOOKUP($A658,'Tabela de alimentos'!$A$3:$K$1041,6,FALSE))*$C658/100,0)</f>
        <v>0.91199999999999992</v>
      </c>
      <c r="L658" s="283">
        <f>IFERROR((VLOOKUP($A658,'Tabela de alimentos'!$A$3:$K$1041,7,FALSE))*$C658/100,0)</f>
        <v>4.28</v>
      </c>
      <c r="M658" s="283">
        <f>IFERROR((VLOOKUP($A658,'Tabela de alimentos'!$A$3:$K$1041,8,FALSE))*$C658/100,0)</f>
        <v>9.3999999999999986E-2</v>
      </c>
      <c r="N658" s="283">
        <f>IFERROR((VLOOKUP($A658,'Tabela de alimentos'!$A$3:$K$1041,9,FALSE))*$C658/100,0)</f>
        <v>148</v>
      </c>
      <c r="O658" s="283">
        <f>IFERROR((VLOOKUP($A658,'Tabela de alimentos'!$A$3:$K$1041,10,FALSE))*$C658/100,0)</f>
        <v>1.0233333333333334</v>
      </c>
      <c r="P658" s="284">
        <f>IFERROR((VLOOKUP($A658,'Tabela de alimentos'!$A$3:$K$1041,11,FALSE))*$C658/100,0)</f>
        <v>2.2200000000000002</v>
      </c>
    </row>
    <row r="659" spans="1:16" ht="24.95" customHeight="1" x14ac:dyDescent="0.25">
      <c r="A659" s="285" t="s">
        <v>133</v>
      </c>
      <c r="B659" s="278">
        <v>30</v>
      </c>
      <c r="C659" s="249">
        <v>25</v>
      </c>
      <c r="D659" s="249" t="s">
        <v>1614</v>
      </c>
      <c r="E659" s="279">
        <f t="shared" si="56"/>
        <v>1.2</v>
      </c>
      <c r="F659" s="279"/>
      <c r="G659" s="279">
        <f>IFERROR((VLOOKUP($A659,'Tabela de alimentos'!$A$3:$K$1041,2,FALSE))*$C659/100,0)</f>
        <v>3.8337891304347895</v>
      </c>
      <c r="H659" s="282">
        <f>IFERROR((VLOOKUP($A659,'Tabela de alimentos'!$A$3:$K$1041,3,FALSE))*$C659/100,0)</f>
        <v>16.040573721739161</v>
      </c>
      <c r="I659" s="310">
        <f>IFERROR((VLOOKUP($A659,'Tabela de alimentos'!$A$3:$K$1041,4,FALSE))*$C659/100,0)</f>
        <v>0.27445652173913043</v>
      </c>
      <c r="J659" s="282">
        <f>IFERROR((VLOOKUP($A659,'Tabela de alimentos'!$A$3:$K$1041,5,FALSE))*$C659/100,0)</f>
        <v>4.3333333333333342E-2</v>
      </c>
      <c r="K659" s="282">
        <f>IFERROR((VLOOKUP($A659,'Tabela de alimentos'!$A$3:$K$1041,6,FALSE))*$C659/100,0)</f>
        <v>0.78471014492753655</v>
      </c>
      <c r="L659" s="283">
        <f>IFERROR((VLOOKUP($A659,'Tabela de alimentos'!$A$3:$K$1041,7,FALSE))*$C659/100,0)</f>
        <v>1.7350000000000001</v>
      </c>
      <c r="M659" s="283">
        <f>IFERROR((VLOOKUP($A659,'Tabela de alimentos'!$A$3:$K$1041,8,FALSE))*$C659/100,0)</f>
        <v>5.9166666666666673E-2</v>
      </c>
      <c r="N659" s="283">
        <f>IFERROR((VLOOKUP($A659,'Tabela de alimentos'!$A$3:$K$1041,9,FALSE))*$C659/100,0)</f>
        <v>25.75</v>
      </c>
      <c r="O659" s="283">
        <f>IFERROR((VLOOKUP($A659,'Tabela de alimentos'!$A$3:$K$1041,10,FALSE))*$C659/100,0)</f>
        <v>5.3033333333333337</v>
      </c>
      <c r="P659" s="284">
        <f>IFERROR((VLOOKUP($A659,'Tabela de alimentos'!$A$3:$K$1041,11,FALSE))*$C659/100,0)</f>
        <v>0.255</v>
      </c>
    </row>
    <row r="660" spans="1:16" ht="24.95" customHeight="1" x14ac:dyDescent="0.25">
      <c r="A660" s="285" t="s">
        <v>817</v>
      </c>
      <c r="B660" s="278">
        <v>0.1</v>
      </c>
      <c r="C660" s="249">
        <v>0.1</v>
      </c>
      <c r="D660" s="249" t="s">
        <v>1614</v>
      </c>
      <c r="E660" s="279">
        <f t="shared" si="56"/>
        <v>1</v>
      </c>
      <c r="F660" s="279"/>
      <c r="G660" s="279">
        <f>IFERROR((VLOOKUP($A660,'Tabela de alimentos'!$A$3:$K$1041,2,FALSE))*$C660/100,0)</f>
        <v>3.0000000000000005E-3</v>
      </c>
      <c r="H660" s="282">
        <f>IFERROR((VLOOKUP($A660,'Tabela de alimentos'!$A$3:$K$1041,3,FALSE))*$C660/100,0)</f>
        <v>1.3000000000000001E-2</v>
      </c>
      <c r="I660" s="310">
        <f>IFERROR((VLOOKUP($A660,'Tabela de alimentos'!$A$3:$K$1041,4,FALSE))*$C660/100,0)</f>
        <v>8.9999999999999992E-5</v>
      </c>
      <c r="J660" s="282">
        <f>IFERROR((VLOOKUP($A660,'Tabela de alimentos'!$A$3:$K$1041,5,FALSE))*$C660/100,0)</f>
        <v>6.0000000000000002E-5</v>
      </c>
      <c r="K660" s="282">
        <f>IFERROR((VLOOKUP($A660,'Tabela de alimentos'!$A$3:$K$1041,6,FALSE))*$C660/100,0)</f>
        <v>7.2999999999999996E-4</v>
      </c>
      <c r="L660" s="283">
        <f>IFERROR((VLOOKUP($A660,'Tabela de alimentos'!$A$3:$K$1041,7,FALSE))*$C660/100,0)</f>
        <v>2.1099999999999999E-3</v>
      </c>
      <c r="M660" s="283">
        <f>IFERROR((VLOOKUP($A660,'Tabela de alimentos'!$A$3:$K$1041,8,FALSE))*$C660/100,0)</f>
        <v>1.9000000000000004E-4</v>
      </c>
      <c r="N660" s="283">
        <f>IFERROR((VLOOKUP($A660,'Tabela de alimentos'!$A$3:$K$1041,9,FALSE))*$C660/100,0)</f>
        <v>0</v>
      </c>
      <c r="O660" s="283">
        <f>IFERROR((VLOOKUP($A660,'Tabela de alimentos'!$A$3:$K$1041,10,FALSE))*$C660/100,0)</f>
        <v>1.0000000000000001E-5</v>
      </c>
      <c r="P660" s="284">
        <f>IFERROR((VLOOKUP($A660,'Tabela de alimentos'!$A$3:$K$1041,11,FALSE))*$C660/100,0)</f>
        <v>1.2E-4</v>
      </c>
    </row>
    <row r="661" spans="1:16" ht="24.95" customHeight="1" x14ac:dyDescent="0.25">
      <c r="A661" s="285" t="s">
        <v>101</v>
      </c>
      <c r="B661" s="278">
        <v>3</v>
      </c>
      <c r="C661" s="249">
        <v>2.5</v>
      </c>
      <c r="D661" s="249" t="s">
        <v>1614</v>
      </c>
      <c r="E661" s="279">
        <f t="shared" si="56"/>
        <v>1.2</v>
      </c>
      <c r="F661" s="279"/>
      <c r="G661" s="279">
        <f>IFERROR((VLOOKUP($A661,'Tabela de alimentos'!$A$3:$K$1041,2,FALSE))*$C661/100,0)</f>
        <v>0.98550115942028949</v>
      </c>
      <c r="H661" s="282">
        <f>IFERROR((VLOOKUP($A661,'Tabela de alimentos'!$A$3:$K$1041,3,FALSE))*$C661/100,0)</f>
        <v>4.1233368510144919</v>
      </c>
      <c r="I661" s="310">
        <f>IFERROR((VLOOKUP($A661,'Tabela de alimentos'!$A$3:$K$1041,4,FALSE))*$C661/100,0)</f>
        <v>4.2753623188405802E-2</v>
      </c>
      <c r="J661" s="282">
        <f>IFERROR((VLOOKUP($A661,'Tabela de alimentos'!$A$3:$K$1041,5,FALSE))*$C661/100,0)</f>
        <v>2E-3</v>
      </c>
      <c r="K661" s="282">
        <f>IFERROR((VLOOKUP($A661,'Tabela de alimentos'!$A$3:$K$1041,6,FALSE))*$C661/100,0)</f>
        <v>0.22132971014492747</v>
      </c>
      <c r="L661" s="283">
        <f>IFERROR((VLOOKUP($A661,'Tabela de alimentos'!$A$3:$K$1041,7,FALSE))*$C661/100,0)</f>
        <v>0.35</v>
      </c>
      <c r="M661" s="283">
        <f>IFERROR((VLOOKUP($A661,'Tabela de alimentos'!$A$3:$K$1041,8,FALSE))*$C661/100,0)</f>
        <v>5.0833333333333338E-3</v>
      </c>
      <c r="N661" s="283">
        <f>IFERROR((VLOOKUP($A661,'Tabela de alimentos'!$A$3:$K$1041,9,FALSE))*$C661/100,0)</f>
        <v>0</v>
      </c>
      <c r="O661" s="283">
        <f>IFERROR((VLOOKUP($A661,'Tabela de alimentos'!$A$3:$K$1041,10,FALSE))*$C661/100,0)</f>
        <v>0.11666666666666668</v>
      </c>
      <c r="P661" s="284">
        <f>IFERROR((VLOOKUP($A661,'Tabela de alimentos'!$A$3:$K$1041,11,FALSE))*$C661/100,0)</f>
        <v>1.4916666666666667E-2</v>
      </c>
    </row>
    <row r="662" spans="1:16" ht="24.95" customHeight="1" x14ac:dyDescent="0.25">
      <c r="A662" s="285" t="s">
        <v>102</v>
      </c>
      <c r="B662" s="278">
        <v>1</v>
      </c>
      <c r="C662" s="249">
        <v>1</v>
      </c>
      <c r="D662" s="249" t="s">
        <v>1614</v>
      </c>
      <c r="E662" s="279">
        <f t="shared" si="56"/>
        <v>1</v>
      </c>
      <c r="F662" s="279"/>
      <c r="G662" s="321">
        <f>IFERROR((VLOOKUP($A662,'Tabela de alimentos'!$A$3:$K$1041,2,FALSE))*$C662/100,0)</f>
        <v>0.19515885507246439</v>
      </c>
      <c r="H662" s="289">
        <f>IFERROR((VLOOKUP($A662,'Tabela de alimentos'!$A$3:$K$1041,3,FALSE))*$C662/100,0)</f>
        <v>0.81654464962319095</v>
      </c>
      <c r="I662" s="310">
        <f>IFERROR((VLOOKUP($A662,'Tabela de alimentos'!$A$3:$K$1041,4,FALSE))*$C662/100,0)</f>
        <v>1.865942028985507E-2</v>
      </c>
      <c r="J662" s="282">
        <f>IFERROR((VLOOKUP($A662,'Tabela de alimentos'!$A$3:$K$1041,5,FALSE))*$C662/100,0)</f>
        <v>3.4999999999999996E-3</v>
      </c>
      <c r="K662" s="282">
        <f>IFERROR((VLOOKUP($A662,'Tabela de alimentos'!$A$3:$K$1041,6,FALSE))*$C662/100,0)</f>
        <v>3.3707246376811648E-2</v>
      </c>
      <c r="L662" s="283">
        <f>IFERROR((VLOOKUP($A662,'Tabela de alimentos'!$A$3:$K$1041,7,FALSE))*$C662/100,0)</f>
        <v>0.79853333333333343</v>
      </c>
      <c r="M662" s="283">
        <f>IFERROR((VLOOKUP($A662,'Tabela de alimentos'!$A$3:$K$1041,8,FALSE))*$C662/100,0)</f>
        <v>6.4666666666666657E-3</v>
      </c>
      <c r="N662" s="283">
        <f>IFERROR((VLOOKUP($A662,'Tabela de alimentos'!$A$3:$K$1041,9,FALSE))*$C662/100,0)</f>
        <v>2.79</v>
      </c>
      <c r="O662" s="283">
        <f>IFERROR((VLOOKUP($A662,'Tabela de alimentos'!$A$3:$K$1041,10,FALSE))*$C662/100,0)</f>
        <v>0.31780000000000003</v>
      </c>
      <c r="P662" s="284">
        <f>IFERROR((VLOOKUP($A662,'Tabela de alimentos'!$A$3:$K$1041,11,FALSE))*$C662/100,0)</f>
        <v>1.6033333333333333E-2</v>
      </c>
    </row>
    <row r="663" spans="1:16" ht="24.95" customHeight="1" x14ac:dyDescent="0.25">
      <c r="A663" s="539" t="s">
        <v>395</v>
      </c>
      <c r="B663" s="540"/>
      <c r="C663" s="540"/>
      <c r="D663" s="540"/>
      <c r="E663" s="540"/>
      <c r="F663" s="541"/>
      <c r="G663" s="359">
        <f t="shared" ref="G663:P663" si="57">SUM(G652:G662)</f>
        <v>119.97566414492755</v>
      </c>
      <c r="H663" s="359">
        <f t="shared" si="57"/>
        <v>502.47462678237679</v>
      </c>
      <c r="I663" s="291">
        <f t="shared" si="57"/>
        <v>15.801144347826087</v>
      </c>
      <c r="J663" s="292">
        <f t="shared" si="57"/>
        <v>4.7210933333333331</v>
      </c>
      <c r="K663" s="292">
        <f t="shared" si="57"/>
        <v>2.7496756521739143</v>
      </c>
      <c r="L663" s="292">
        <f t="shared" si="57"/>
        <v>15.907909999999999</v>
      </c>
      <c r="M663" s="291">
        <f t="shared" si="57"/>
        <v>0.52954000000000001</v>
      </c>
      <c r="N663" s="293">
        <f t="shared" si="57"/>
        <v>195.36999999999998</v>
      </c>
      <c r="O663" s="293">
        <f t="shared" si="57"/>
        <v>8.8700766666666677</v>
      </c>
      <c r="P663" s="294">
        <f t="shared" si="57"/>
        <v>121.64187</v>
      </c>
    </row>
    <row r="664" spans="1:16" ht="24.95" customHeight="1" x14ac:dyDescent="0.25">
      <c r="A664" s="295" t="s">
        <v>767</v>
      </c>
      <c r="B664" s="537"/>
      <c r="C664" s="537"/>
      <c r="D664" s="250"/>
      <c r="E664" s="296"/>
      <c r="F664" s="296"/>
      <c r="G664" s="297"/>
      <c r="H664" s="296"/>
      <c r="I664" s="296"/>
      <c r="J664" s="296"/>
      <c r="K664" s="296"/>
      <c r="L664" s="296"/>
      <c r="M664" s="298"/>
      <c r="N664" s="298"/>
      <c r="O664" s="298"/>
      <c r="P664" s="299"/>
    </row>
    <row r="665" spans="1:16" ht="24.95" customHeight="1" x14ac:dyDescent="0.25">
      <c r="A665" s="300" t="s">
        <v>882</v>
      </c>
      <c r="B665" s="364"/>
      <c r="G665" s="251"/>
      <c r="P665" s="301"/>
    </row>
    <row r="666" spans="1:16" ht="24.95" customHeight="1" x14ac:dyDescent="0.25">
      <c r="A666" s="300" t="s">
        <v>921</v>
      </c>
      <c r="G666" s="251"/>
      <c r="P666" s="301"/>
    </row>
    <row r="667" spans="1:16" ht="24.95" customHeight="1" x14ac:dyDescent="0.25">
      <c r="A667" s="300" t="s">
        <v>889</v>
      </c>
      <c r="G667" s="251"/>
      <c r="P667" s="301"/>
    </row>
    <row r="668" spans="1:16" ht="24.95" customHeight="1" x14ac:dyDescent="0.25">
      <c r="A668" s="516" t="s">
        <v>922</v>
      </c>
      <c r="B668" s="517"/>
      <c r="C668" s="517"/>
      <c r="D668" s="517"/>
      <c r="E668" s="517"/>
      <c r="F668" s="517"/>
      <c r="G668" s="517"/>
      <c r="H668" s="517"/>
      <c r="I668" s="517"/>
      <c r="J668" s="517"/>
      <c r="K668" s="517"/>
      <c r="L668" s="517"/>
      <c r="M668" s="517"/>
      <c r="N668" s="517"/>
      <c r="O668" s="517"/>
      <c r="P668" s="518"/>
    </row>
    <row r="669" spans="1:16" ht="24.95" customHeight="1" x14ac:dyDescent="0.25">
      <c r="A669" s="529" t="s">
        <v>923</v>
      </c>
      <c r="B669" s="530"/>
      <c r="C669" s="530"/>
      <c r="D669" s="530"/>
      <c r="E669" s="530"/>
      <c r="F669" s="530"/>
      <c r="G669" s="530"/>
      <c r="H669" s="530"/>
      <c r="I669" s="530"/>
      <c r="J669" s="530"/>
      <c r="K669" s="530"/>
      <c r="L669" s="530"/>
      <c r="M669" s="530"/>
      <c r="N669" s="530"/>
      <c r="O669" s="530"/>
      <c r="P669" s="531"/>
    </row>
    <row r="670" spans="1:16" ht="24.95" customHeight="1" x14ac:dyDescent="0.25">
      <c r="A670" s="365" t="s">
        <v>1195</v>
      </c>
      <c r="B670" s="488"/>
      <c r="C670" s="488"/>
      <c r="D670" s="488"/>
      <c r="E670" s="488"/>
      <c r="F670" s="488"/>
      <c r="G670" s="488"/>
      <c r="H670" s="488"/>
      <c r="I670" s="488"/>
      <c r="J670" s="488"/>
      <c r="K670" s="488"/>
      <c r="L670" s="488"/>
      <c r="M670" s="488"/>
      <c r="N670" s="488"/>
      <c r="O670" s="488"/>
      <c r="P670" s="344"/>
    </row>
    <row r="671" spans="1:16" ht="24.95" customHeight="1" thickBot="1" x14ac:dyDescent="0.3">
      <c r="A671" s="519" t="s">
        <v>925</v>
      </c>
      <c r="B671" s="520"/>
      <c r="C671" s="520"/>
      <c r="D671" s="520"/>
      <c r="E671" s="520"/>
      <c r="F671" s="520"/>
      <c r="G671" s="520"/>
      <c r="H671" s="520"/>
      <c r="I671" s="520"/>
      <c r="J671" s="520"/>
      <c r="K671" s="520"/>
      <c r="L671" s="520"/>
      <c r="M671" s="520"/>
      <c r="N671" s="520"/>
      <c r="O671" s="520"/>
      <c r="P671" s="521"/>
    </row>
    <row r="672" spans="1:16" ht="24.95" customHeight="1" thickBot="1" x14ac:dyDescent="0.3">
      <c r="A672" s="304"/>
      <c r="B672" s="532" t="s">
        <v>1152</v>
      </c>
      <c r="C672" s="532"/>
      <c r="D672" s="532"/>
      <c r="E672" s="532"/>
      <c r="F672" s="532"/>
      <c r="G672" s="532"/>
      <c r="H672" s="532"/>
      <c r="I672" s="532"/>
      <c r="J672" s="532"/>
      <c r="K672" s="532"/>
      <c r="L672" s="323"/>
      <c r="M672" s="323"/>
      <c r="N672" s="323"/>
      <c r="O672" s="323"/>
      <c r="P672" s="324"/>
    </row>
    <row r="673" spans="1:16" ht="48" customHeight="1" x14ac:dyDescent="0.25">
      <c r="A673" s="510" t="s">
        <v>762</v>
      </c>
      <c r="B673" s="511"/>
      <c r="C673" s="511"/>
      <c r="D673" s="511"/>
      <c r="E673" s="511"/>
      <c r="F673" s="511"/>
      <c r="G673" s="511"/>
      <c r="H673" s="511"/>
      <c r="I673" s="511"/>
      <c r="J673" s="511"/>
      <c r="K673" s="511"/>
      <c r="L673" s="511"/>
      <c r="M673" s="511"/>
      <c r="N673" s="511"/>
      <c r="O673" s="511"/>
      <c r="P673" s="512"/>
    </row>
    <row r="674" spans="1:16" ht="24.95" customHeight="1" x14ac:dyDescent="0.25">
      <c r="A674" s="513" t="s">
        <v>1365</v>
      </c>
      <c r="B674" s="514"/>
      <c r="C674" s="514"/>
      <c r="D674" s="514"/>
      <c r="E674" s="514"/>
      <c r="F674" s="514"/>
      <c r="G674" s="514"/>
      <c r="H674" s="514"/>
      <c r="I674" s="514"/>
      <c r="J674" s="514"/>
      <c r="K674" s="514"/>
      <c r="L674" s="514"/>
      <c r="M674" s="514"/>
      <c r="N674" s="514"/>
      <c r="O674" s="514"/>
      <c r="P674" s="515"/>
    </row>
    <row r="675" spans="1:16" ht="24.95" customHeight="1" x14ac:dyDescent="0.25">
      <c r="A675" s="534" t="s">
        <v>1143</v>
      </c>
      <c r="B675" s="535"/>
      <c r="C675" s="535"/>
      <c r="D675" s="535"/>
      <c r="E675" s="535"/>
      <c r="F675" s="536"/>
      <c r="G675" s="522" t="s">
        <v>764</v>
      </c>
      <c r="H675" s="523"/>
      <c r="I675" s="523"/>
      <c r="J675" s="523"/>
      <c r="K675" s="523"/>
      <c r="L675" s="523"/>
      <c r="M675" s="523"/>
      <c r="N675" s="523"/>
      <c r="O675" s="523"/>
      <c r="P675" s="524"/>
    </row>
    <row r="676" spans="1:16" ht="24.95" customHeight="1" x14ac:dyDescent="0.25">
      <c r="A676" s="525" t="s">
        <v>393</v>
      </c>
      <c r="B676" s="505" t="s">
        <v>644</v>
      </c>
      <c r="C676" s="505" t="s">
        <v>645</v>
      </c>
      <c r="D676" s="505" t="s">
        <v>1613</v>
      </c>
      <c r="E676" s="505" t="s">
        <v>394</v>
      </c>
      <c r="F676" s="505" t="s">
        <v>621</v>
      </c>
      <c r="G676" s="527" t="s">
        <v>31</v>
      </c>
      <c r="H676" s="528"/>
      <c r="I676" s="263" t="s">
        <v>7</v>
      </c>
      <c r="J676" s="264" t="s">
        <v>32</v>
      </c>
      <c r="K676" s="264" t="s">
        <v>640</v>
      </c>
      <c r="L676" s="265" t="s">
        <v>8</v>
      </c>
      <c r="M676" s="266" t="s">
        <v>9</v>
      </c>
      <c r="N676" s="267" t="s">
        <v>10</v>
      </c>
      <c r="O676" s="264" t="s">
        <v>396</v>
      </c>
      <c r="P676" s="268" t="s">
        <v>623</v>
      </c>
    </row>
    <row r="677" spans="1:16" ht="24.95" customHeight="1" x14ac:dyDescent="0.25">
      <c r="A677" s="526"/>
      <c r="B677" s="506"/>
      <c r="C677" s="506"/>
      <c r="D677" s="506"/>
      <c r="E677" s="506"/>
      <c r="F677" s="506"/>
      <c r="G677" s="269" t="s">
        <v>34</v>
      </c>
      <c r="H677" s="270" t="s">
        <v>35</v>
      </c>
      <c r="I677" s="271" t="s">
        <v>36</v>
      </c>
      <c r="J677" s="272" t="s">
        <v>36</v>
      </c>
      <c r="K677" s="272" t="s">
        <v>36</v>
      </c>
      <c r="L677" s="273" t="s">
        <v>37</v>
      </c>
      <c r="M677" s="274" t="s">
        <v>37</v>
      </c>
      <c r="N677" s="275" t="s">
        <v>38</v>
      </c>
      <c r="O677" s="272" t="s">
        <v>37</v>
      </c>
      <c r="P677" s="276" t="s">
        <v>37</v>
      </c>
    </row>
    <row r="678" spans="1:16" ht="24.95" customHeight="1" x14ac:dyDescent="0.25">
      <c r="A678" s="277" t="s">
        <v>282</v>
      </c>
      <c r="B678" s="278">
        <v>80</v>
      </c>
      <c r="C678" s="249">
        <v>70</v>
      </c>
      <c r="D678" s="249" t="s">
        <v>1614</v>
      </c>
      <c r="E678" s="279">
        <f t="shared" ref="E678:E683" si="58">IFERROR(B678/C678,0)</f>
        <v>1.1428571428571428</v>
      </c>
      <c r="F678" s="279"/>
      <c r="G678" s="280">
        <f>IFERROR((VLOOKUP($A678,'Tabela de alimentos'!$A$3:$K$1041,2,FALSE))*$C678/100,0)</f>
        <v>83.411486666666661</v>
      </c>
      <c r="H678" s="281">
        <f>IFERROR((VLOOKUP($A678,'Tabela de alimentos'!$A$3:$K$1041,3,FALSE))*$C678/100,0)</f>
        <v>348.99366021333327</v>
      </c>
      <c r="I678" s="279">
        <f>IFERROR((VLOOKUP($A678,'Tabela de alimentos'!$A$3:$K$1041,4,FALSE))*$C678/100,0)</f>
        <v>15.068666666666667</v>
      </c>
      <c r="J678" s="282">
        <f>IFERROR((VLOOKUP($A678,'Tabela de alimentos'!$A$3:$K$1041,5,FALSE))*$C678/100,0)</f>
        <v>2.1139999999999999</v>
      </c>
      <c r="K678" s="282">
        <f>IFERROR((VLOOKUP($A678,'Tabela de alimentos'!$A$3:$K$1041,6,FALSE))*$C678/100,0)</f>
        <v>0</v>
      </c>
      <c r="L678" s="283">
        <f>IFERROR((VLOOKUP($A678,'Tabela de alimentos'!$A$3:$K$1041,7,FALSE))*$C678/100,0)</f>
        <v>5.1543333333333328</v>
      </c>
      <c r="M678" s="283">
        <f>IFERROR((VLOOKUP($A678,'Tabela de alimentos'!$A$3:$K$1041,8,FALSE))*$C678/100,0)</f>
        <v>0.30333333333333334</v>
      </c>
      <c r="N678" s="283">
        <f>IFERROR((VLOOKUP($A678,'Tabela de alimentos'!$A$3:$K$1041,9,FALSE))*$C678/100,0)</f>
        <v>1.4</v>
      </c>
      <c r="O678" s="283">
        <f>IFERROR((VLOOKUP($A678,'Tabela de alimentos'!$A$3:$K$1041,10,FALSE))*$C678/100,0)</f>
        <v>0</v>
      </c>
      <c r="P678" s="284">
        <f>IFERROR((VLOOKUP($A678,'Tabela de alimentos'!$A$3:$K$1041,11,FALSE))*$C678/100,0)</f>
        <v>39.200000000000003</v>
      </c>
    </row>
    <row r="679" spans="1:16" ht="24.95" customHeight="1" x14ac:dyDescent="0.25">
      <c r="A679" s="285" t="s">
        <v>90</v>
      </c>
      <c r="B679" s="278">
        <v>0.5</v>
      </c>
      <c r="C679" s="249">
        <v>0.5</v>
      </c>
      <c r="D679" s="249" t="s">
        <v>1614</v>
      </c>
      <c r="E679" s="279">
        <f t="shared" si="58"/>
        <v>1</v>
      </c>
      <c r="F679" s="279"/>
      <c r="G679" s="282">
        <f>IFERROR((VLOOKUP($A679,'Tabela de alimentos'!$A$3:$K$1041,2,FALSE))*$C679/100,0)</f>
        <v>0.56564939130434788</v>
      </c>
      <c r="H679" s="283">
        <f>IFERROR((VLOOKUP($A679,'Tabela de alimentos'!$A$3:$K$1041,3,FALSE))*$C679/100,0)</f>
        <v>2.3666770532173915</v>
      </c>
      <c r="I679" s="279">
        <f>IFERROR((VLOOKUP($A679,'Tabela de alimentos'!$A$3:$K$1041,4,FALSE))*$C679/100,0)</f>
        <v>3.5054347826086955E-2</v>
      </c>
      <c r="J679" s="282">
        <f>IFERROR((VLOOKUP($A679,'Tabela de alimentos'!$A$3:$K$1041,5,FALSE))*$C679/100,0)</f>
        <v>1.1000000000000001E-3</v>
      </c>
      <c r="K679" s="282">
        <f>IFERROR((VLOOKUP($A679,'Tabela de alimentos'!$A$3:$K$1041,6,FALSE))*$C679/100,0)</f>
        <v>0.11952898550724639</v>
      </c>
      <c r="L679" s="283">
        <f>IFERROR((VLOOKUP($A679,'Tabela de alimentos'!$A$3:$K$1041,7,FALSE))*$C679/100,0)</f>
        <v>6.7799999999999999E-2</v>
      </c>
      <c r="M679" s="283">
        <f>IFERROR((VLOOKUP($A679,'Tabela de alimentos'!$A$3:$K$1041,8,FALSE))*$C679/100,0)</f>
        <v>4.0000000000000001E-3</v>
      </c>
      <c r="N679" s="283">
        <f>IFERROR((VLOOKUP($A679,'Tabela de alimentos'!$A$3:$K$1041,9,FALSE))*$C679/100,0)</f>
        <v>0</v>
      </c>
      <c r="O679" s="283">
        <f>IFERROR((VLOOKUP($A679,'Tabela de alimentos'!$A$3:$K$1041,10,FALSE))*$C679/100,0)</f>
        <v>0</v>
      </c>
      <c r="P679" s="284">
        <f>IFERROR((VLOOKUP($A679,'Tabela de alimentos'!$A$3:$K$1041,11,FALSE))*$C679/100,0)</f>
        <v>2.6800000000000001E-2</v>
      </c>
    </row>
    <row r="680" spans="1:16" ht="24.95" customHeight="1" x14ac:dyDescent="0.25">
      <c r="A680" s="285" t="s">
        <v>861</v>
      </c>
      <c r="B680" s="278">
        <v>0.2</v>
      </c>
      <c r="C680" s="249">
        <v>0.2</v>
      </c>
      <c r="D680" s="249" t="s">
        <v>1614</v>
      </c>
      <c r="E680" s="279">
        <f t="shared" si="58"/>
        <v>1</v>
      </c>
      <c r="F680" s="279"/>
      <c r="G680" s="282">
        <f>IFERROR((VLOOKUP($A680,'Tabela de alimentos'!$A$3:$K$1041,2,FALSE))*$C680/100,0)</f>
        <v>0</v>
      </c>
      <c r="H680" s="283">
        <f>IFERROR((VLOOKUP($A680,'Tabela de alimentos'!$A$3:$K$1041,3,FALSE))*$C680/100,0)</f>
        <v>0</v>
      </c>
      <c r="I680" s="279">
        <f>IFERROR((VLOOKUP($A680,'Tabela de alimentos'!$A$3:$K$1041,4,FALSE))*$C680/100,0)</f>
        <v>0</v>
      </c>
      <c r="J680" s="282">
        <f>IFERROR((VLOOKUP($A680,'Tabela de alimentos'!$A$3:$K$1041,5,FALSE))*$C680/100,0)</f>
        <v>0</v>
      </c>
      <c r="K680" s="282">
        <f>IFERROR((VLOOKUP($A680,'Tabela de alimentos'!$A$3:$K$1041,6,FALSE))*$C680/100,0)</f>
        <v>0</v>
      </c>
      <c r="L680" s="283">
        <f>IFERROR((VLOOKUP($A680,'Tabela de alimentos'!$A$3:$K$1041,7,FALSE))*$C680/100,0)</f>
        <v>0</v>
      </c>
      <c r="M680" s="283">
        <f>IFERROR((VLOOKUP($A680,'Tabela de alimentos'!$A$3:$K$1041,8,FALSE))*$C680/100,0)</f>
        <v>0</v>
      </c>
      <c r="N680" s="283">
        <f>IFERROR((VLOOKUP($A680,'Tabela de alimentos'!$A$3:$K$1041,9,FALSE))*$C680/100,0)</f>
        <v>0</v>
      </c>
      <c r="O680" s="283">
        <f>IFERROR((VLOOKUP($A680,'Tabela de alimentos'!$A$3:$K$1041,10,FALSE))*$C680/100,0)</f>
        <v>0</v>
      </c>
      <c r="P680" s="284">
        <f>IFERROR((VLOOKUP($A680,'Tabela de alimentos'!$A$3:$K$1041,11,FALSE))*$C680/100,0)</f>
        <v>79.88600000000001</v>
      </c>
    </row>
    <row r="681" spans="1:16" ht="24.95" customHeight="1" x14ac:dyDescent="0.25">
      <c r="A681" s="285" t="s">
        <v>226</v>
      </c>
      <c r="B681" s="278">
        <v>2.5</v>
      </c>
      <c r="C681" s="249">
        <v>2.5</v>
      </c>
      <c r="D681" s="249" t="s">
        <v>1615</v>
      </c>
      <c r="E681" s="279">
        <f t="shared" si="58"/>
        <v>1</v>
      </c>
      <c r="F681" s="279"/>
      <c r="G681" s="282">
        <f>IFERROR((VLOOKUP($A681,'Tabela de alimentos'!$A$3:$K$1041,2,FALSE))*$C681/100,0)</f>
        <v>22.1</v>
      </c>
      <c r="H681" s="283">
        <f>IFERROR((VLOOKUP($A681,'Tabela de alimentos'!$A$3:$K$1041,3,FALSE))*$C681/100,0)</f>
        <v>92.466399999999993</v>
      </c>
      <c r="I681" s="279">
        <f>IFERROR((VLOOKUP($A681,'Tabela de alimentos'!$A$3:$K$1041,4,FALSE))*$C681/100,0)</f>
        <v>0</v>
      </c>
      <c r="J681" s="282">
        <f>IFERROR((VLOOKUP($A681,'Tabela de alimentos'!$A$3:$K$1041,5,FALSE))*$C681/100,0)</f>
        <v>2.5</v>
      </c>
      <c r="K681" s="282">
        <f>IFERROR((VLOOKUP($A681,'Tabela de alimentos'!$A$3:$K$1041,6,FALSE))*$C681/100,0)</f>
        <v>0</v>
      </c>
      <c r="L681" s="283">
        <f>IFERROR((VLOOKUP($A681,'Tabela de alimentos'!$A$3:$K$1041,7,FALSE))*$C681/100,0)</f>
        <v>0</v>
      </c>
      <c r="M681" s="283">
        <f>IFERROR((VLOOKUP($A681,'Tabela de alimentos'!$A$3:$K$1041,8,FALSE))*$C681/100,0)</f>
        <v>0</v>
      </c>
      <c r="N681" s="283">
        <f>IFERROR((VLOOKUP($A681,'Tabela de alimentos'!$A$3:$K$1041,9,FALSE))*$C681/100,0)</f>
        <v>0</v>
      </c>
      <c r="O681" s="283">
        <f>IFERROR((VLOOKUP($A681,'Tabela de alimentos'!$A$3:$K$1041,10,FALSE))*$C681/100,0)</f>
        <v>0</v>
      </c>
      <c r="P681" s="284">
        <f>IFERROR((VLOOKUP($A681,'Tabela de alimentos'!$A$3:$K$1041,11,FALSE))*$C681/100,0)</f>
        <v>0</v>
      </c>
    </row>
    <row r="682" spans="1:16" ht="24.95" customHeight="1" x14ac:dyDescent="0.25">
      <c r="A682" s="285" t="s">
        <v>817</v>
      </c>
      <c r="B682" s="278">
        <v>0.1</v>
      </c>
      <c r="C682" s="249">
        <v>0.1</v>
      </c>
      <c r="D682" s="249" t="s">
        <v>1614</v>
      </c>
      <c r="E682" s="279">
        <f t="shared" si="58"/>
        <v>1</v>
      </c>
      <c r="F682" s="279"/>
      <c r="G682" s="282">
        <f>IFERROR((VLOOKUP($A682,'Tabela de alimentos'!$A$3:$K$1041,2,FALSE))*$C682/100,0)</f>
        <v>3.0000000000000005E-3</v>
      </c>
      <c r="H682" s="283">
        <f>IFERROR((VLOOKUP($A682,'Tabela de alimentos'!$A$3:$K$1041,3,FALSE))*$C682/100,0)</f>
        <v>1.3000000000000001E-2</v>
      </c>
      <c r="I682" s="279">
        <f>IFERROR((VLOOKUP($A682,'Tabela de alimentos'!$A$3:$K$1041,4,FALSE))*$C682/100,0)</f>
        <v>8.9999999999999992E-5</v>
      </c>
      <c r="J682" s="282">
        <f>IFERROR((VLOOKUP($A682,'Tabela de alimentos'!$A$3:$K$1041,5,FALSE))*$C682/100,0)</f>
        <v>6.0000000000000002E-5</v>
      </c>
      <c r="K682" s="282">
        <f>IFERROR((VLOOKUP($A682,'Tabela de alimentos'!$A$3:$K$1041,6,FALSE))*$C682/100,0)</f>
        <v>7.2999999999999996E-4</v>
      </c>
      <c r="L682" s="283">
        <f>IFERROR((VLOOKUP($A682,'Tabela de alimentos'!$A$3:$K$1041,7,FALSE))*$C682/100,0)</f>
        <v>2.1099999999999999E-3</v>
      </c>
      <c r="M682" s="283">
        <f>IFERROR((VLOOKUP($A682,'Tabela de alimentos'!$A$3:$K$1041,8,FALSE))*$C682/100,0)</f>
        <v>1.9000000000000004E-4</v>
      </c>
      <c r="N682" s="283">
        <f>IFERROR((VLOOKUP($A682,'Tabela de alimentos'!$A$3:$K$1041,9,FALSE))*$C682/100,0)</f>
        <v>0</v>
      </c>
      <c r="O682" s="283">
        <f>IFERROR((VLOOKUP($A682,'Tabela de alimentos'!$A$3:$K$1041,10,FALSE))*$C682/100,0)</f>
        <v>1.0000000000000001E-5</v>
      </c>
      <c r="P682" s="284">
        <f>IFERROR((VLOOKUP($A682,'Tabela de alimentos'!$A$3:$K$1041,11,FALSE))*$C682/100,0)</f>
        <v>1.2E-4</v>
      </c>
    </row>
    <row r="683" spans="1:16" ht="24.95" customHeight="1" x14ac:dyDescent="0.25">
      <c r="A683" s="285" t="s">
        <v>101</v>
      </c>
      <c r="B683" s="278">
        <v>3</v>
      </c>
      <c r="C683" s="249">
        <v>2.5</v>
      </c>
      <c r="D683" s="249" t="s">
        <v>1614</v>
      </c>
      <c r="E683" s="279">
        <f t="shared" si="58"/>
        <v>1.2</v>
      </c>
      <c r="F683" s="279"/>
      <c r="G683" s="289">
        <f>IFERROR((VLOOKUP($A683,'Tabela de alimentos'!$A$3:$K$1041,2,FALSE))*$C683/100,0)</f>
        <v>0.98550115942028949</v>
      </c>
      <c r="H683" s="283">
        <f>IFERROR((VLOOKUP($A683,'Tabela de alimentos'!$A$3:$K$1041,3,FALSE))*$C683/100,0)</f>
        <v>4.1233368510144919</v>
      </c>
      <c r="I683" s="279">
        <f>IFERROR((VLOOKUP($A683,'Tabela de alimentos'!$A$3:$K$1041,4,FALSE))*$C683/100,0)</f>
        <v>4.2753623188405802E-2</v>
      </c>
      <c r="J683" s="282">
        <f>IFERROR((VLOOKUP($A683,'Tabela de alimentos'!$A$3:$K$1041,5,FALSE))*$C683/100,0)</f>
        <v>2E-3</v>
      </c>
      <c r="K683" s="282">
        <f>IFERROR((VLOOKUP($A683,'Tabela de alimentos'!$A$3:$K$1041,6,FALSE))*$C683/100,0)</f>
        <v>0.22132971014492747</v>
      </c>
      <c r="L683" s="283">
        <f>IFERROR((VLOOKUP($A683,'Tabela de alimentos'!$A$3:$K$1041,7,FALSE))*$C683/100,0)</f>
        <v>0.35</v>
      </c>
      <c r="M683" s="283">
        <f>IFERROR((VLOOKUP($A683,'Tabela de alimentos'!$A$3:$K$1041,8,FALSE))*$C683/100,0)</f>
        <v>5.0833333333333338E-3</v>
      </c>
      <c r="N683" s="283">
        <f>IFERROR((VLOOKUP($A683,'Tabela de alimentos'!$A$3:$K$1041,9,FALSE))*$C683/100,0)</f>
        <v>0</v>
      </c>
      <c r="O683" s="283">
        <f>IFERROR((VLOOKUP($A683,'Tabela de alimentos'!$A$3:$K$1041,10,FALSE))*$C683/100,0)</f>
        <v>0.11666666666666668</v>
      </c>
      <c r="P683" s="284">
        <f>IFERROR((VLOOKUP($A683,'Tabela de alimentos'!$A$3:$K$1041,11,FALSE))*$C683/100,0)</f>
        <v>1.4916666666666667E-2</v>
      </c>
    </row>
    <row r="684" spans="1:16" ht="24.95" customHeight="1" x14ac:dyDescent="0.25">
      <c r="A684" s="539" t="s">
        <v>395</v>
      </c>
      <c r="B684" s="540"/>
      <c r="C684" s="540"/>
      <c r="D684" s="540"/>
      <c r="E684" s="540"/>
      <c r="F684" s="541"/>
      <c r="G684" s="290">
        <f t="shared" ref="G684:P684" si="59">SUM(G678:G683)</f>
        <v>107.06563721739131</v>
      </c>
      <c r="H684" s="291">
        <f t="shared" si="59"/>
        <v>447.96307411756516</v>
      </c>
      <c r="I684" s="291">
        <f t="shared" si="59"/>
        <v>15.146564637681159</v>
      </c>
      <c r="J684" s="292">
        <f t="shared" si="59"/>
        <v>4.6171600000000002</v>
      </c>
      <c r="K684" s="292">
        <f t="shared" si="59"/>
        <v>0.34158869565217387</v>
      </c>
      <c r="L684" s="292">
        <f t="shared" si="59"/>
        <v>5.5742433333333326</v>
      </c>
      <c r="M684" s="291">
        <f t="shared" si="59"/>
        <v>0.3126066666666667</v>
      </c>
      <c r="N684" s="293">
        <f t="shared" si="59"/>
        <v>1.4</v>
      </c>
      <c r="O684" s="293">
        <f t="shared" si="59"/>
        <v>0.11667666666666668</v>
      </c>
      <c r="P684" s="294">
        <f t="shared" si="59"/>
        <v>119.12783666666668</v>
      </c>
    </row>
    <row r="685" spans="1:16" ht="24.95" customHeight="1" x14ac:dyDescent="0.25">
      <c r="A685" s="295" t="s">
        <v>767</v>
      </c>
      <c r="B685" s="537"/>
      <c r="C685" s="537"/>
      <c r="D685" s="250"/>
      <c r="E685" s="296"/>
      <c r="F685" s="296"/>
      <c r="G685" s="297"/>
      <c r="H685" s="296"/>
      <c r="I685" s="296"/>
      <c r="J685" s="296"/>
      <c r="K685" s="296"/>
      <c r="L685" s="296"/>
      <c r="M685" s="298"/>
      <c r="N685" s="298"/>
      <c r="O685" s="298"/>
      <c r="P685" s="299"/>
    </row>
    <row r="686" spans="1:16" ht="24.95" customHeight="1" x14ac:dyDescent="0.25">
      <c r="A686" s="300" t="s">
        <v>882</v>
      </c>
      <c r="G686" s="251"/>
      <c r="P686" s="301"/>
    </row>
    <row r="687" spans="1:16" ht="24.95" customHeight="1" x14ac:dyDescent="0.25">
      <c r="A687" s="300" t="s">
        <v>926</v>
      </c>
      <c r="G687" s="251"/>
      <c r="P687" s="301"/>
    </row>
    <row r="688" spans="1:16" ht="24.95" customHeight="1" x14ac:dyDescent="0.25">
      <c r="A688" s="516" t="s">
        <v>1144</v>
      </c>
      <c r="B688" s="517"/>
      <c r="C688" s="517"/>
      <c r="D688" s="517"/>
      <c r="E688" s="517"/>
      <c r="F688" s="517"/>
      <c r="G688" s="517"/>
      <c r="H688" s="517"/>
      <c r="I688" s="517"/>
      <c r="J688" s="517"/>
      <c r="K688" s="517"/>
      <c r="L688" s="517"/>
      <c r="M688" s="517"/>
      <c r="N688" s="517"/>
      <c r="O688" s="517"/>
      <c r="P688" s="518"/>
    </row>
    <row r="689" spans="1:16" ht="24.95" customHeight="1" x14ac:dyDescent="0.25">
      <c r="A689" s="325" t="s">
        <v>1170</v>
      </c>
      <c r="G689" s="251"/>
      <c r="P689" s="301"/>
    </row>
    <row r="690" spans="1:16" ht="24.95" customHeight="1" thickBot="1" x14ac:dyDescent="0.3">
      <c r="A690" s="519" t="s">
        <v>1145</v>
      </c>
      <c r="B690" s="520"/>
      <c r="C690" s="520"/>
      <c r="D690" s="520"/>
      <c r="E690" s="520"/>
      <c r="F690" s="520"/>
      <c r="G690" s="520"/>
      <c r="H690" s="520"/>
      <c r="I690" s="520"/>
      <c r="J690" s="520"/>
      <c r="K690" s="520"/>
      <c r="L690" s="520"/>
      <c r="M690" s="520"/>
      <c r="N690" s="520"/>
      <c r="O690" s="520"/>
      <c r="P690" s="521"/>
    </row>
    <row r="691" spans="1:16" ht="24.95" customHeight="1" thickBot="1" x14ac:dyDescent="0.3">
      <c r="A691" s="322"/>
      <c r="B691" s="532" t="s">
        <v>1152</v>
      </c>
      <c r="C691" s="532"/>
      <c r="D691" s="532"/>
      <c r="E691" s="532"/>
      <c r="F691" s="532"/>
      <c r="G691" s="532"/>
      <c r="H691" s="532"/>
      <c r="I691" s="532"/>
      <c r="J691" s="532"/>
      <c r="K691" s="532"/>
      <c r="L691" s="352"/>
      <c r="M691" s="352"/>
      <c r="N691" s="352"/>
      <c r="O691" s="352"/>
      <c r="P691" s="353"/>
    </row>
    <row r="692" spans="1:16" ht="41.25" customHeight="1" x14ac:dyDescent="0.25">
      <c r="A692" s="510" t="s">
        <v>762</v>
      </c>
      <c r="B692" s="511"/>
      <c r="C692" s="511"/>
      <c r="D692" s="511"/>
      <c r="E692" s="511"/>
      <c r="F692" s="511"/>
      <c r="G692" s="511"/>
      <c r="H692" s="511"/>
      <c r="I692" s="511"/>
      <c r="J692" s="511"/>
      <c r="K692" s="511"/>
      <c r="L692" s="511"/>
      <c r="M692" s="511"/>
      <c r="N692" s="511"/>
      <c r="O692" s="511"/>
      <c r="P692" s="512"/>
    </row>
    <row r="693" spans="1:16" ht="24.95" customHeight="1" x14ac:dyDescent="0.25">
      <c r="A693" s="513" t="s">
        <v>1365</v>
      </c>
      <c r="B693" s="514"/>
      <c r="C693" s="514"/>
      <c r="D693" s="514"/>
      <c r="E693" s="514"/>
      <c r="F693" s="514"/>
      <c r="G693" s="514"/>
      <c r="H693" s="514"/>
      <c r="I693" s="514"/>
      <c r="J693" s="514"/>
      <c r="K693" s="514"/>
      <c r="L693" s="514"/>
      <c r="M693" s="514"/>
      <c r="N693" s="514"/>
      <c r="O693" s="514"/>
      <c r="P693" s="515"/>
    </row>
    <row r="694" spans="1:16" ht="24.95" customHeight="1" x14ac:dyDescent="0.25">
      <c r="A694" s="534" t="s">
        <v>1616</v>
      </c>
      <c r="B694" s="535"/>
      <c r="C694" s="535"/>
      <c r="D694" s="535"/>
      <c r="E694" s="535"/>
      <c r="F694" s="536"/>
      <c r="G694" s="522" t="s">
        <v>764</v>
      </c>
      <c r="H694" s="523"/>
      <c r="I694" s="523"/>
      <c r="J694" s="523"/>
      <c r="K694" s="523"/>
      <c r="L694" s="523"/>
      <c r="M694" s="523"/>
      <c r="N694" s="523"/>
      <c r="O694" s="523"/>
      <c r="P694" s="524"/>
    </row>
    <row r="695" spans="1:16" ht="24.95" customHeight="1" x14ac:dyDescent="0.25">
      <c r="A695" s="525" t="s">
        <v>393</v>
      </c>
      <c r="B695" s="505" t="s">
        <v>644</v>
      </c>
      <c r="C695" s="505" t="s">
        <v>645</v>
      </c>
      <c r="D695" s="505" t="s">
        <v>1613</v>
      </c>
      <c r="E695" s="505" t="s">
        <v>394</v>
      </c>
      <c r="F695" s="505" t="s">
        <v>621</v>
      </c>
      <c r="G695" s="527" t="s">
        <v>31</v>
      </c>
      <c r="H695" s="528"/>
      <c r="I695" s="263" t="s">
        <v>7</v>
      </c>
      <c r="J695" s="264" t="s">
        <v>32</v>
      </c>
      <c r="K695" s="264" t="s">
        <v>640</v>
      </c>
      <c r="L695" s="265" t="s">
        <v>8</v>
      </c>
      <c r="M695" s="266" t="s">
        <v>9</v>
      </c>
      <c r="N695" s="267" t="s">
        <v>10</v>
      </c>
      <c r="O695" s="264" t="s">
        <v>396</v>
      </c>
      <c r="P695" s="268" t="s">
        <v>623</v>
      </c>
    </row>
    <row r="696" spans="1:16" ht="24.95" customHeight="1" x14ac:dyDescent="0.25">
      <c r="A696" s="526"/>
      <c r="B696" s="506"/>
      <c r="C696" s="506"/>
      <c r="D696" s="506"/>
      <c r="E696" s="506"/>
      <c r="F696" s="506"/>
      <c r="G696" s="269" t="s">
        <v>34</v>
      </c>
      <c r="H696" s="270" t="s">
        <v>35</v>
      </c>
      <c r="I696" s="271" t="s">
        <v>36</v>
      </c>
      <c r="J696" s="272" t="s">
        <v>36</v>
      </c>
      <c r="K696" s="272" t="s">
        <v>36</v>
      </c>
      <c r="L696" s="273" t="s">
        <v>37</v>
      </c>
      <c r="M696" s="274" t="s">
        <v>37</v>
      </c>
      <c r="N696" s="275" t="s">
        <v>38</v>
      </c>
      <c r="O696" s="272" t="s">
        <v>37</v>
      </c>
      <c r="P696" s="276" t="s">
        <v>37</v>
      </c>
    </row>
    <row r="697" spans="1:16" ht="24.95" customHeight="1" x14ac:dyDescent="0.25">
      <c r="A697" s="277" t="s">
        <v>94</v>
      </c>
      <c r="B697" s="278">
        <v>40</v>
      </c>
      <c r="C697" s="249">
        <v>35</v>
      </c>
      <c r="D697" s="249" t="s">
        <v>1614</v>
      </c>
      <c r="E697" s="279">
        <f t="shared" ref="E697:E704" si="60">IFERROR(B697/C697,0)</f>
        <v>1.1428571428571428</v>
      </c>
      <c r="F697" s="279"/>
      <c r="G697" s="280">
        <f>IFERROR((VLOOKUP($A697,'Tabela de alimentos'!$A$3:$K$1041,2,FALSE))*$C697/100,0)</f>
        <v>22.529579130434776</v>
      </c>
      <c r="H697" s="281">
        <f>IFERROR((VLOOKUP($A697,'Tabela de alimentos'!$A$3:$K$1041,3,FALSE))*$C697/100,0)</f>
        <v>94.263759081739096</v>
      </c>
      <c r="I697" s="279">
        <f>IFERROR((VLOOKUP($A697,'Tabela de alimentos'!$A$3:$K$1041,4,FALSE))*$C697/100,0)</f>
        <v>0.62010869565217375</v>
      </c>
      <c r="J697" s="282">
        <f>IFERROR((VLOOKUP($A697,'Tabela de alimentos'!$A$3:$K$1041,5,FALSE))*$C697/100,0)</f>
        <v>0</v>
      </c>
      <c r="K697" s="282">
        <f>IFERROR((VLOOKUP($A697,'Tabela de alimentos'!$A$3:$K$1041,6,FALSE))*$C697/100,0)</f>
        <v>5.1408913043478242</v>
      </c>
      <c r="L697" s="283">
        <f>IFERROR((VLOOKUP($A697,'Tabela de alimentos'!$A$3:$K$1041,7,FALSE))*$C697/100,0)</f>
        <v>1.2424999999999999</v>
      </c>
      <c r="M697" s="283">
        <f>IFERROR((VLOOKUP($A697,'Tabela de alimentos'!$A$3:$K$1041,8,FALSE))*$C697/100,0)</f>
        <v>0.126</v>
      </c>
      <c r="N697" s="283">
        <f>IFERROR((VLOOKUP($A697,'Tabela de alimentos'!$A$3:$K$1041,9,FALSE))*$C697/100,0)</f>
        <v>0</v>
      </c>
      <c r="O697" s="283">
        <f>IFERROR((VLOOKUP($A697,'Tabela de alimentos'!$A$3:$K$1041,10,FALSE))*$C697/100,0)</f>
        <v>10.879166666666665</v>
      </c>
      <c r="P697" s="284">
        <f>IFERROR((VLOOKUP($A697,'Tabela de alimentos'!$A$3:$K$1041,11,FALSE))*$C697/100,0)</f>
        <v>0</v>
      </c>
    </row>
    <row r="698" spans="1:16" ht="24.95" customHeight="1" x14ac:dyDescent="0.25">
      <c r="A698" s="285" t="s">
        <v>103</v>
      </c>
      <c r="B698" s="278">
        <v>25</v>
      </c>
      <c r="C698" s="249">
        <v>20</v>
      </c>
      <c r="D698" s="249" t="s">
        <v>1614</v>
      </c>
      <c r="E698" s="279">
        <f t="shared" si="60"/>
        <v>1.25</v>
      </c>
      <c r="F698" s="279"/>
      <c r="G698" s="282">
        <f>IFERROR((VLOOKUP($A698,'Tabela de alimentos'!$A$3:$K$1041,2,FALSE))*$C698/100,0)</f>
        <v>6</v>
      </c>
      <c r="H698" s="283">
        <f>IFERROR((VLOOKUP($A698,'Tabela de alimentos'!$A$3:$K$1041,3,FALSE))*$C698/100,0)</f>
        <v>25.6</v>
      </c>
      <c r="I698" s="279">
        <f>IFERROR((VLOOKUP($A698,'Tabela de alimentos'!$A$3:$K$1041,4,FALSE))*$C698/100,0)</f>
        <v>0.22400000000000003</v>
      </c>
      <c r="J698" s="282">
        <f>IFERROR((VLOOKUP($A698,'Tabela de alimentos'!$A$3:$K$1041,5,FALSE))*$C698/100,0)</f>
        <v>4.2000000000000003E-2</v>
      </c>
      <c r="K698" s="282">
        <f>IFERROR((VLOOKUP($A698,'Tabela de alimentos'!$A$3:$K$1041,6,FALSE))*$C698/100,0)</f>
        <v>0.91199999999999992</v>
      </c>
      <c r="L698" s="283">
        <f>IFERROR((VLOOKUP($A698,'Tabela de alimentos'!$A$3:$K$1041,7,FALSE))*$C698/100,0)</f>
        <v>4.28</v>
      </c>
      <c r="M698" s="283">
        <f>IFERROR((VLOOKUP($A698,'Tabela de alimentos'!$A$3:$K$1041,8,FALSE))*$C698/100,0)</f>
        <v>9.3999999999999986E-2</v>
      </c>
      <c r="N698" s="283">
        <f>IFERROR((VLOOKUP($A698,'Tabela de alimentos'!$A$3:$K$1041,9,FALSE))*$C698/100,0)</f>
        <v>148</v>
      </c>
      <c r="O698" s="283">
        <f>IFERROR((VLOOKUP($A698,'Tabela de alimentos'!$A$3:$K$1041,10,FALSE))*$C698/100,0)</f>
        <v>1.0233333333333334</v>
      </c>
      <c r="P698" s="284">
        <f>IFERROR((VLOOKUP($A698,'Tabela de alimentos'!$A$3:$K$1041,11,FALSE))*$C698/100,0)</f>
        <v>2.2200000000000002</v>
      </c>
    </row>
    <row r="699" spans="1:16" ht="24.95" customHeight="1" x14ac:dyDescent="0.25">
      <c r="A699" s="285" t="s">
        <v>105</v>
      </c>
      <c r="B699" s="278">
        <v>15</v>
      </c>
      <c r="C699" s="249">
        <v>15</v>
      </c>
      <c r="D699" s="249" t="s">
        <v>1614</v>
      </c>
      <c r="E699" s="279">
        <f t="shared" si="60"/>
        <v>1</v>
      </c>
      <c r="F699" s="279"/>
      <c r="G699" s="282">
        <f>IFERROR((VLOOKUP($A699,'Tabela de alimentos'!$A$3:$K$1041,2,FALSE))*$C699/100,0)</f>
        <v>2.546837826086958</v>
      </c>
      <c r="H699" s="283">
        <f>IFERROR((VLOOKUP($A699,'Tabela de alimentos'!$A$3:$K$1041,3,FALSE))*$C699/100,0)</f>
        <v>10.655969464347834</v>
      </c>
      <c r="I699" s="279">
        <f>IFERROR((VLOOKUP($A699,'Tabela de alimentos'!$A$3:$K$1041,4,FALSE))*$C699/100,0)</f>
        <v>0.10489130434782611</v>
      </c>
      <c r="J699" s="282">
        <f>IFERROR((VLOOKUP($A699,'Tabela de alimentos'!$A$3:$K$1041,5,FALSE))*$C699/100,0)</f>
        <v>8.9999999999999993E-3</v>
      </c>
      <c r="K699" s="282">
        <f>IFERROR((VLOOKUP($A699,'Tabela de alimentos'!$A$3:$K$1041,6,FALSE))*$C699/100,0)</f>
        <v>0.62060869565217514</v>
      </c>
      <c r="L699" s="283">
        <f>IFERROR((VLOOKUP($A699,'Tabela de alimentos'!$A$3:$K$1041,7,FALSE))*$C699/100,0)</f>
        <v>1.7260000000000002</v>
      </c>
      <c r="M699" s="283">
        <f>IFERROR((VLOOKUP($A699,'Tabela de alimentos'!$A$3:$K$1041,8,FALSE))*$C699/100,0)</f>
        <v>2.5500000000000002E-2</v>
      </c>
      <c r="N699" s="283">
        <f>IFERROR((VLOOKUP($A699,'Tabela de alimentos'!$A$3:$K$1041,9,FALSE))*$C699/100,0)</f>
        <v>0</v>
      </c>
      <c r="O699" s="283">
        <f>IFERROR((VLOOKUP($A699,'Tabela de alimentos'!$A$3:$K$1041,10,FALSE))*$C699/100,0)</f>
        <v>1.5919999999999999</v>
      </c>
      <c r="P699" s="284">
        <f>IFERROR((VLOOKUP($A699,'Tabela de alimentos'!$A$3:$K$1041,11,FALSE))*$C699/100,0)</f>
        <v>0</v>
      </c>
    </row>
    <row r="700" spans="1:16" ht="24.95" customHeight="1" x14ac:dyDescent="0.25">
      <c r="A700" s="285" t="s">
        <v>70</v>
      </c>
      <c r="B700" s="278">
        <v>3</v>
      </c>
      <c r="C700" s="249">
        <v>3</v>
      </c>
      <c r="D700" s="249" t="s">
        <v>1614</v>
      </c>
      <c r="E700" s="279">
        <f t="shared" si="60"/>
        <v>1</v>
      </c>
      <c r="F700" s="279"/>
      <c r="G700" s="282">
        <f>IFERROR((VLOOKUP($A700,'Tabela de alimentos'!$A$3:$K$1041,2,FALSE))*$C700/100,0)</f>
        <v>2.9269468260869553</v>
      </c>
      <c r="H700" s="283">
        <f>IFERROR((VLOOKUP($A700,'Tabela de alimentos'!$A$3:$K$1041,3,FALSE))*$C700/100,0)</f>
        <v>12.246345520347823</v>
      </c>
      <c r="I700" s="279">
        <f>IFERROR((VLOOKUP($A700,'Tabela de alimentos'!$A$3:$K$1041,4,FALSE))*$C700/100,0)</f>
        <v>9.6847826086956523E-2</v>
      </c>
      <c r="J700" s="282">
        <f>IFERROR((VLOOKUP($A700,'Tabela de alimentos'!$A$3:$K$1041,5,FALSE))*$C700/100,0)</f>
        <v>7.0599999999999982E-2</v>
      </c>
      <c r="K700" s="282">
        <f>IFERROR((VLOOKUP($A700,'Tabela de alimentos'!$A$3:$K$1041,6,FALSE))*$C700/100,0)</f>
        <v>0.51405217391304314</v>
      </c>
      <c r="L700" s="283">
        <f>IFERROR((VLOOKUP($A700,'Tabela de alimentos'!$A$3:$K$1041,7,FALSE))*$C700/100,0)</f>
        <v>6.5020000000000008E-2</v>
      </c>
      <c r="M700" s="283">
        <f>IFERROR((VLOOKUP($A700,'Tabela de alimentos'!$A$3:$K$1041,8,FALSE))*$C700/100,0)</f>
        <v>1.7570000000000002E-2</v>
      </c>
      <c r="N700" s="283">
        <f>IFERROR((VLOOKUP($A700,'Tabela de alimentos'!$A$3:$K$1041,9,FALSE))*$C700/100,0)</f>
        <v>1.38</v>
      </c>
      <c r="O700" s="283">
        <f>IFERROR((VLOOKUP($A700,'Tabela de alimentos'!$A$3:$K$1041,10,FALSE))*$C700/100,0)</f>
        <v>5.2300000000000006E-2</v>
      </c>
      <c r="P700" s="284">
        <f>IFERROR((VLOOKUP($A700,'Tabela de alimentos'!$A$3:$K$1041,11,FALSE))*$C700/100,0)</f>
        <v>7.8104970000000007</v>
      </c>
    </row>
    <row r="701" spans="1:16" ht="24.95" customHeight="1" x14ac:dyDescent="0.25">
      <c r="A701" s="285" t="s">
        <v>216</v>
      </c>
      <c r="B701" s="278">
        <v>2.5</v>
      </c>
      <c r="C701" s="249">
        <v>2.5</v>
      </c>
      <c r="D701" s="249" t="s">
        <v>1615</v>
      </c>
      <c r="E701" s="279">
        <f t="shared" si="60"/>
        <v>1</v>
      </c>
      <c r="F701" s="279"/>
      <c r="G701" s="282">
        <f>IFERROR((VLOOKUP($A701,'Tabela de alimentos'!$A$3:$K$1041,2,FALSE))*$C701/100,0)</f>
        <v>22.1</v>
      </c>
      <c r="H701" s="283">
        <f>IFERROR((VLOOKUP($A701,'Tabela de alimentos'!$A$3:$K$1041,3,FALSE))*$C701/100,0)</f>
        <v>92.466399999999993</v>
      </c>
      <c r="I701" s="279">
        <f>IFERROR((VLOOKUP($A701,'Tabela de alimentos'!$A$3:$K$1041,4,FALSE))*$C701/100,0)</f>
        <v>0</v>
      </c>
      <c r="J701" s="282">
        <f>IFERROR((VLOOKUP($A701,'Tabela de alimentos'!$A$3:$K$1041,5,FALSE))*$C701/100,0)</f>
        <v>2.5</v>
      </c>
      <c r="K701" s="282">
        <f>IFERROR((VLOOKUP($A701,'Tabela de alimentos'!$A$3:$K$1041,6,FALSE))*$C701/100,0)</f>
        <v>0</v>
      </c>
      <c r="L701" s="283">
        <f>IFERROR((VLOOKUP($A701,'Tabela de alimentos'!$A$3:$K$1041,7,FALSE))*$C701/100,0)</f>
        <v>0</v>
      </c>
      <c r="M701" s="283">
        <f>IFERROR((VLOOKUP($A701,'Tabela de alimentos'!$A$3:$K$1041,8,FALSE))*$C701/100,0)</f>
        <v>0</v>
      </c>
      <c r="N701" s="283">
        <f>IFERROR((VLOOKUP($A701,'Tabela de alimentos'!$A$3:$K$1041,9,FALSE))*$C701/100,0)</f>
        <v>0</v>
      </c>
      <c r="O701" s="283">
        <f>IFERROR((VLOOKUP($A701,'Tabela de alimentos'!$A$3:$K$1041,10,FALSE))*$C701/100,0)</f>
        <v>0</v>
      </c>
      <c r="P701" s="284">
        <f>IFERROR((VLOOKUP($A701,'Tabela de alimentos'!$A$3:$K$1041,11,FALSE))*$C701/100,0)</f>
        <v>0</v>
      </c>
    </row>
    <row r="702" spans="1:16" ht="24.95" customHeight="1" x14ac:dyDescent="0.25">
      <c r="A702" s="285" t="s">
        <v>861</v>
      </c>
      <c r="B702" s="278">
        <v>0.2</v>
      </c>
      <c r="C702" s="249">
        <v>0.2</v>
      </c>
      <c r="D702" s="249" t="s">
        <v>1614</v>
      </c>
      <c r="E702" s="279">
        <f t="shared" si="60"/>
        <v>1</v>
      </c>
      <c r="F702" s="279"/>
      <c r="G702" s="282">
        <f>IFERROR((VLOOKUP($A702,'Tabela de alimentos'!$A$3:$K$1041,2,FALSE))*$C702/100,0)</f>
        <v>0</v>
      </c>
      <c r="H702" s="283">
        <f>IFERROR((VLOOKUP($A702,'Tabela de alimentos'!$A$3:$K$1041,3,FALSE))*$C702/100,0)</f>
        <v>0</v>
      </c>
      <c r="I702" s="279">
        <f>IFERROR((VLOOKUP($A702,'Tabela de alimentos'!$A$3:$K$1041,4,FALSE))*$C702/100,0)</f>
        <v>0</v>
      </c>
      <c r="J702" s="282">
        <f>IFERROR((VLOOKUP($A702,'Tabela de alimentos'!$A$3:$K$1041,5,FALSE))*$C702/100,0)</f>
        <v>0</v>
      </c>
      <c r="K702" s="282">
        <f>IFERROR((VLOOKUP($A702,'Tabela de alimentos'!$A$3:$K$1041,6,FALSE))*$C702/100,0)</f>
        <v>0</v>
      </c>
      <c r="L702" s="283">
        <f>IFERROR((VLOOKUP($A702,'Tabela de alimentos'!$A$3:$K$1041,7,FALSE))*$C702/100,0)</f>
        <v>0</v>
      </c>
      <c r="M702" s="283">
        <f>IFERROR((VLOOKUP($A702,'Tabela de alimentos'!$A$3:$K$1041,8,FALSE))*$C702/100,0)</f>
        <v>0</v>
      </c>
      <c r="N702" s="283">
        <f>IFERROR((VLOOKUP($A702,'Tabela de alimentos'!$A$3:$K$1041,9,FALSE))*$C702/100,0)</f>
        <v>0</v>
      </c>
      <c r="O702" s="283">
        <f>IFERROR((VLOOKUP($A702,'Tabela de alimentos'!$A$3:$K$1041,10,FALSE))*$C702/100,0)</f>
        <v>0</v>
      </c>
      <c r="P702" s="284">
        <f>IFERROR((VLOOKUP($A702,'Tabela de alimentos'!$A$3:$K$1041,11,FALSE))*$C702/100,0)</f>
        <v>79.88600000000001</v>
      </c>
    </row>
    <row r="703" spans="1:16" ht="24.95" customHeight="1" x14ac:dyDescent="0.25">
      <c r="A703" s="285" t="s">
        <v>612</v>
      </c>
      <c r="B703" s="278">
        <v>1</v>
      </c>
      <c r="C703" s="249">
        <v>1</v>
      </c>
      <c r="D703" s="249" t="s">
        <v>1614</v>
      </c>
      <c r="E703" s="279">
        <f t="shared" si="60"/>
        <v>1</v>
      </c>
      <c r="F703" s="279"/>
      <c r="G703" s="282">
        <f>IFERROR((VLOOKUP($A703,'Tabela de alimentos'!$A$3:$K$1041,2,FALSE))*$C703/100,0)</f>
        <v>0.36</v>
      </c>
      <c r="H703" s="283">
        <f>IFERROR((VLOOKUP($A703,'Tabela de alimentos'!$A$3:$K$1041,3,FALSE))*$C703/100,0)</f>
        <v>1.50624</v>
      </c>
      <c r="I703" s="279">
        <f>IFERROR((VLOOKUP($A703,'Tabela de alimentos'!$A$3:$K$1041,4,FALSE))*$C703/100,0)</f>
        <v>2.98E-2</v>
      </c>
      <c r="J703" s="282">
        <f>IFERROR((VLOOKUP($A703,'Tabela de alimentos'!$A$3:$K$1041,5,FALSE))*$C703/100,0)</f>
        <v>7.9000000000000008E-3</v>
      </c>
      <c r="K703" s="282">
        <f>IFERROR((VLOOKUP($A703,'Tabela de alimentos'!$A$3:$K$1041,6,FALSE))*$C703/100,0)</f>
        <v>6.3399999999999998E-2</v>
      </c>
      <c r="L703" s="283">
        <f>IFERROR((VLOOKUP($A703,'Tabela de alimentos'!$A$3:$K$1041,7,FALSE))*$C703/100,0)</f>
        <v>1.38</v>
      </c>
      <c r="M703" s="283">
        <f>IFERROR((VLOOKUP($A703,'Tabela de alimentos'!$A$3:$K$1041,8,FALSE))*$C703/100,0)</f>
        <v>6.2E-2</v>
      </c>
      <c r="N703" s="283">
        <f>IFERROR((VLOOKUP($A703,'Tabela de alimentos'!$A$3:$K$1041,9,FALSE))*$C703/100,0)</f>
        <v>5.2</v>
      </c>
      <c r="O703" s="283">
        <f>IFERROR((VLOOKUP($A703,'Tabela de alimentos'!$A$3:$K$1041,10,FALSE))*$C703/100,0)</f>
        <v>1.33</v>
      </c>
      <c r="P703" s="284">
        <f>IFERROR((VLOOKUP($A703,'Tabela de alimentos'!$A$3:$K$1041,11,FALSE))*$C703/100,0)</f>
        <v>0.56000000000000005</v>
      </c>
    </row>
    <row r="704" spans="1:16" ht="24.95" customHeight="1" x14ac:dyDescent="0.25">
      <c r="A704" s="285" t="s">
        <v>102</v>
      </c>
      <c r="B704" s="278">
        <v>1</v>
      </c>
      <c r="C704" s="249">
        <v>1</v>
      </c>
      <c r="D704" s="249" t="s">
        <v>1614</v>
      </c>
      <c r="E704" s="279">
        <f t="shared" si="60"/>
        <v>1</v>
      </c>
      <c r="F704" s="279"/>
      <c r="G704" s="289">
        <f>IFERROR((VLOOKUP($A704,'Tabela de alimentos'!$A$3:$K$1041,2,FALSE))*$C704/100,0)</f>
        <v>0.19515885507246439</v>
      </c>
      <c r="H704" s="283">
        <f>IFERROR((VLOOKUP($A704,'Tabela de alimentos'!$A$3:$K$1041,3,FALSE))*$C704/100,0)</f>
        <v>0.81654464962319095</v>
      </c>
      <c r="I704" s="279">
        <f>IFERROR((VLOOKUP($A704,'Tabela de alimentos'!$A$3:$K$1041,4,FALSE))*$C704/100,0)</f>
        <v>1.865942028985507E-2</v>
      </c>
      <c r="J704" s="282">
        <f>IFERROR((VLOOKUP($A704,'Tabela de alimentos'!$A$3:$K$1041,5,FALSE))*$C704/100,0)</f>
        <v>3.4999999999999996E-3</v>
      </c>
      <c r="K704" s="282">
        <f>IFERROR((VLOOKUP($A704,'Tabela de alimentos'!$A$3:$K$1041,6,FALSE))*$C704/100,0)</f>
        <v>3.3707246376811648E-2</v>
      </c>
      <c r="L704" s="283">
        <f>IFERROR((VLOOKUP($A704,'Tabela de alimentos'!$A$3:$K$1041,7,FALSE))*$C704/100,0)</f>
        <v>0.79853333333333343</v>
      </c>
      <c r="M704" s="283">
        <f>IFERROR((VLOOKUP($A704,'Tabela de alimentos'!$A$3:$K$1041,8,FALSE))*$C704/100,0)</f>
        <v>6.4666666666666657E-3</v>
      </c>
      <c r="N704" s="283">
        <f>IFERROR((VLOOKUP($A704,'Tabela de alimentos'!$A$3:$K$1041,9,FALSE))*$C704/100,0)</f>
        <v>2.79</v>
      </c>
      <c r="O704" s="283">
        <f>IFERROR((VLOOKUP($A704,'Tabela de alimentos'!$A$3:$K$1041,10,FALSE))*$C704/100,0)</f>
        <v>0.31780000000000003</v>
      </c>
      <c r="P704" s="284">
        <f>IFERROR((VLOOKUP($A704,'Tabela de alimentos'!$A$3:$K$1041,11,FALSE))*$C704/100,0)</f>
        <v>1.6033333333333333E-2</v>
      </c>
    </row>
    <row r="705" spans="1:18" ht="24.95" customHeight="1" x14ac:dyDescent="0.25">
      <c r="A705" s="539" t="s">
        <v>395</v>
      </c>
      <c r="B705" s="540"/>
      <c r="C705" s="540"/>
      <c r="D705" s="540"/>
      <c r="E705" s="540"/>
      <c r="F705" s="541"/>
      <c r="G705" s="313">
        <f t="shared" ref="G705:P705" si="61">SUM(G697:G704)</f>
        <v>56.658522637681152</v>
      </c>
      <c r="H705" s="315">
        <f t="shared" si="61"/>
        <v>237.55525871605792</v>
      </c>
      <c r="I705" s="315">
        <f t="shared" si="61"/>
        <v>1.0943072463768115</v>
      </c>
      <c r="J705" s="316">
        <f t="shared" si="61"/>
        <v>2.6329999999999996</v>
      </c>
      <c r="K705" s="316">
        <f t="shared" si="61"/>
        <v>7.284659420289854</v>
      </c>
      <c r="L705" s="316">
        <f t="shared" si="61"/>
        <v>9.4920533333333328</v>
      </c>
      <c r="M705" s="315">
        <f t="shared" si="61"/>
        <v>0.33153666666666665</v>
      </c>
      <c r="N705" s="317">
        <f t="shared" si="61"/>
        <v>157.36999999999998</v>
      </c>
      <c r="O705" s="317">
        <f t="shared" si="61"/>
        <v>15.194599999999999</v>
      </c>
      <c r="P705" s="318">
        <f t="shared" si="61"/>
        <v>90.492530333333349</v>
      </c>
    </row>
    <row r="706" spans="1:18" ht="24.95" customHeight="1" x14ac:dyDescent="0.25">
      <c r="A706" s="295" t="s">
        <v>767</v>
      </c>
      <c r="B706" s="537"/>
      <c r="C706" s="537"/>
      <c r="D706" s="250"/>
      <c r="E706" s="296"/>
      <c r="F706" s="296"/>
      <c r="G706" s="297"/>
      <c r="H706" s="296"/>
      <c r="I706" s="296"/>
      <c r="J706" s="296"/>
      <c r="K706" s="296"/>
      <c r="L706" s="296"/>
      <c r="M706" s="298"/>
      <c r="N706" s="298"/>
      <c r="O706" s="298"/>
      <c r="P706" s="299"/>
    </row>
    <row r="707" spans="1:18" ht="24.95" customHeight="1" x14ac:dyDescent="0.25">
      <c r="A707" s="300" t="s">
        <v>882</v>
      </c>
      <c r="G707" s="251"/>
      <c r="P707" s="301"/>
    </row>
    <row r="708" spans="1:18" ht="24.95" customHeight="1" x14ac:dyDescent="0.25">
      <c r="A708" s="300" t="s">
        <v>823</v>
      </c>
      <c r="G708" s="251"/>
      <c r="P708" s="301"/>
    </row>
    <row r="709" spans="1:18" ht="24.95" customHeight="1" x14ac:dyDescent="0.25">
      <c r="A709" s="516" t="s">
        <v>825</v>
      </c>
      <c r="B709" s="517"/>
      <c r="C709" s="517"/>
      <c r="D709" s="517"/>
      <c r="E709" s="517"/>
      <c r="F709" s="517"/>
      <c r="G709" s="517"/>
      <c r="H709" s="517"/>
      <c r="I709" s="517"/>
      <c r="J709" s="517"/>
      <c r="K709" s="517"/>
      <c r="L709" s="517"/>
      <c r="M709" s="517"/>
      <c r="N709" s="517"/>
      <c r="O709" s="517"/>
      <c r="P709" s="518"/>
    </row>
    <row r="710" spans="1:18" ht="24.95" customHeight="1" thickBot="1" x14ac:dyDescent="0.3">
      <c r="A710" s="519" t="s">
        <v>1153</v>
      </c>
      <c r="B710" s="520"/>
      <c r="C710" s="520"/>
      <c r="D710" s="520"/>
      <c r="E710" s="520"/>
      <c r="F710" s="520"/>
      <c r="G710" s="520"/>
      <c r="H710" s="520"/>
      <c r="I710" s="520"/>
      <c r="J710" s="520"/>
      <c r="K710" s="520"/>
      <c r="L710" s="520"/>
      <c r="M710" s="520"/>
      <c r="N710" s="520"/>
      <c r="O710" s="520"/>
      <c r="P710" s="521"/>
    </row>
    <row r="711" spans="1:18" ht="24.95" customHeight="1" thickBot="1" x14ac:dyDescent="0.3">
      <c r="A711" s="366"/>
      <c r="B711" s="561" t="s">
        <v>1152</v>
      </c>
      <c r="C711" s="561"/>
      <c r="D711" s="561"/>
      <c r="E711" s="561"/>
      <c r="F711" s="561"/>
      <c r="G711" s="561"/>
      <c r="H711" s="561"/>
      <c r="I711" s="561"/>
      <c r="J711" s="561"/>
      <c r="K711" s="367"/>
      <c r="L711" s="367"/>
      <c r="M711" s="367"/>
      <c r="N711" s="367"/>
      <c r="O711" s="367"/>
      <c r="P711" s="368"/>
    </row>
    <row r="712" spans="1:18" ht="48" customHeight="1" x14ac:dyDescent="0.25">
      <c r="A712" s="510" t="s">
        <v>762</v>
      </c>
      <c r="B712" s="511"/>
      <c r="C712" s="511"/>
      <c r="D712" s="511"/>
      <c r="E712" s="511"/>
      <c r="F712" s="511"/>
      <c r="G712" s="511"/>
      <c r="H712" s="511"/>
      <c r="I712" s="511"/>
      <c r="J712" s="511"/>
      <c r="K712" s="511"/>
      <c r="L712" s="511"/>
      <c r="M712" s="511"/>
      <c r="N712" s="511"/>
      <c r="O712" s="511"/>
      <c r="P712" s="512"/>
      <c r="R712" s="247"/>
    </row>
    <row r="713" spans="1:18" ht="24.95" customHeight="1" x14ac:dyDescent="0.25">
      <c r="A713" s="513" t="s">
        <v>1365</v>
      </c>
      <c r="B713" s="514"/>
      <c r="C713" s="514"/>
      <c r="D713" s="514"/>
      <c r="E713" s="514"/>
      <c r="F713" s="514"/>
      <c r="G713" s="514"/>
      <c r="H713" s="514"/>
      <c r="I713" s="514"/>
      <c r="J713" s="514"/>
      <c r="K713" s="514"/>
      <c r="L713" s="514"/>
      <c r="M713" s="514"/>
      <c r="N713" s="514"/>
      <c r="O713" s="514"/>
      <c r="P713" s="515"/>
      <c r="R713" s="247"/>
    </row>
    <row r="714" spans="1:18" ht="24.95" customHeight="1" x14ac:dyDescent="0.25">
      <c r="A714" s="534" t="s">
        <v>987</v>
      </c>
      <c r="B714" s="535"/>
      <c r="C714" s="535"/>
      <c r="D714" s="535"/>
      <c r="E714" s="535"/>
      <c r="F714" s="536"/>
      <c r="G714" s="522" t="s">
        <v>764</v>
      </c>
      <c r="H714" s="523"/>
      <c r="I714" s="523"/>
      <c r="J714" s="523"/>
      <c r="K714" s="523"/>
      <c r="L714" s="523"/>
      <c r="M714" s="523"/>
      <c r="N714" s="523"/>
      <c r="O714" s="523"/>
      <c r="P714" s="524"/>
      <c r="R714" s="247"/>
    </row>
    <row r="715" spans="1:18" ht="24.95" customHeight="1" x14ac:dyDescent="0.25">
      <c r="A715" s="525" t="s">
        <v>393</v>
      </c>
      <c r="B715" s="505" t="s">
        <v>644</v>
      </c>
      <c r="C715" s="505" t="s">
        <v>645</v>
      </c>
      <c r="D715" s="505" t="s">
        <v>1613</v>
      </c>
      <c r="E715" s="505" t="s">
        <v>394</v>
      </c>
      <c r="F715" s="505" t="s">
        <v>621</v>
      </c>
      <c r="G715" s="527" t="s">
        <v>31</v>
      </c>
      <c r="H715" s="528"/>
      <c r="I715" s="263" t="s">
        <v>7</v>
      </c>
      <c r="J715" s="264" t="s">
        <v>32</v>
      </c>
      <c r="K715" s="264" t="s">
        <v>640</v>
      </c>
      <c r="L715" s="265" t="s">
        <v>8</v>
      </c>
      <c r="M715" s="266" t="s">
        <v>9</v>
      </c>
      <c r="N715" s="267" t="s">
        <v>10</v>
      </c>
      <c r="O715" s="264" t="s">
        <v>396</v>
      </c>
      <c r="P715" s="268" t="s">
        <v>623</v>
      </c>
      <c r="R715" s="247"/>
    </row>
    <row r="716" spans="1:18" ht="24.95" customHeight="1" x14ac:dyDescent="0.25">
      <c r="A716" s="526"/>
      <c r="B716" s="506"/>
      <c r="C716" s="506"/>
      <c r="D716" s="506"/>
      <c r="E716" s="506"/>
      <c r="F716" s="506"/>
      <c r="G716" s="269" t="s">
        <v>34</v>
      </c>
      <c r="H716" s="267" t="s">
        <v>35</v>
      </c>
      <c r="I716" s="271" t="s">
        <v>36</v>
      </c>
      <c r="J716" s="272" t="s">
        <v>36</v>
      </c>
      <c r="K716" s="272" t="s">
        <v>36</v>
      </c>
      <c r="L716" s="273" t="s">
        <v>37</v>
      </c>
      <c r="M716" s="274" t="s">
        <v>37</v>
      </c>
      <c r="N716" s="275" t="s">
        <v>38</v>
      </c>
      <c r="O716" s="272" t="s">
        <v>37</v>
      </c>
      <c r="P716" s="276" t="s">
        <v>37</v>
      </c>
      <c r="R716" s="247"/>
    </row>
    <row r="717" spans="1:18" ht="24.95" customHeight="1" x14ac:dyDescent="0.25">
      <c r="A717" s="277" t="s">
        <v>66</v>
      </c>
      <c r="B717" s="278">
        <v>40</v>
      </c>
      <c r="C717" s="249">
        <v>100</v>
      </c>
      <c r="D717" s="249" t="s">
        <v>1614</v>
      </c>
      <c r="E717" s="279">
        <f t="shared" ref="E717:E726" si="62">IFERROR(B717/C717,0)</f>
        <v>0.4</v>
      </c>
      <c r="F717" s="279"/>
      <c r="G717" s="319">
        <f>IFERROR((VLOOKUP($A717,'Tabela de alimentos'!$A$3:$K$1041,2,FALSE))*$C717/100,0)</f>
        <v>370.5671133333334</v>
      </c>
      <c r="H717" s="280">
        <f>IFERROR((VLOOKUP($A717,'Tabela de alimentos'!$A$3:$K$1041,3,FALSE))*$C717/100,0)</f>
        <v>1550.4528021866672</v>
      </c>
      <c r="I717" s="310">
        <f>IFERROR((VLOOKUP($A717,'Tabela de alimentos'!$A$3:$K$1041,4,FALSE))*$C717/100,0)</f>
        <v>10.320799999999998</v>
      </c>
      <c r="J717" s="282">
        <f>IFERROR((VLOOKUP($A717,'Tabela de alimentos'!$A$3:$K$1041,5,FALSE))*$C717/100,0)</f>
        <v>1.97</v>
      </c>
      <c r="K717" s="282">
        <f>IFERROR((VLOOKUP($A717,'Tabela de alimentos'!$A$3:$K$1041,6,FALSE))*$C717/100,0)</f>
        <v>76.622533333333351</v>
      </c>
      <c r="L717" s="283">
        <f>IFERROR((VLOOKUP($A717,'Tabela de alimentos'!$A$3:$K$1041,7,FALSE))*$C717/100,0)</f>
        <v>19.453333333333333</v>
      </c>
      <c r="M717" s="283">
        <f>IFERROR((VLOOKUP($A717,'Tabela de alimentos'!$A$3:$K$1041,8,FALSE))*$C717/100,0)</f>
        <v>0.91666666666666652</v>
      </c>
      <c r="N717" s="283">
        <f>IFERROR((VLOOKUP($A717,'Tabela de alimentos'!$A$3:$K$1041,9,FALSE))*$C717/100,0)</f>
        <v>0</v>
      </c>
      <c r="O717" s="283">
        <f>IFERROR((VLOOKUP($A717,'Tabela de alimentos'!$A$3:$K$1041,10,FALSE))*$C717/100,0)</f>
        <v>0</v>
      </c>
      <c r="P717" s="284">
        <f>IFERROR((VLOOKUP($A717,'Tabela de alimentos'!$A$3:$K$1041,11,FALSE))*$C717/100,0)</f>
        <v>14.74</v>
      </c>
      <c r="R717" s="247"/>
    </row>
    <row r="718" spans="1:18" ht="24.95" customHeight="1" x14ac:dyDescent="0.25">
      <c r="A718" s="285" t="s">
        <v>90</v>
      </c>
      <c r="B718" s="278">
        <v>0.5</v>
      </c>
      <c r="C718" s="249">
        <v>0.5</v>
      </c>
      <c r="D718" s="249" t="s">
        <v>1614</v>
      </c>
      <c r="E718" s="279">
        <f t="shared" si="62"/>
        <v>1</v>
      </c>
      <c r="F718" s="279"/>
      <c r="G718" s="279">
        <f>IFERROR((VLOOKUP($A718,'Tabela de alimentos'!$A$3:$K$1041,2,FALSE))*$C718/100,0)</f>
        <v>0.56564939130434788</v>
      </c>
      <c r="H718" s="282">
        <f>IFERROR((VLOOKUP($A718,'Tabela de alimentos'!$A$3:$K$1041,3,FALSE))*$C718/100,0)</f>
        <v>2.3666770532173915</v>
      </c>
      <c r="I718" s="310">
        <f>IFERROR((VLOOKUP($A718,'Tabela de alimentos'!$A$3:$K$1041,4,FALSE))*$C718/100,0)</f>
        <v>3.5054347826086955E-2</v>
      </c>
      <c r="J718" s="282">
        <f>IFERROR((VLOOKUP($A718,'Tabela de alimentos'!$A$3:$K$1041,5,FALSE))*$C718/100,0)</f>
        <v>1.1000000000000001E-3</v>
      </c>
      <c r="K718" s="282">
        <f>IFERROR((VLOOKUP($A718,'Tabela de alimentos'!$A$3:$K$1041,6,FALSE))*$C718/100,0)</f>
        <v>0.11952898550724639</v>
      </c>
      <c r="L718" s="283">
        <f>IFERROR((VLOOKUP($A718,'Tabela de alimentos'!$A$3:$K$1041,7,FALSE))*$C718/100,0)</f>
        <v>6.7799999999999999E-2</v>
      </c>
      <c r="M718" s="283">
        <f>IFERROR((VLOOKUP($A718,'Tabela de alimentos'!$A$3:$K$1041,8,FALSE))*$C718/100,0)</f>
        <v>4.0000000000000001E-3</v>
      </c>
      <c r="N718" s="283">
        <f>IFERROR((VLOOKUP($A718,'Tabela de alimentos'!$A$3:$K$1041,9,FALSE))*$C718/100,0)</f>
        <v>0</v>
      </c>
      <c r="O718" s="283">
        <f>IFERROR((VLOOKUP($A718,'Tabela de alimentos'!$A$3:$K$1041,10,FALSE))*$C718/100,0)</f>
        <v>0</v>
      </c>
      <c r="P718" s="284">
        <f>IFERROR((VLOOKUP($A718,'Tabela de alimentos'!$A$3:$K$1041,11,FALSE))*$C718/100,0)</f>
        <v>2.6800000000000001E-2</v>
      </c>
      <c r="R718" s="247"/>
    </row>
    <row r="719" spans="1:18" ht="24.95" customHeight="1" x14ac:dyDescent="0.25">
      <c r="A719" s="285" t="s">
        <v>129</v>
      </c>
      <c r="B719" s="278">
        <v>1</v>
      </c>
      <c r="C719" s="249">
        <v>1</v>
      </c>
      <c r="D719" s="249" t="s">
        <v>1614</v>
      </c>
      <c r="E719" s="279">
        <f t="shared" si="62"/>
        <v>1</v>
      </c>
      <c r="F719" s="279"/>
      <c r="G719" s="279">
        <f>IFERROR((VLOOKUP($A719,'Tabela de alimentos'!$A$3:$K$1041,2,FALSE))*$C719/100,0)</f>
        <v>0.33424111594202882</v>
      </c>
      <c r="H719" s="282">
        <f>IFERROR((VLOOKUP($A719,'Tabela de alimentos'!$A$3:$K$1041,3,FALSE))*$C719/100,0)</f>
        <v>1.3984648291014488</v>
      </c>
      <c r="I719" s="310">
        <f>IFERROR((VLOOKUP($A719,'Tabela de alimentos'!$A$3:$K$1041,4,FALSE))*$C719/100,0)</f>
        <v>3.2572463768115942E-2</v>
      </c>
      <c r="J719" s="282">
        <f>IFERROR((VLOOKUP($A719,'Tabela de alimentos'!$A$3:$K$1041,5,FALSE))*$C719/100,0)</f>
        <v>6.0999999999999995E-3</v>
      </c>
      <c r="K719" s="282">
        <f>IFERROR((VLOOKUP($A719,'Tabela de alimentos'!$A$3:$K$1041,6,FALSE))*$C719/100,0)</f>
        <v>5.7060869565217345E-2</v>
      </c>
      <c r="L719" s="283">
        <f>IFERROR((VLOOKUP($A719,'Tabela de alimentos'!$A$3:$K$1041,7,FALSE))*$C719/100,0)</f>
        <v>1.7941333333333334</v>
      </c>
      <c r="M719" s="283">
        <f>IFERROR((VLOOKUP($A719,'Tabela de alimentos'!$A$3:$K$1041,8,FALSE))*$C719/100,0)</f>
        <v>3.1800000000000002E-2</v>
      </c>
      <c r="N719" s="283">
        <f>IFERROR((VLOOKUP($A719,'Tabela de alimentos'!$A$3:$K$1041,9,FALSE))*$C719/100,0)</f>
        <v>17.43</v>
      </c>
      <c r="O719" s="283">
        <f>IFERROR((VLOOKUP($A719,'Tabela de alimentos'!$A$3:$K$1041,10,FALSE))*$C719/100,0)</f>
        <v>0.51693333333333324</v>
      </c>
      <c r="P719" s="284">
        <f>IFERROR((VLOOKUP($A719,'Tabela de alimentos'!$A$3:$K$1041,11,FALSE))*$C719/100,0)</f>
        <v>2.3E-2</v>
      </c>
      <c r="R719" s="247"/>
    </row>
    <row r="720" spans="1:18" ht="24.95" customHeight="1" x14ac:dyDescent="0.25">
      <c r="A720" s="285" t="s">
        <v>102</v>
      </c>
      <c r="B720" s="278">
        <v>1</v>
      </c>
      <c r="C720" s="249">
        <v>1</v>
      </c>
      <c r="D720" s="249" t="s">
        <v>1614</v>
      </c>
      <c r="E720" s="279">
        <f t="shared" si="62"/>
        <v>1</v>
      </c>
      <c r="F720" s="279"/>
      <c r="G720" s="279">
        <f>IFERROR((VLOOKUP($A720,'Tabela de alimentos'!$A$3:$K$1041,2,FALSE))*$C720/100,0)</f>
        <v>0.19515885507246439</v>
      </c>
      <c r="H720" s="282">
        <f>IFERROR((VLOOKUP($A720,'Tabela de alimentos'!$A$3:$K$1041,3,FALSE))*$C720/100,0)</f>
        <v>0.81654464962319095</v>
      </c>
      <c r="I720" s="310">
        <f>IFERROR((VLOOKUP($A720,'Tabela de alimentos'!$A$3:$K$1041,4,FALSE))*$C720/100,0)</f>
        <v>1.865942028985507E-2</v>
      </c>
      <c r="J720" s="282">
        <f>IFERROR((VLOOKUP($A720,'Tabela de alimentos'!$A$3:$K$1041,5,FALSE))*$C720/100,0)</f>
        <v>3.4999999999999996E-3</v>
      </c>
      <c r="K720" s="282">
        <f>IFERROR((VLOOKUP($A720,'Tabela de alimentos'!$A$3:$K$1041,6,FALSE))*$C720/100,0)</f>
        <v>3.3707246376811648E-2</v>
      </c>
      <c r="L720" s="283">
        <f>IFERROR((VLOOKUP($A720,'Tabela de alimentos'!$A$3:$K$1041,7,FALSE))*$C720/100,0)</f>
        <v>0.79853333333333343</v>
      </c>
      <c r="M720" s="283">
        <f>IFERROR((VLOOKUP($A720,'Tabela de alimentos'!$A$3:$K$1041,8,FALSE))*$C720/100,0)</f>
        <v>6.4666666666666657E-3</v>
      </c>
      <c r="N720" s="283">
        <f>IFERROR((VLOOKUP($A720,'Tabela de alimentos'!$A$3:$K$1041,9,FALSE))*$C720/100,0)</f>
        <v>2.79</v>
      </c>
      <c r="O720" s="283">
        <f>IFERROR((VLOOKUP($A720,'Tabela de alimentos'!$A$3:$K$1041,10,FALSE))*$C720/100,0)</f>
        <v>0.31780000000000003</v>
      </c>
      <c r="P720" s="284">
        <f>IFERROR((VLOOKUP($A720,'Tabela de alimentos'!$A$3:$K$1041,11,FALSE))*$C720/100,0)</f>
        <v>1.6033333333333333E-2</v>
      </c>
      <c r="R720" s="247"/>
    </row>
    <row r="721" spans="1:18" ht="24.95" customHeight="1" x14ac:dyDescent="0.25">
      <c r="A721" s="285" t="s">
        <v>817</v>
      </c>
      <c r="B721" s="278">
        <v>0.1</v>
      </c>
      <c r="C721" s="249">
        <v>0.1</v>
      </c>
      <c r="D721" s="249" t="s">
        <v>1614</v>
      </c>
      <c r="E721" s="279">
        <f t="shared" si="62"/>
        <v>1</v>
      </c>
      <c r="F721" s="279"/>
      <c r="G721" s="279">
        <f>IFERROR((VLOOKUP($A721,'Tabela de alimentos'!$A$3:$K$1041,2,FALSE))*$C721/100,0)</f>
        <v>3.0000000000000005E-3</v>
      </c>
      <c r="H721" s="282">
        <f>IFERROR((VLOOKUP($A721,'Tabela de alimentos'!$A$3:$K$1041,3,FALSE))*$C721/100,0)</f>
        <v>1.3000000000000001E-2</v>
      </c>
      <c r="I721" s="310">
        <f>IFERROR((VLOOKUP($A721,'Tabela de alimentos'!$A$3:$K$1041,4,FALSE))*$C721/100,0)</f>
        <v>8.9999999999999992E-5</v>
      </c>
      <c r="J721" s="282">
        <f>IFERROR((VLOOKUP($A721,'Tabela de alimentos'!$A$3:$K$1041,5,FALSE))*$C721/100,0)</f>
        <v>6.0000000000000002E-5</v>
      </c>
      <c r="K721" s="282">
        <f>IFERROR((VLOOKUP($A721,'Tabela de alimentos'!$A$3:$K$1041,6,FALSE))*$C721/100,0)</f>
        <v>7.2999999999999996E-4</v>
      </c>
      <c r="L721" s="283">
        <f>IFERROR((VLOOKUP($A721,'Tabela de alimentos'!$A$3:$K$1041,7,FALSE))*$C721/100,0)</f>
        <v>2.1099999999999999E-3</v>
      </c>
      <c r="M721" s="283">
        <f>IFERROR((VLOOKUP($A721,'Tabela de alimentos'!$A$3:$K$1041,8,FALSE))*$C721/100,0)</f>
        <v>1.9000000000000004E-4</v>
      </c>
      <c r="N721" s="283">
        <f>IFERROR((VLOOKUP($A721,'Tabela de alimentos'!$A$3:$K$1041,9,FALSE))*$C721/100,0)</f>
        <v>0</v>
      </c>
      <c r="O721" s="283">
        <f>IFERROR((VLOOKUP($A721,'Tabela de alimentos'!$A$3:$K$1041,10,FALSE))*$C721/100,0)</f>
        <v>1.0000000000000001E-5</v>
      </c>
      <c r="P721" s="284">
        <f>IFERROR((VLOOKUP($A721,'Tabela de alimentos'!$A$3:$K$1041,11,FALSE))*$C721/100,0)</f>
        <v>1.2E-4</v>
      </c>
      <c r="R721" s="247"/>
    </row>
    <row r="722" spans="1:18" ht="24.95" customHeight="1" x14ac:dyDescent="0.25">
      <c r="A722" s="285" t="s">
        <v>861</v>
      </c>
      <c r="B722" s="278">
        <v>0.2</v>
      </c>
      <c r="C722" s="249">
        <v>0.2</v>
      </c>
      <c r="D722" s="249" t="s">
        <v>1614</v>
      </c>
      <c r="E722" s="279">
        <f t="shared" si="62"/>
        <v>1</v>
      </c>
      <c r="F722" s="279"/>
      <c r="G722" s="279">
        <f>IFERROR((VLOOKUP($A722,'Tabela de alimentos'!$A$3:$K$1041,2,FALSE))*$C722/100,0)</f>
        <v>0</v>
      </c>
      <c r="H722" s="282">
        <f>IFERROR((VLOOKUP($A722,'Tabela de alimentos'!$A$3:$K$1041,3,FALSE))*$C722/100,0)</f>
        <v>0</v>
      </c>
      <c r="I722" s="310">
        <f>IFERROR((VLOOKUP($A722,'Tabela de alimentos'!$A$3:$K$1041,4,FALSE))*$C722/100,0)</f>
        <v>0</v>
      </c>
      <c r="J722" s="282">
        <f>IFERROR((VLOOKUP($A722,'Tabela de alimentos'!$A$3:$K$1041,5,FALSE))*$C722/100,0)</f>
        <v>0</v>
      </c>
      <c r="K722" s="282">
        <f>IFERROR((VLOOKUP($A722,'Tabela de alimentos'!$A$3:$K$1041,6,FALSE))*$C722/100,0)</f>
        <v>0</v>
      </c>
      <c r="L722" s="283">
        <f>IFERROR((VLOOKUP($A722,'Tabela de alimentos'!$A$3:$K$1041,7,FALSE))*$C722/100,0)</f>
        <v>0</v>
      </c>
      <c r="M722" s="283">
        <f>IFERROR((VLOOKUP($A722,'Tabela de alimentos'!$A$3:$K$1041,8,FALSE))*$C722/100,0)</f>
        <v>0</v>
      </c>
      <c r="N722" s="283">
        <f>IFERROR((VLOOKUP($A722,'Tabela de alimentos'!$A$3:$K$1041,9,FALSE))*$C722/100,0)</f>
        <v>0</v>
      </c>
      <c r="O722" s="283">
        <f>IFERROR((VLOOKUP($A722,'Tabela de alimentos'!$A$3:$K$1041,10,FALSE))*$C722/100,0)</f>
        <v>0</v>
      </c>
      <c r="P722" s="284">
        <f>IFERROR((VLOOKUP($A722,'Tabela de alimentos'!$A$3:$K$1041,11,FALSE))*$C722/100,0)</f>
        <v>79.88600000000001</v>
      </c>
      <c r="R722" s="247"/>
    </row>
    <row r="723" spans="1:18" ht="24.95" customHeight="1" x14ac:dyDescent="0.25">
      <c r="A723" s="285" t="s">
        <v>517</v>
      </c>
      <c r="B723" s="278">
        <v>70</v>
      </c>
      <c r="C723" s="249">
        <v>60</v>
      </c>
      <c r="D723" s="249" t="s">
        <v>1614</v>
      </c>
      <c r="E723" s="279">
        <f t="shared" si="62"/>
        <v>1.1666666666666667</v>
      </c>
      <c r="F723" s="279"/>
      <c r="G723" s="279">
        <f>IFERROR((VLOOKUP($A723,'Tabela de alimentos'!$A$3:$K$1041,2,FALSE))*$C723/100,0)</f>
        <v>128.4</v>
      </c>
      <c r="H723" s="282">
        <f>IFERROR((VLOOKUP($A723,'Tabela de alimentos'!$A$3:$K$1041,3,FALSE))*$C723/100,0)</f>
        <v>537.2256000000001</v>
      </c>
      <c r="I723" s="310">
        <f>IFERROR((VLOOKUP($A723,'Tabela de alimentos'!$A$3:$K$1041,4,FALSE))*$C723/100,0)</f>
        <v>15.972000000000001</v>
      </c>
      <c r="J723" s="282">
        <f>IFERROR((VLOOKUP($A723,'Tabela de alimentos'!$A$3:$K$1041,5,FALSE))*$C723/100,0)</f>
        <v>6.66</v>
      </c>
      <c r="K723" s="282">
        <f>IFERROR((VLOOKUP($A723,'Tabela de alimentos'!$A$3:$K$1041,6,FALSE))*$C723/100,0)</f>
        <v>0</v>
      </c>
      <c r="L723" s="283">
        <f>IFERROR((VLOOKUP($A723,'Tabela de alimentos'!$A$3:$K$1041,7,FALSE))*$C723/100,0)</f>
        <v>7.8</v>
      </c>
      <c r="M723" s="283">
        <f>IFERROR((VLOOKUP($A723,'Tabela de alimentos'!$A$3:$K$1041,8,FALSE))*$C723/100,0)</f>
        <v>1.734</v>
      </c>
      <c r="N723" s="283">
        <f>IFERROR((VLOOKUP($A723,'Tabela de alimentos'!$A$3:$K$1041,9,FALSE))*$C723/100,0)</f>
        <v>0</v>
      </c>
      <c r="O723" s="283">
        <f>IFERROR((VLOOKUP($A723,'Tabela de alimentos'!$A$3:$K$1041,10,FALSE))*$C723/100,0)</f>
        <v>0</v>
      </c>
      <c r="P723" s="284">
        <f>IFERROR((VLOOKUP($A723,'Tabela de alimentos'!$A$3:$K$1041,11,FALSE))*$C723/100,0)</f>
        <v>36.6</v>
      </c>
      <c r="R723" s="247"/>
    </row>
    <row r="724" spans="1:18" ht="24.95" customHeight="1" x14ac:dyDescent="0.25">
      <c r="A724" s="285" t="s">
        <v>101</v>
      </c>
      <c r="B724" s="278">
        <v>3</v>
      </c>
      <c r="C724" s="249">
        <v>2.5</v>
      </c>
      <c r="D724" s="249" t="s">
        <v>1614</v>
      </c>
      <c r="E724" s="279">
        <f t="shared" si="62"/>
        <v>1.2</v>
      </c>
      <c r="F724" s="279"/>
      <c r="G724" s="279">
        <f>IFERROR((VLOOKUP($A724,'Tabela de alimentos'!$A$3:$K$1041,2,FALSE))*$C724/100,0)</f>
        <v>0.98550115942028949</v>
      </c>
      <c r="H724" s="282">
        <f>IFERROR((VLOOKUP($A724,'Tabela de alimentos'!$A$3:$K$1041,3,FALSE))*$C724/100,0)</f>
        <v>4.1233368510144919</v>
      </c>
      <c r="I724" s="310">
        <f>IFERROR((VLOOKUP($A724,'Tabela de alimentos'!$A$3:$K$1041,4,FALSE))*$C724/100,0)</f>
        <v>4.2753623188405802E-2</v>
      </c>
      <c r="J724" s="282">
        <f>IFERROR((VLOOKUP($A724,'Tabela de alimentos'!$A$3:$K$1041,5,FALSE))*$C724/100,0)</f>
        <v>2E-3</v>
      </c>
      <c r="K724" s="282">
        <f>IFERROR((VLOOKUP($A724,'Tabela de alimentos'!$A$3:$K$1041,6,FALSE))*$C724/100,0)</f>
        <v>0.22132971014492747</v>
      </c>
      <c r="L724" s="283">
        <f>IFERROR((VLOOKUP($A724,'Tabela de alimentos'!$A$3:$K$1041,7,FALSE))*$C724/100,0)</f>
        <v>0.35</v>
      </c>
      <c r="M724" s="283">
        <f>IFERROR((VLOOKUP($A724,'Tabela de alimentos'!$A$3:$K$1041,8,FALSE))*$C724/100,0)</f>
        <v>5.0833333333333338E-3</v>
      </c>
      <c r="N724" s="283">
        <f>IFERROR((VLOOKUP($A724,'Tabela de alimentos'!$A$3:$K$1041,9,FALSE))*$C724/100,0)</f>
        <v>0</v>
      </c>
      <c r="O724" s="283">
        <f>IFERROR((VLOOKUP($A724,'Tabela de alimentos'!$A$3:$K$1041,10,FALSE))*$C724/100,0)</f>
        <v>0.11666666666666668</v>
      </c>
      <c r="P724" s="284">
        <f>IFERROR((VLOOKUP($A724,'Tabela de alimentos'!$A$3:$K$1041,11,FALSE))*$C724/100,0)</f>
        <v>1.4916666666666667E-2</v>
      </c>
      <c r="R724" s="247"/>
    </row>
    <row r="725" spans="1:18" ht="24.95" customHeight="1" x14ac:dyDescent="0.25">
      <c r="A725" s="285" t="s">
        <v>137</v>
      </c>
      <c r="B725" s="278">
        <v>30</v>
      </c>
      <c r="C725" s="249">
        <v>25</v>
      </c>
      <c r="D725" s="249" t="s">
        <v>1614</v>
      </c>
      <c r="E725" s="279">
        <f t="shared" si="62"/>
        <v>1.2</v>
      </c>
      <c r="F725" s="279"/>
      <c r="G725" s="279">
        <f>IFERROR((VLOOKUP($A725,'Tabela de alimentos'!$A$3:$K$1041,2,FALSE))*$C725/100,0)</f>
        <v>5.1367272916666593</v>
      </c>
      <c r="H725" s="282">
        <f>IFERROR((VLOOKUP($A725,'Tabela de alimentos'!$A$3:$K$1041,3,FALSE))*$C725/100,0)</f>
        <v>21.492066988333303</v>
      </c>
      <c r="I725" s="310">
        <f>IFERROR((VLOOKUP($A725,'Tabela de alimentos'!$A$3:$K$1041,4,FALSE))*$C725/100,0)</f>
        <v>0.20260416666666672</v>
      </c>
      <c r="J725" s="282">
        <f>IFERROR((VLOOKUP($A725,'Tabela de alimentos'!$A$3:$K$1041,5,FALSE))*$C725/100,0)</f>
        <v>0</v>
      </c>
      <c r="K725" s="282">
        <f>IFERROR((VLOOKUP($A725,'Tabela de alimentos'!$A$3:$K$1041,6,FALSE))*$C725/100,0)</f>
        <v>1.2794791666666654</v>
      </c>
      <c r="L725" s="283">
        <f>IFERROR((VLOOKUP($A725,'Tabela de alimentos'!$A$3:$K$1041,7,FALSE))*$C725/100,0)</f>
        <v>1.7365833333333336</v>
      </c>
      <c r="M725" s="283">
        <f>IFERROR((VLOOKUP($A725,'Tabela de alimentos'!$A$3:$K$1041,8,FALSE))*$C725/100,0)</f>
        <v>7.2583333333333333E-2</v>
      </c>
      <c r="N725" s="283">
        <f>IFERROR((VLOOKUP($A725,'Tabela de alimentos'!$A$3:$K$1041,9,FALSE))*$C725/100,0)</f>
        <v>0</v>
      </c>
      <c r="O725" s="283">
        <f>IFERROR((VLOOKUP($A725,'Tabela de alimentos'!$A$3:$K$1041,10,FALSE))*$C725/100,0)</f>
        <v>3.2010000000000001</v>
      </c>
      <c r="P725" s="284">
        <f>IFERROR((VLOOKUP($A725,'Tabela de alimentos'!$A$3:$K$1041,11,FALSE))*$C725/100,0)</f>
        <v>1.3107500000000001</v>
      </c>
      <c r="R725" s="247"/>
    </row>
    <row r="726" spans="1:18" ht="24.95" customHeight="1" x14ac:dyDescent="0.25">
      <c r="A726" s="285" t="s">
        <v>226</v>
      </c>
      <c r="B726" s="278">
        <v>2.5</v>
      </c>
      <c r="C726" s="249">
        <v>2.5</v>
      </c>
      <c r="D726" s="249" t="s">
        <v>1615</v>
      </c>
      <c r="E726" s="279">
        <f t="shared" si="62"/>
        <v>1</v>
      </c>
      <c r="F726" s="279"/>
      <c r="G726" s="321">
        <f>IFERROR((VLOOKUP($A726,'Tabela de alimentos'!$A$3:$K$1041,2,FALSE))*$C726/100,0)</f>
        <v>22.1</v>
      </c>
      <c r="H726" s="289">
        <f>IFERROR((VLOOKUP($A726,'Tabela de alimentos'!$A$3:$K$1041,3,FALSE))*$C726/100,0)</f>
        <v>92.466399999999993</v>
      </c>
      <c r="I726" s="310">
        <f>IFERROR((VLOOKUP($A726,'Tabela de alimentos'!$A$3:$K$1041,4,FALSE))*$C726/100,0)</f>
        <v>0</v>
      </c>
      <c r="J726" s="282">
        <f>IFERROR((VLOOKUP($A726,'Tabela de alimentos'!$A$3:$K$1041,5,FALSE))*$C726/100,0)</f>
        <v>2.5</v>
      </c>
      <c r="K726" s="282">
        <f>IFERROR((VLOOKUP($A726,'Tabela de alimentos'!$A$3:$K$1041,6,FALSE))*$C726/100,0)</f>
        <v>0</v>
      </c>
      <c r="L726" s="283">
        <f>IFERROR((VLOOKUP($A726,'Tabela de alimentos'!$A$3:$K$1041,7,FALSE))*$C726/100,0)</f>
        <v>0</v>
      </c>
      <c r="M726" s="283">
        <f>IFERROR((VLOOKUP($A726,'Tabela de alimentos'!$A$3:$K$1041,8,FALSE))*$C726/100,0)</f>
        <v>0</v>
      </c>
      <c r="N726" s="283">
        <f>IFERROR((VLOOKUP($A726,'Tabela de alimentos'!$A$3:$K$1041,9,FALSE))*$C726/100,0)</f>
        <v>0</v>
      </c>
      <c r="O726" s="283">
        <f>IFERROR((VLOOKUP($A726,'Tabela de alimentos'!$A$3:$K$1041,10,FALSE))*$C726/100,0)</f>
        <v>0</v>
      </c>
      <c r="P726" s="284">
        <f>IFERROR((VLOOKUP($A726,'Tabela de alimentos'!$A$3:$K$1041,11,FALSE))*$C726/100,0)</f>
        <v>0</v>
      </c>
      <c r="R726" s="247"/>
    </row>
    <row r="727" spans="1:18" ht="24.95" customHeight="1" x14ac:dyDescent="0.25">
      <c r="A727" s="539" t="s">
        <v>395</v>
      </c>
      <c r="B727" s="540"/>
      <c r="C727" s="540"/>
      <c r="D727" s="540"/>
      <c r="E727" s="540"/>
      <c r="F727" s="541"/>
      <c r="G727" s="313">
        <f t="shared" ref="G727:P727" si="63">SUM(G717:G726)</f>
        <v>528.2873911467392</v>
      </c>
      <c r="H727" s="314">
        <f t="shared" si="63"/>
        <v>2210.3548925579566</v>
      </c>
      <c r="I727" s="315">
        <f t="shared" si="63"/>
        <v>26.624534021739134</v>
      </c>
      <c r="J727" s="316">
        <f t="shared" si="63"/>
        <v>11.142760000000001</v>
      </c>
      <c r="K727" s="316">
        <f t="shared" si="63"/>
        <v>78.334369311594216</v>
      </c>
      <c r="L727" s="316">
        <f t="shared" si="63"/>
        <v>32.002493333333334</v>
      </c>
      <c r="M727" s="315">
        <f t="shared" si="63"/>
        <v>2.7707899999999999</v>
      </c>
      <c r="N727" s="317">
        <f t="shared" si="63"/>
        <v>20.22</v>
      </c>
      <c r="O727" s="317">
        <f t="shared" si="63"/>
        <v>4.1524099999999997</v>
      </c>
      <c r="P727" s="318">
        <f t="shared" si="63"/>
        <v>132.61762000000002</v>
      </c>
      <c r="R727" s="247"/>
    </row>
    <row r="728" spans="1:18" ht="24.95" customHeight="1" x14ac:dyDescent="0.25">
      <c r="A728" s="295" t="s">
        <v>767</v>
      </c>
      <c r="B728" s="537"/>
      <c r="C728" s="537"/>
      <c r="D728" s="250"/>
      <c r="E728" s="296"/>
      <c r="F728" s="296"/>
      <c r="G728" s="297"/>
      <c r="H728" s="296"/>
      <c r="I728" s="296"/>
      <c r="J728" s="296"/>
      <c r="K728" s="296"/>
      <c r="L728" s="296"/>
      <c r="M728" s="298"/>
      <c r="N728" s="298"/>
      <c r="O728" s="298"/>
      <c r="P728" s="299"/>
      <c r="R728" s="247"/>
    </row>
    <row r="729" spans="1:18" ht="24.95" customHeight="1" x14ac:dyDescent="0.25">
      <c r="A729" s="516" t="s">
        <v>928</v>
      </c>
      <c r="B729" s="517"/>
      <c r="C729" s="517"/>
      <c r="D729" s="517"/>
      <c r="E729" s="517"/>
      <c r="F729" s="517"/>
      <c r="G729" s="517"/>
      <c r="H729" s="517"/>
      <c r="I729" s="517"/>
      <c r="J729" s="517"/>
      <c r="K729" s="517"/>
      <c r="L729" s="517"/>
      <c r="M729" s="517"/>
      <c r="N729" s="517"/>
      <c r="O729" s="517"/>
      <c r="P729" s="518"/>
      <c r="R729" s="247"/>
    </row>
    <row r="730" spans="1:18" ht="24.95" customHeight="1" x14ac:dyDescent="0.25">
      <c r="A730" s="516" t="s">
        <v>988</v>
      </c>
      <c r="B730" s="517"/>
      <c r="C730" s="517"/>
      <c r="D730" s="517"/>
      <c r="E730" s="517"/>
      <c r="F730" s="517"/>
      <c r="G730" s="517"/>
      <c r="H730" s="517"/>
      <c r="I730" s="517"/>
      <c r="J730" s="517"/>
      <c r="K730" s="517"/>
      <c r="L730" s="517"/>
      <c r="M730" s="517"/>
      <c r="N730" s="517"/>
      <c r="O730" s="517"/>
      <c r="P730" s="518"/>
      <c r="R730" s="247"/>
    </row>
    <row r="731" spans="1:18" ht="24.95" customHeight="1" x14ac:dyDescent="0.25">
      <c r="A731" s="516" t="s">
        <v>829</v>
      </c>
      <c r="B731" s="517"/>
      <c r="C731" s="517"/>
      <c r="D731" s="517"/>
      <c r="E731" s="517"/>
      <c r="F731" s="517"/>
      <c r="G731" s="517"/>
      <c r="H731" s="517"/>
      <c r="I731" s="517"/>
      <c r="J731" s="517"/>
      <c r="K731" s="517"/>
      <c r="L731" s="517"/>
      <c r="M731" s="517"/>
      <c r="N731" s="517"/>
      <c r="O731" s="517"/>
      <c r="P731" s="518"/>
      <c r="R731" s="247"/>
    </row>
    <row r="732" spans="1:18" ht="24.95" customHeight="1" x14ac:dyDescent="0.25">
      <c r="A732" s="516" t="s">
        <v>929</v>
      </c>
      <c r="B732" s="517"/>
      <c r="C732" s="517"/>
      <c r="D732" s="517"/>
      <c r="E732" s="517"/>
      <c r="F732" s="517"/>
      <c r="G732" s="517"/>
      <c r="H732" s="517"/>
      <c r="I732" s="517"/>
      <c r="J732" s="517"/>
      <c r="K732" s="517"/>
      <c r="L732" s="517"/>
      <c r="M732" s="517"/>
      <c r="N732" s="517"/>
      <c r="O732" s="517"/>
      <c r="P732" s="518"/>
      <c r="R732" s="247"/>
    </row>
    <row r="733" spans="1:18" ht="24.95" customHeight="1" x14ac:dyDescent="0.25">
      <c r="A733" s="325" t="s">
        <v>989</v>
      </c>
      <c r="G733" s="251"/>
      <c r="P733" s="301"/>
      <c r="R733" s="247"/>
    </row>
    <row r="734" spans="1:18" ht="24.95" customHeight="1" thickBot="1" x14ac:dyDescent="0.3">
      <c r="A734" s="519" t="s">
        <v>990</v>
      </c>
      <c r="B734" s="520"/>
      <c r="C734" s="520"/>
      <c r="D734" s="520"/>
      <c r="E734" s="520"/>
      <c r="F734" s="520"/>
      <c r="G734" s="520"/>
      <c r="H734" s="520"/>
      <c r="I734" s="520"/>
      <c r="J734" s="520"/>
      <c r="K734" s="520"/>
      <c r="L734" s="520"/>
      <c r="M734" s="520"/>
      <c r="N734" s="520"/>
      <c r="O734" s="520"/>
      <c r="P734" s="521"/>
      <c r="R734" s="247"/>
    </row>
    <row r="735" spans="1:18" ht="24.95" customHeight="1" thickBot="1" x14ac:dyDescent="0.3">
      <c r="A735" s="322"/>
      <c r="B735" s="532" t="s">
        <v>1152</v>
      </c>
      <c r="C735" s="532"/>
      <c r="D735" s="532"/>
      <c r="E735" s="532"/>
      <c r="F735" s="532"/>
      <c r="G735" s="532"/>
      <c r="H735" s="532"/>
      <c r="I735" s="532"/>
      <c r="J735" s="532"/>
      <c r="K735" s="532"/>
      <c r="L735" s="326"/>
      <c r="M735" s="326"/>
      <c r="N735" s="326"/>
      <c r="O735" s="326"/>
      <c r="P735" s="327"/>
      <c r="R735" s="247"/>
    </row>
    <row r="736" spans="1:18" ht="48" customHeight="1" x14ac:dyDescent="0.25">
      <c r="A736" s="510" t="s">
        <v>762</v>
      </c>
      <c r="B736" s="511"/>
      <c r="C736" s="511"/>
      <c r="D736" s="511"/>
      <c r="E736" s="511"/>
      <c r="F736" s="511"/>
      <c r="G736" s="511"/>
      <c r="H736" s="511"/>
      <c r="I736" s="511"/>
      <c r="J736" s="511"/>
      <c r="K736" s="511"/>
      <c r="L736" s="511"/>
      <c r="M736" s="511"/>
      <c r="N736" s="511"/>
      <c r="O736" s="511"/>
      <c r="P736" s="512"/>
      <c r="R736" s="247"/>
    </row>
    <row r="737" spans="1:18" ht="24.95" customHeight="1" x14ac:dyDescent="0.25">
      <c r="A737" s="513" t="s">
        <v>1365</v>
      </c>
      <c r="B737" s="514"/>
      <c r="C737" s="514"/>
      <c r="D737" s="514"/>
      <c r="E737" s="514"/>
      <c r="F737" s="514"/>
      <c r="G737" s="514"/>
      <c r="H737" s="514"/>
      <c r="I737" s="514"/>
      <c r="J737" s="514"/>
      <c r="K737" s="514"/>
      <c r="L737" s="514"/>
      <c r="M737" s="514"/>
      <c r="N737" s="514"/>
      <c r="O737" s="514"/>
      <c r="P737" s="515"/>
      <c r="R737" s="247"/>
    </row>
    <row r="738" spans="1:18" ht="24.95" customHeight="1" x14ac:dyDescent="0.25">
      <c r="A738" s="534" t="s">
        <v>791</v>
      </c>
      <c r="B738" s="535"/>
      <c r="C738" s="535"/>
      <c r="D738" s="535"/>
      <c r="E738" s="535"/>
      <c r="F738" s="536"/>
      <c r="G738" s="522" t="s">
        <v>764</v>
      </c>
      <c r="H738" s="523"/>
      <c r="I738" s="523"/>
      <c r="J738" s="523"/>
      <c r="K738" s="523"/>
      <c r="L738" s="523"/>
      <c r="M738" s="523"/>
      <c r="N738" s="523"/>
      <c r="O738" s="523"/>
      <c r="P738" s="524"/>
      <c r="R738" s="247"/>
    </row>
    <row r="739" spans="1:18" ht="24.95" customHeight="1" x14ac:dyDescent="0.25">
      <c r="A739" s="525" t="s">
        <v>393</v>
      </c>
      <c r="B739" s="505" t="s">
        <v>644</v>
      </c>
      <c r="C739" s="505" t="s">
        <v>645</v>
      </c>
      <c r="D739" s="505" t="s">
        <v>1613</v>
      </c>
      <c r="E739" s="505" t="s">
        <v>394</v>
      </c>
      <c r="F739" s="505" t="s">
        <v>621</v>
      </c>
      <c r="G739" s="527" t="s">
        <v>31</v>
      </c>
      <c r="H739" s="528"/>
      <c r="I739" s="263" t="s">
        <v>7</v>
      </c>
      <c r="J739" s="264" t="s">
        <v>32</v>
      </c>
      <c r="K739" s="264" t="s">
        <v>640</v>
      </c>
      <c r="L739" s="265" t="s">
        <v>8</v>
      </c>
      <c r="M739" s="266" t="s">
        <v>9</v>
      </c>
      <c r="N739" s="267" t="s">
        <v>10</v>
      </c>
      <c r="O739" s="264" t="s">
        <v>396</v>
      </c>
      <c r="P739" s="268" t="s">
        <v>623</v>
      </c>
      <c r="R739" s="247"/>
    </row>
    <row r="740" spans="1:18" ht="24.95" customHeight="1" x14ac:dyDescent="0.25">
      <c r="A740" s="526"/>
      <c r="B740" s="506"/>
      <c r="C740" s="506"/>
      <c r="D740" s="506"/>
      <c r="E740" s="506"/>
      <c r="F740" s="506"/>
      <c r="G740" s="269" t="s">
        <v>34</v>
      </c>
      <c r="H740" s="267" t="s">
        <v>35</v>
      </c>
      <c r="I740" s="271" t="s">
        <v>36</v>
      </c>
      <c r="J740" s="272" t="s">
        <v>36</v>
      </c>
      <c r="K740" s="272" t="s">
        <v>36</v>
      </c>
      <c r="L740" s="273" t="s">
        <v>37</v>
      </c>
      <c r="M740" s="274" t="s">
        <v>37</v>
      </c>
      <c r="N740" s="275" t="s">
        <v>38</v>
      </c>
      <c r="O740" s="272" t="s">
        <v>37</v>
      </c>
      <c r="P740" s="276" t="s">
        <v>37</v>
      </c>
      <c r="R740" s="247"/>
    </row>
    <row r="741" spans="1:18" ht="24.95" customHeight="1" x14ac:dyDescent="0.25">
      <c r="A741" s="277" t="s">
        <v>66</v>
      </c>
      <c r="B741" s="278">
        <v>40</v>
      </c>
      <c r="C741" s="249">
        <v>100</v>
      </c>
      <c r="D741" s="249" t="s">
        <v>1614</v>
      </c>
      <c r="E741" s="279">
        <f t="shared" ref="E741:E747" si="64">IFERROR(B741/C741,0)</f>
        <v>0.4</v>
      </c>
      <c r="F741" s="279"/>
      <c r="G741" s="319">
        <f>IFERROR((VLOOKUP($A741,'Tabela de alimentos'!$A$3:$K$1041,2,FALSE))*$C741/100,0)</f>
        <v>370.5671133333334</v>
      </c>
      <c r="H741" s="280">
        <f>IFERROR((VLOOKUP($A741,'Tabela de alimentos'!$A$3:$K$1041,3,FALSE))*$C741/100,0)</f>
        <v>1550.4528021866672</v>
      </c>
      <c r="I741" s="310">
        <f>IFERROR((VLOOKUP($A741,'Tabela de alimentos'!$A$3:$K$1041,4,FALSE))*$C741/100,0)</f>
        <v>10.320799999999998</v>
      </c>
      <c r="J741" s="282">
        <f>IFERROR((VLOOKUP($A741,'Tabela de alimentos'!$A$3:$K$1041,5,FALSE))*$C741/100,0)</f>
        <v>1.97</v>
      </c>
      <c r="K741" s="282">
        <f>IFERROR((VLOOKUP($A741,'Tabela de alimentos'!$A$3:$K$1041,6,FALSE))*$C741/100,0)</f>
        <v>76.622533333333351</v>
      </c>
      <c r="L741" s="283">
        <f>IFERROR((VLOOKUP($A741,'Tabela de alimentos'!$A$3:$K$1041,7,FALSE))*$C741/100,0)</f>
        <v>19.453333333333333</v>
      </c>
      <c r="M741" s="283">
        <f>IFERROR((VLOOKUP($A741,'Tabela de alimentos'!$A$3:$K$1041,8,FALSE))*$C741/100,0)</f>
        <v>0.91666666666666652</v>
      </c>
      <c r="N741" s="283">
        <f>IFERROR((VLOOKUP($A741,'Tabela de alimentos'!$A$3:$K$1041,9,FALSE))*$C741/100,0)</f>
        <v>0</v>
      </c>
      <c r="O741" s="283">
        <f>IFERROR((VLOOKUP($A741,'Tabela de alimentos'!$A$3:$K$1041,10,FALSE))*$C741/100,0)</f>
        <v>0</v>
      </c>
      <c r="P741" s="284">
        <f>IFERROR((VLOOKUP($A741,'Tabela de alimentos'!$A$3:$K$1041,11,FALSE))*$C741/100,0)</f>
        <v>14.74</v>
      </c>
      <c r="R741" s="247"/>
    </row>
    <row r="742" spans="1:18" ht="24.95" customHeight="1" x14ac:dyDescent="0.25">
      <c r="A742" s="285" t="s">
        <v>90</v>
      </c>
      <c r="B742" s="278">
        <v>0.5</v>
      </c>
      <c r="C742" s="249">
        <v>0.5</v>
      </c>
      <c r="D742" s="249" t="s">
        <v>1614</v>
      </c>
      <c r="E742" s="279">
        <f t="shared" si="64"/>
        <v>1</v>
      </c>
      <c r="F742" s="279"/>
      <c r="G742" s="279">
        <f>IFERROR((VLOOKUP($A742,'Tabela de alimentos'!$A$3:$K$1041,2,FALSE))*$C742/100,0)</f>
        <v>0.56564939130434788</v>
      </c>
      <c r="H742" s="282">
        <f>IFERROR((VLOOKUP($A742,'Tabela de alimentos'!$A$3:$K$1041,3,FALSE))*$C742/100,0)</f>
        <v>2.3666770532173915</v>
      </c>
      <c r="I742" s="310">
        <f>IFERROR((VLOOKUP($A742,'Tabela de alimentos'!$A$3:$K$1041,4,FALSE))*$C742/100,0)</f>
        <v>3.5054347826086955E-2</v>
      </c>
      <c r="J742" s="282">
        <f>IFERROR((VLOOKUP($A742,'Tabela de alimentos'!$A$3:$K$1041,5,FALSE))*$C742/100,0)</f>
        <v>1.1000000000000001E-3</v>
      </c>
      <c r="K742" s="282">
        <f>IFERROR((VLOOKUP($A742,'Tabela de alimentos'!$A$3:$K$1041,6,FALSE))*$C742/100,0)</f>
        <v>0.11952898550724639</v>
      </c>
      <c r="L742" s="283">
        <f>IFERROR((VLOOKUP($A742,'Tabela de alimentos'!$A$3:$K$1041,7,FALSE))*$C742/100,0)</f>
        <v>6.7799999999999999E-2</v>
      </c>
      <c r="M742" s="283">
        <f>IFERROR((VLOOKUP($A742,'Tabela de alimentos'!$A$3:$K$1041,8,FALSE))*$C742/100,0)</f>
        <v>4.0000000000000001E-3</v>
      </c>
      <c r="N742" s="283">
        <f>IFERROR((VLOOKUP($A742,'Tabela de alimentos'!$A$3:$K$1041,9,FALSE))*$C742/100,0)</f>
        <v>0</v>
      </c>
      <c r="O742" s="283">
        <f>IFERROR((VLOOKUP($A742,'Tabela de alimentos'!$A$3:$K$1041,10,FALSE))*$C742/100,0)</f>
        <v>0</v>
      </c>
      <c r="P742" s="284">
        <f>IFERROR((VLOOKUP($A742,'Tabela de alimentos'!$A$3:$K$1041,11,FALSE))*$C742/100,0)</f>
        <v>2.6800000000000001E-2</v>
      </c>
      <c r="R742" s="247"/>
    </row>
    <row r="743" spans="1:18" ht="24.95" customHeight="1" x14ac:dyDescent="0.25">
      <c r="A743" s="285" t="s">
        <v>129</v>
      </c>
      <c r="B743" s="278">
        <v>1</v>
      </c>
      <c r="C743" s="249">
        <v>1</v>
      </c>
      <c r="D743" s="249" t="s">
        <v>1614</v>
      </c>
      <c r="E743" s="279">
        <f t="shared" si="64"/>
        <v>1</v>
      </c>
      <c r="F743" s="279"/>
      <c r="G743" s="279">
        <f>IFERROR((VLOOKUP($A743,'Tabela de alimentos'!$A$3:$K$1041,2,FALSE))*$C743/100,0)</f>
        <v>0.33424111594202882</v>
      </c>
      <c r="H743" s="282">
        <f>IFERROR((VLOOKUP($A743,'Tabela de alimentos'!$A$3:$K$1041,3,FALSE))*$C743/100,0)</f>
        <v>1.3984648291014488</v>
      </c>
      <c r="I743" s="310">
        <f>IFERROR((VLOOKUP($A743,'Tabela de alimentos'!$A$3:$K$1041,4,FALSE))*$C743/100,0)</f>
        <v>3.2572463768115942E-2</v>
      </c>
      <c r="J743" s="282">
        <f>IFERROR((VLOOKUP($A743,'Tabela de alimentos'!$A$3:$K$1041,5,FALSE))*$C743/100,0)</f>
        <v>6.0999999999999995E-3</v>
      </c>
      <c r="K743" s="282">
        <f>IFERROR((VLOOKUP($A743,'Tabela de alimentos'!$A$3:$K$1041,6,FALSE))*$C743/100,0)</f>
        <v>5.7060869565217345E-2</v>
      </c>
      <c r="L743" s="283">
        <f>IFERROR((VLOOKUP($A743,'Tabela de alimentos'!$A$3:$K$1041,7,FALSE))*$C743/100,0)</f>
        <v>1.7941333333333334</v>
      </c>
      <c r="M743" s="283">
        <f>IFERROR((VLOOKUP($A743,'Tabela de alimentos'!$A$3:$K$1041,8,FALSE))*$C743/100,0)</f>
        <v>3.1800000000000002E-2</v>
      </c>
      <c r="N743" s="283">
        <f>IFERROR((VLOOKUP($A743,'Tabela de alimentos'!$A$3:$K$1041,9,FALSE))*$C743/100,0)</f>
        <v>17.43</v>
      </c>
      <c r="O743" s="283">
        <f>IFERROR((VLOOKUP($A743,'Tabela de alimentos'!$A$3:$K$1041,10,FALSE))*$C743/100,0)</f>
        <v>0.51693333333333324</v>
      </c>
      <c r="P743" s="284">
        <f>IFERROR((VLOOKUP($A743,'Tabela de alimentos'!$A$3:$K$1041,11,FALSE))*$C743/100,0)</f>
        <v>2.3E-2</v>
      </c>
      <c r="R743" s="247"/>
    </row>
    <row r="744" spans="1:18" ht="24.95" customHeight="1" x14ac:dyDescent="0.25">
      <c r="A744" s="285" t="s">
        <v>102</v>
      </c>
      <c r="B744" s="278">
        <v>1</v>
      </c>
      <c r="C744" s="249">
        <v>1</v>
      </c>
      <c r="D744" s="249" t="s">
        <v>1614</v>
      </c>
      <c r="E744" s="279">
        <f t="shared" si="64"/>
        <v>1</v>
      </c>
      <c r="F744" s="279"/>
      <c r="G744" s="279">
        <f>IFERROR((VLOOKUP($A744,'Tabela de alimentos'!$A$3:$K$1041,2,FALSE))*$C744/100,0)</f>
        <v>0.19515885507246439</v>
      </c>
      <c r="H744" s="282">
        <f>IFERROR((VLOOKUP($A744,'Tabela de alimentos'!$A$3:$K$1041,3,FALSE))*$C744/100,0)</f>
        <v>0.81654464962319095</v>
      </c>
      <c r="I744" s="310">
        <f>IFERROR((VLOOKUP($A744,'Tabela de alimentos'!$A$3:$K$1041,4,FALSE))*$C744/100,0)</f>
        <v>1.865942028985507E-2</v>
      </c>
      <c r="J744" s="282">
        <f>IFERROR((VLOOKUP($A744,'Tabela de alimentos'!$A$3:$K$1041,5,FALSE))*$C744/100,0)</f>
        <v>3.4999999999999996E-3</v>
      </c>
      <c r="K744" s="282">
        <f>IFERROR((VLOOKUP($A744,'Tabela de alimentos'!$A$3:$K$1041,6,FALSE))*$C744/100,0)</f>
        <v>3.3707246376811648E-2</v>
      </c>
      <c r="L744" s="283">
        <f>IFERROR((VLOOKUP($A744,'Tabela de alimentos'!$A$3:$K$1041,7,FALSE))*$C744/100,0)</f>
        <v>0.79853333333333343</v>
      </c>
      <c r="M744" s="283">
        <f>IFERROR((VLOOKUP($A744,'Tabela de alimentos'!$A$3:$K$1041,8,FALSE))*$C744/100,0)</f>
        <v>6.4666666666666657E-3</v>
      </c>
      <c r="N744" s="283">
        <f>IFERROR((VLOOKUP($A744,'Tabela de alimentos'!$A$3:$K$1041,9,FALSE))*$C744/100,0)</f>
        <v>2.79</v>
      </c>
      <c r="O744" s="283">
        <f>IFERROR((VLOOKUP($A744,'Tabela de alimentos'!$A$3:$K$1041,10,FALSE))*$C744/100,0)</f>
        <v>0.31780000000000003</v>
      </c>
      <c r="P744" s="284">
        <f>IFERROR((VLOOKUP($A744,'Tabela de alimentos'!$A$3:$K$1041,11,FALSE))*$C744/100,0)</f>
        <v>1.6033333333333333E-2</v>
      </c>
      <c r="R744" s="247"/>
    </row>
    <row r="745" spans="1:18" ht="24.95" customHeight="1" x14ac:dyDescent="0.25">
      <c r="A745" s="285" t="s">
        <v>817</v>
      </c>
      <c r="B745" s="278">
        <v>0.1</v>
      </c>
      <c r="C745" s="249">
        <v>0.1</v>
      </c>
      <c r="D745" s="249" t="s">
        <v>1614</v>
      </c>
      <c r="E745" s="279">
        <f t="shared" si="64"/>
        <v>1</v>
      </c>
      <c r="F745" s="279"/>
      <c r="G745" s="279">
        <f>IFERROR((VLOOKUP($A745,'Tabela de alimentos'!$A$3:$K$1041,2,FALSE))*$C745/100,0)</f>
        <v>3.0000000000000005E-3</v>
      </c>
      <c r="H745" s="282">
        <f>IFERROR((VLOOKUP($A745,'Tabela de alimentos'!$A$3:$K$1041,3,FALSE))*$C745/100,0)</f>
        <v>1.3000000000000001E-2</v>
      </c>
      <c r="I745" s="310">
        <f>IFERROR((VLOOKUP($A745,'Tabela de alimentos'!$A$3:$K$1041,4,FALSE))*$C745/100,0)</f>
        <v>8.9999999999999992E-5</v>
      </c>
      <c r="J745" s="282">
        <f>IFERROR((VLOOKUP($A745,'Tabela de alimentos'!$A$3:$K$1041,5,FALSE))*$C745/100,0)</f>
        <v>6.0000000000000002E-5</v>
      </c>
      <c r="K745" s="282">
        <f>IFERROR((VLOOKUP($A745,'Tabela de alimentos'!$A$3:$K$1041,6,FALSE))*$C745/100,0)</f>
        <v>7.2999999999999996E-4</v>
      </c>
      <c r="L745" s="283">
        <f>IFERROR((VLOOKUP($A745,'Tabela de alimentos'!$A$3:$K$1041,7,FALSE))*$C745/100,0)</f>
        <v>2.1099999999999999E-3</v>
      </c>
      <c r="M745" s="283">
        <f>IFERROR((VLOOKUP($A745,'Tabela de alimentos'!$A$3:$K$1041,8,FALSE))*$C745/100,0)</f>
        <v>1.9000000000000004E-4</v>
      </c>
      <c r="N745" s="283">
        <f>IFERROR((VLOOKUP($A745,'Tabela de alimentos'!$A$3:$K$1041,9,FALSE))*$C745/100,0)</f>
        <v>0</v>
      </c>
      <c r="O745" s="283">
        <f>IFERROR((VLOOKUP($A745,'Tabela de alimentos'!$A$3:$K$1041,10,FALSE))*$C745/100,0)</f>
        <v>1.0000000000000001E-5</v>
      </c>
      <c r="P745" s="284">
        <f>IFERROR((VLOOKUP($A745,'Tabela de alimentos'!$A$3:$K$1041,11,FALSE))*$C745/100,0)</f>
        <v>1.2E-4</v>
      </c>
      <c r="R745" s="247"/>
    </row>
    <row r="746" spans="1:18" ht="24.95" customHeight="1" x14ac:dyDescent="0.25">
      <c r="A746" s="285" t="s">
        <v>861</v>
      </c>
      <c r="B746" s="278">
        <v>0.2</v>
      </c>
      <c r="C746" s="249">
        <v>0.2</v>
      </c>
      <c r="D746" s="249" t="s">
        <v>1614</v>
      </c>
      <c r="E746" s="279">
        <f t="shared" si="64"/>
        <v>1</v>
      </c>
      <c r="F746" s="279"/>
      <c r="G746" s="279">
        <f>IFERROR((VLOOKUP($A746,'Tabela de alimentos'!$A$3:$K$1041,2,FALSE))*$C746/100,0)</f>
        <v>0</v>
      </c>
      <c r="H746" s="282">
        <f>IFERROR((VLOOKUP($A746,'Tabela de alimentos'!$A$3:$K$1041,3,FALSE))*$C746/100,0)</f>
        <v>0</v>
      </c>
      <c r="I746" s="310">
        <f>IFERROR((VLOOKUP($A746,'Tabela de alimentos'!$A$3:$K$1041,4,FALSE))*$C746/100,0)</f>
        <v>0</v>
      </c>
      <c r="J746" s="282">
        <f>IFERROR((VLOOKUP($A746,'Tabela de alimentos'!$A$3:$K$1041,5,FALSE))*$C746/100,0)</f>
        <v>0</v>
      </c>
      <c r="K746" s="282">
        <f>IFERROR((VLOOKUP($A746,'Tabela de alimentos'!$A$3:$K$1041,6,FALSE))*$C746/100,0)</f>
        <v>0</v>
      </c>
      <c r="L746" s="283">
        <f>IFERROR((VLOOKUP($A746,'Tabela de alimentos'!$A$3:$K$1041,7,FALSE))*$C746/100,0)</f>
        <v>0</v>
      </c>
      <c r="M746" s="283">
        <f>IFERROR((VLOOKUP($A746,'Tabela de alimentos'!$A$3:$K$1041,8,FALSE))*$C746/100,0)</f>
        <v>0</v>
      </c>
      <c r="N746" s="283">
        <f>IFERROR((VLOOKUP($A746,'Tabela de alimentos'!$A$3:$K$1041,9,FALSE))*$C746/100,0)</f>
        <v>0</v>
      </c>
      <c r="O746" s="283">
        <f>IFERROR((VLOOKUP($A746,'Tabela de alimentos'!$A$3:$K$1041,10,FALSE))*$C746/100,0)</f>
        <v>0</v>
      </c>
      <c r="P746" s="284">
        <f>IFERROR((VLOOKUP($A746,'Tabela de alimentos'!$A$3:$K$1041,11,FALSE))*$C746/100,0)</f>
        <v>79.88600000000001</v>
      </c>
    </row>
    <row r="747" spans="1:18" ht="24.95" customHeight="1" x14ac:dyDescent="0.25">
      <c r="A747" s="285" t="s">
        <v>226</v>
      </c>
      <c r="B747" s="278">
        <v>2.5</v>
      </c>
      <c r="C747" s="249">
        <v>2.5</v>
      </c>
      <c r="D747" s="249" t="s">
        <v>1615</v>
      </c>
      <c r="E747" s="279">
        <f t="shared" si="64"/>
        <v>1</v>
      </c>
      <c r="F747" s="279"/>
      <c r="G747" s="321">
        <f>IFERROR((VLOOKUP($A747,'Tabela de alimentos'!$A$3:$K$1041,2,FALSE))*$C747/100,0)</f>
        <v>22.1</v>
      </c>
      <c r="H747" s="289">
        <f>IFERROR((VLOOKUP($A747,'Tabela de alimentos'!$A$3:$K$1041,3,FALSE))*$C747/100,0)</f>
        <v>92.466399999999993</v>
      </c>
      <c r="I747" s="310">
        <f>IFERROR((VLOOKUP($A747,'Tabela de alimentos'!$A$3:$K$1041,4,FALSE))*$C747/100,0)</f>
        <v>0</v>
      </c>
      <c r="J747" s="282">
        <f>IFERROR((VLOOKUP($A747,'Tabela de alimentos'!$A$3:$K$1041,5,FALSE))*$C747/100,0)</f>
        <v>2.5</v>
      </c>
      <c r="K747" s="282">
        <f>IFERROR((VLOOKUP($A747,'Tabela de alimentos'!$A$3:$K$1041,6,FALSE))*$C747/100,0)</f>
        <v>0</v>
      </c>
      <c r="L747" s="283">
        <f>IFERROR((VLOOKUP($A747,'Tabela de alimentos'!$A$3:$K$1041,7,FALSE))*$C747/100,0)</f>
        <v>0</v>
      </c>
      <c r="M747" s="283">
        <f>IFERROR((VLOOKUP($A747,'Tabela de alimentos'!$A$3:$K$1041,8,FALSE))*$C747/100,0)</f>
        <v>0</v>
      </c>
      <c r="N747" s="283">
        <f>IFERROR((VLOOKUP($A747,'Tabela de alimentos'!$A$3:$K$1041,9,FALSE))*$C747/100,0)</f>
        <v>0</v>
      </c>
      <c r="O747" s="283">
        <f>IFERROR((VLOOKUP($A747,'Tabela de alimentos'!$A$3:$K$1041,10,FALSE))*$C747/100,0)</f>
        <v>0</v>
      </c>
      <c r="P747" s="284">
        <f>IFERROR((VLOOKUP($A747,'Tabela de alimentos'!$A$3:$K$1041,11,FALSE))*$C747/100,0)</f>
        <v>0</v>
      </c>
    </row>
    <row r="748" spans="1:18" ht="24.95" customHeight="1" x14ac:dyDescent="0.25">
      <c r="A748" s="539" t="s">
        <v>395</v>
      </c>
      <c r="B748" s="540"/>
      <c r="C748" s="540"/>
      <c r="D748" s="540"/>
      <c r="E748" s="540"/>
      <c r="F748" s="541"/>
      <c r="G748" s="313">
        <f t="shared" ref="G748:P748" si="65">SUM(G741:G747)</f>
        <v>393.76516269565224</v>
      </c>
      <c r="H748" s="314">
        <f t="shared" si="65"/>
        <v>1647.5138887186092</v>
      </c>
      <c r="I748" s="315">
        <f t="shared" si="65"/>
        <v>10.407176231884057</v>
      </c>
      <c r="J748" s="316">
        <f t="shared" si="65"/>
        <v>4.4807600000000001</v>
      </c>
      <c r="K748" s="316">
        <f t="shared" si="65"/>
        <v>76.833560434782626</v>
      </c>
      <c r="L748" s="316">
        <f t="shared" si="65"/>
        <v>22.11591</v>
      </c>
      <c r="M748" s="315">
        <f t="shared" si="65"/>
        <v>0.95912333333333322</v>
      </c>
      <c r="N748" s="317">
        <f t="shared" si="65"/>
        <v>20.22</v>
      </c>
      <c r="O748" s="317">
        <f t="shared" si="65"/>
        <v>0.83474333333333328</v>
      </c>
      <c r="P748" s="318">
        <f t="shared" si="65"/>
        <v>94.691953333333345</v>
      </c>
    </row>
    <row r="749" spans="1:18" ht="24.95" customHeight="1" x14ac:dyDescent="0.25">
      <c r="A749" s="295" t="s">
        <v>767</v>
      </c>
      <c r="B749" s="537"/>
      <c r="C749" s="537"/>
      <c r="D749" s="250"/>
      <c r="E749" s="296"/>
      <c r="F749" s="296"/>
      <c r="G749" s="297"/>
      <c r="H749" s="296"/>
      <c r="I749" s="296"/>
      <c r="J749" s="296"/>
      <c r="K749" s="296"/>
      <c r="L749" s="296"/>
      <c r="M749" s="298"/>
      <c r="N749" s="298"/>
      <c r="O749" s="298"/>
      <c r="P749" s="299"/>
    </row>
    <row r="750" spans="1:18" ht="24.95" customHeight="1" x14ac:dyDescent="0.25">
      <c r="A750" s="516" t="s">
        <v>928</v>
      </c>
      <c r="B750" s="517"/>
      <c r="C750" s="517"/>
      <c r="D750" s="517"/>
      <c r="E750" s="517"/>
      <c r="F750" s="517"/>
      <c r="G750" s="517"/>
      <c r="H750" s="517"/>
      <c r="I750" s="517"/>
      <c r="J750" s="517"/>
      <c r="K750" s="517"/>
      <c r="L750" s="517"/>
      <c r="M750" s="517"/>
      <c r="N750" s="517"/>
      <c r="O750" s="517"/>
      <c r="P750" s="518"/>
    </row>
    <row r="751" spans="1:18" ht="24.95" customHeight="1" x14ac:dyDescent="0.25">
      <c r="A751" s="516" t="s">
        <v>828</v>
      </c>
      <c r="B751" s="517"/>
      <c r="C751" s="517"/>
      <c r="D751" s="517"/>
      <c r="E751" s="517"/>
      <c r="F751" s="517"/>
      <c r="G751" s="517"/>
      <c r="H751" s="517"/>
      <c r="I751" s="517"/>
      <c r="J751" s="517"/>
      <c r="K751" s="517"/>
      <c r="L751" s="517"/>
      <c r="M751" s="517"/>
      <c r="N751" s="517"/>
      <c r="O751" s="517"/>
      <c r="P751" s="518"/>
    </row>
    <row r="752" spans="1:18" ht="24.95" customHeight="1" x14ac:dyDescent="0.25">
      <c r="A752" s="516" t="s">
        <v>829</v>
      </c>
      <c r="B752" s="517"/>
      <c r="C752" s="517"/>
      <c r="D752" s="517"/>
      <c r="E752" s="517"/>
      <c r="F752" s="517"/>
      <c r="G752" s="517"/>
      <c r="H752" s="517"/>
      <c r="I752" s="517"/>
      <c r="J752" s="517"/>
      <c r="K752" s="517"/>
      <c r="L752" s="517"/>
      <c r="M752" s="517"/>
      <c r="N752" s="517"/>
      <c r="O752" s="517"/>
      <c r="P752" s="518"/>
    </row>
    <row r="753" spans="1:16" ht="24.95" customHeight="1" x14ac:dyDescent="0.25">
      <c r="A753" s="516" t="s">
        <v>929</v>
      </c>
      <c r="B753" s="517"/>
      <c r="C753" s="517"/>
      <c r="D753" s="517"/>
      <c r="E753" s="517"/>
      <c r="F753" s="517"/>
      <c r="G753" s="517"/>
      <c r="H753" s="517"/>
      <c r="I753" s="517"/>
      <c r="J753" s="517"/>
      <c r="K753" s="517"/>
      <c r="L753" s="517"/>
      <c r="M753" s="517"/>
      <c r="N753" s="517"/>
      <c r="O753" s="517"/>
      <c r="P753" s="518"/>
    </row>
    <row r="754" spans="1:16" ht="24.95" customHeight="1" thickBot="1" x14ac:dyDescent="0.3">
      <c r="A754" s="519" t="s">
        <v>1157</v>
      </c>
      <c r="B754" s="520"/>
      <c r="C754" s="520"/>
      <c r="D754" s="520"/>
      <c r="E754" s="520"/>
      <c r="F754" s="520"/>
      <c r="G754" s="520"/>
      <c r="H754" s="520"/>
      <c r="I754" s="520"/>
      <c r="J754" s="520"/>
      <c r="K754" s="520"/>
      <c r="L754" s="520"/>
      <c r="M754" s="520"/>
      <c r="N754" s="520"/>
      <c r="O754" s="520"/>
      <c r="P754" s="521"/>
    </row>
    <row r="755" spans="1:16" ht="24.95" customHeight="1" thickBot="1" x14ac:dyDescent="0.3">
      <c r="A755" s="333"/>
      <c r="B755" s="532" t="s">
        <v>1152</v>
      </c>
      <c r="C755" s="532"/>
      <c r="D755" s="532"/>
      <c r="E755" s="532"/>
      <c r="F755" s="532"/>
      <c r="G755" s="532"/>
      <c r="H755" s="532"/>
      <c r="I755" s="532"/>
      <c r="J755" s="532"/>
      <c r="K755" s="532"/>
      <c r="L755" s="334"/>
      <c r="M755" s="334"/>
      <c r="N755" s="334"/>
      <c r="O755" s="334"/>
      <c r="P755" s="335"/>
    </row>
    <row r="756" spans="1:16" ht="48" customHeight="1" x14ac:dyDescent="0.25">
      <c r="A756" s="510" t="s">
        <v>762</v>
      </c>
      <c r="B756" s="511"/>
      <c r="C756" s="511"/>
      <c r="D756" s="511"/>
      <c r="E756" s="511"/>
      <c r="F756" s="511"/>
      <c r="G756" s="511"/>
      <c r="H756" s="511"/>
      <c r="I756" s="511"/>
      <c r="J756" s="511"/>
      <c r="K756" s="511"/>
      <c r="L756" s="511"/>
      <c r="M756" s="511"/>
      <c r="N756" s="511"/>
      <c r="O756" s="511"/>
      <c r="P756" s="512"/>
    </row>
    <row r="757" spans="1:16" ht="24.95" customHeight="1" x14ac:dyDescent="0.25">
      <c r="A757" s="513" t="s">
        <v>1365</v>
      </c>
      <c r="B757" s="514"/>
      <c r="C757" s="514"/>
      <c r="D757" s="514"/>
      <c r="E757" s="514"/>
      <c r="F757" s="514"/>
      <c r="G757" s="514"/>
      <c r="H757" s="514"/>
      <c r="I757" s="514"/>
      <c r="J757" s="514"/>
      <c r="K757" s="514"/>
      <c r="L757" s="514"/>
      <c r="M757" s="514"/>
      <c r="N757" s="514"/>
      <c r="O757" s="514"/>
      <c r="P757" s="515"/>
    </row>
    <row r="758" spans="1:16" ht="24.95" customHeight="1" x14ac:dyDescent="0.25">
      <c r="A758" s="534" t="s">
        <v>991</v>
      </c>
      <c r="B758" s="535"/>
      <c r="C758" s="535"/>
      <c r="D758" s="535"/>
      <c r="E758" s="535"/>
      <c r="F758" s="536"/>
      <c r="G758" s="522" t="s">
        <v>764</v>
      </c>
      <c r="H758" s="523"/>
      <c r="I758" s="523"/>
      <c r="J758" s="523"/>
      <c r="K758" s="523"/>
      <c r="L758" s="523"/>
      <c r="M758" s="523"/>
      <c r="N758" s="523"/>
      <c r="O758" s="523"/>
      <c r="P758" s="524"/>
    </row>
    <row r="759" spans="1:16" ht="24.95" customHeight="1" x14ac:dyDescent="0.25">
      <c r="A759" s="525" t="s">
        <v>393</v>
      </c>
      <c r="B759" s="505" t="s">
        <v>644</v>
      </c>
      <c r="C759" s="505" t="s">
        <v>645</v>
      </c>
      <c r="D759" s="505" t="s">
        <v>1613</v>
      </c>
      <c r="E759" s="505" t="s">
        <v>394</v>
      </c>
      <c r="F759" s="505" t="s">
        <v>621</v>
      </c>
      <c r="G759" s="527" t="s">
        <v>31</v>
      </c>
      <c r="H759" s="528"/>
      <c r="I759" s="263" t="s">
        <v>7</v>
      </c>
      <c r="J759" s="264" t="s">
        <v>32</v>
      </c>
      <c r="K759" s="264" t="s">
        <v>640</v>
      </c>
      <c r="L759" s="265" t="s">
        <v>8</v>
      </c>
      <c r="M759" s="266" t="s">
        <v>9</v>
      </c>
      <c r="N759" s="267" t="s">
        <v>10</v>
      </c>
      <c r="O759" s="264" t="s">
        <v>396</v>
      </c>
      <c r="P759" s="268" t="s">
        <v>623</v>
      </c>
    </row>
    <row r="760" spans="1:16" ht="24.95" customHeight="1" x14ac:dyDescent="0.25">
      <c r="A760" s="526"/>
      <c r="B760" s="506"/>
      <c r="C760" s="506"/>
      <c r="D760" s="506"/>
      <c r="E760" s="506"/>
      <c r="F760" s="506"/>
      <c r="G760" s="269" t="s">
        <v>34</v>
      </c>
      <c r="H760" s="267" t="s">
        <v>35</v>
      </c>
      <c r="I760" s="271" t="s">
        <v>36</v>
      </c>
      <c r="J760" s="272" t="s">
        <v>36</v>
      </c>
      <c r="K760" s="272" t="s">
        <v>36</v>
      </c>
      <c r="L760" s="273" t="s">
        <v>37</v>
      </c>
      <c r="M760" s="274" t="s">
        <v>37</v>
      </c>
      <c r="N760" s="275" t="s">
        <v>38</v>
      </c>
      <c r="O760" s="272" t="s">
        <v>37</v>
      </c>
      <c r="P760" s="276" t="s">
        <v>37</v>
      </c>
    </row>
    <row r="761" spans="1:16" ht="24.95" customHeight="1" x14ac:dyDescent="0.25">
      <c r="A761" s="277" t="s">
        <v>66</v>
      </c>
      <c r="B761" s="278">
        <v>40</v>
      </c>
      <c r="C761" s="249">
        <v>100</v>
      </c>
      <c r="D761" s="249" t="s">
        <v>1614</v>
      </c>
      <c r="E761" s="279">
        <f t="shared" ref="E761:E771" si="66">IFERROR(B761/C761,0)</f>
        <v>0.4</v>
      </c>
      <c r="F761" s="279"/>
      <c r="G761" s="319">
        <f>IFERROR((VLOOKUP($A761,'Tabela de alimentos'!$A$3:$K$1041,2,FALSE))*$C761/100,0)</f>
        <v>370.5671133333334</v>
      </c>
      <c r="H761" s="280">
        <f>IFERROR((VLOOKUP($A761,'Tabela de alimentos'!$A$3:$K$1041,3,FALSE))*$C761/100,0)</f>
        <v>1550.4528021866672</v>
      </c>
      <c r="I761" s="310">
        <f>IFERROR((VLOOKUP($A761,'Tabela de alimentos'!$A$3:$K$1041,4,FALSE))*$C761/100,0)</f>
        <v>10.320799999999998</v>
      </c>
      <c r="J761" s="282">
        <f>IFERROR((VLOOKUP($A761,'Tabela de alimentos'!$A$3:$K$1041,5,FALSE))*$C761/100,0)</f>
        <v>1.97</v>
      </c>
      <c r="K761" s="282">
        <f>IFERROR((VLOOKUP($A761,'Tabela de alimentos'!$A$3:$K$1041,6,FALSE))*$C761/100,0)</f>
        <v>76.622533333333351</v>
      </c>
      <c r="L761" s="283">
        <f>IFERROR((VLOOKUP($A761,'Tabela de alimentos'!$A$3:$K$1041,7,FALSE))*$C761/100,0)</f>
        <v>19.453333333333333</v>
      </c>
      <c r="M761" s="283">
        <f>IFERROR((VLOOKUP($A761,'Tabela de alimentos'!$A$3:$K$1041,8,FALSE))*$C761/100,0)</f>
        <v>0.91666666666666652</v>
      </c>
      <c r="N761" s="283">
        <f>IFERROR((VLOOKUP($A761,'Tabela de alimentos'!$A$3:$K$1041,9,FALSE))*$C761/100,0)</f>
        <v>0</v>
      </c>
      <c r="O761" s="283">
        <f>IFERROR((VLOOKUP($A761,'Tabela de alimentos'!$A$3:$K$1041,10,FALSE))*$C761/100,0)</f>
        <v>0</v>
      </c>
      <c r="P761" s="284">
        <f>IFERROR((VLOOKUP($A761,'Tabela de alimentos'!$A$3:$K$1041,11,FALSE))*$C761/100,0)</f>
        <v>14.74</v>
      </c>
    </row>
    <row r="762" spans="1:16" ht="24.95" customHeight="1" x14ac:dyDescent="0.25">
      <c r="A762" s="285" t="s">
        <v>90</v>
      </c>
      <c r="B762" s="278">
        <v>0.5</v>
      </c>
      <c r="C762" s="249">
        <v>0.5</v>
      </c>
      <c r="D762" s="249" t="s">
        <v>1614</v>
      </c>
      <c r="E762" s="279">
        <f t="shared" si="66"/>
        <v>1</v>
      </c>
      <c r="F762" s="279"/>
      <c r="G762" s="279">
        <f>IFERROR((VLOOKUP($A762,'Tabela de alimentos'!$A$3:$K$1041,2,FALSE))*$C762/100,0)</f>
        <v>0.56564939130434788</v>
      </c>
      <c r="H762" s="282">
        <f>IFERROR((VLOOKUP($A762,'Tabela de alimentos'!$A$3:$K$1041,3,FALSE))*$C762/100,0)</f>
        <v>2.3666770532173915</v>
      </c>
      <c r="I762" s="310">
        <f>IFERROR((VLOOKUP($A762,'Tabela de alimentos'!$A$3:$K$1041,4,FALSE))*$C762/100,0)</f>
        <v>3.5054347826086955E-2</v>
      </c>
      <c r="J762" s="282">
        <f>IFERROR((VLOOKUP($A762,'Tabela de alimentos'!$A$3:$K$1041,5,FALSE))*$C762/100,0)</f>
        <v>1.1000000000000001E-3</v>
      </c>
      <c r="K762" s="282">
        <f>IFERROR((VLOOKUP($A762,'Tabela de alimentos'!$A$3:$K$1041,6,FALSE))*$C762/100,0)</f>
        <v>0.11952898550724639</v>
      </c>
      <c r="L762" s="283">
        <f>IFERROR((VLOOKUP($A762,'Tabela de alimentos'!$A$3:$K$1041,7,FALSE))*$C762/100,0)</f>
        <v>6.7799999999999999E-2</v>
      </c>
      <c r="M762" s="283">
        <f>IFERROR((VLOOKUP($A762,'Tabela de alimentos'!$A$3:$K$1041,8,FALSE))*$C762/100,0)</f>
        <v>4.0000000000000001E-3</v>
      </c>
      <c r="N762" s="283">
        <f>IFERROR((VLOOKUP($A762,'Tabela de alimentos'!$A$3:$K$1041,9,FALSE))*$C762/100,0)</f>
        <v>0</v>
      </c>
      <c r="O762" s="283">
        <f>IFERROR((VLOOKUP($A762,'Tabela de alimentos'!$A$3:$K$1041,10,FALSE))*$C762/100,0)</f>
        <v>0</v>
      </c>
      <c r="P762" s="284">
        <f>IFERROR((VLOOKUP($A762,'Tabela de alimentos'!$A$3:$K$1041,11,FALSE))*$C762/100,0)</f>
        <v>2.6800000000000001E-2</v>
      </c>
    </row>
    <row r="763" spans="1:16" ht="24.95" customHeight="1" x14ac:dyDescent="0.25">
      <c r="A763" s="285" t="s">
        <v>129</v>
      </c>
      <c r="B763" s="278">
        <v>1</v>
      </c>
      <c r="C763" s="249">
        <v>1</v>
      </c>
      <c r="D763" s="249" t="s">
        <v>1614</v>
      </c>
      <c r="E763" s="279">
        <f t="shared" si="66"/>
        <v>1</v>
      </c>
      <c r="F763" s="279"/>
      <c r="G763" s="279">
        <f>IFERROR((VLOOKUP($A763,'Tabela de alimentos'!$A$3:$K$1041,2,FALSE))*$C763/100,0)</f>
        <v>0.33424111594202882</v>
      </c>
      <c r="H763" s="282">
        <f>IFERROR((VLOOKUP($A763,'Tabela de alimentos'!$A$3:$K$1041,3,FALSE))*$C763/100,0)</f>
        <v>1.3984648291014488</v>
      </c>
      <c r="I763" s="310">
        <f>IFERROR((VLOOKUP($A763,'Tabela de alimentos'!$A$3:$K$1041,4,FALSE))*$C763/100,0)</f>
        <v>3.2572463768115942E-2</v>
      </c>
      <c r="J763" s="282">
        <f>IFERROR((VLOOKUP($A763,'Tabela de alimentos'!$A$3:$K$1041,5,FALSE))*$C763/100,0)</f>
        <v>6.0999999999999995E-3</v>
      </c>
      <c r="K763" s="282">
        <f>IFERROR((VLOOKUP($A763,'Tabela de alimentos'!$A$3:$K$1041,6,FALSE))*$C763/100,0)</f>
        <v>5.7060869565217345E-2</v>
      </c>
      <c r="L763" s="283">
        <f>IFERROR((VLOOKUP($A763,'Tabela de alimentos'!$A$3:$K$1041,7,FALSE))*$C763/100,0)</f>
        <v>1.7941333333333334</v>
      </c>
      <c r="M763" s="283">
        <f>IFERROR((VLOOKUP($A763,'Tabela de alimentos'!$A$3:$K$1041,8,FALSE))*$C763/100,0)</f>
        <v>3.1800000000000002E-2</v>
      </c>
      <c r="N763" s="283">
        <f>IFERROR((VLOOKUP($A763,'Tabela de alimentos'!$A$3:$K$1041,9,FALSE))*$C763/100,0)</f>
        <v>17.43</v>
      </c>
      <c r="O763" s="283">
        <f>IFERROR((VLOOKUP($A763,'Tabela de alimentos'!$A$3:$K$1041,10,FALSE))*$C763/100,0)</f>
        <v>0.51693333333333324</v>
      </c>
      <c r="P763" s="284">
        <f>IFERROR((VLOOKUP($A763,'Tabela de alimentos'!$A$3:$K$1041,11,FALSE))*$C763/100,0)</f>
        <v>2.3E-2</v>
      </c>
    </row>
    <row r="764" spans="1:16" ht="24.95" customHeight="1" x14ac:dyDescent="0.25">
      <c r="A764" s="285" t="s">
        <v>102</v>
      </c>
      <c r="B764" s="278">
        <v>1</v>
      </c>
      <c r="C764" s="249">
        <v>1</v>
      </c>
      <c r="D764" s="249" t="s">
        <v>1614</v>
      </c>
      <c r="E764" s="279">
        <f t="shared" si="66"/>
        <v>1</v>
      </c>
      <c r="F764" s="279"/>
      <c r="G764" s="279">
        <f>IFERROR((VLOOKUP($A764,'Tabela de alimentos'!$A$3:$K$1041,2,FALSE))*$C764/100,0)</f>
        <v>0.19515885507246439</v>
      </c>
      <c r="H764" s="282">
        <f>IFERROR((VLOOKUP($A764,'Tabela de alimentos'!$A$3:$K$1041,3,FALSE))*$C764/100,0)</f>
        <v>0.81654464962319095</v>
      </c>
      <c r="I764" s="310">
        <f>IFERROR((VLOOKUP($A764,'Tabela de alimentos'!$A$3:$K$1041,4,FALSE))*$C764/100,0)</f>
        <v>1.865942028985507E-2</v>
      </c>
      <c r="J764" s="282">
        <f>IFERROR((VLOOKUP($A764,'Tabela de alimentos'!$A$3:$K$1041,5,FALSE))*$C764/100,0)</f>
        <v>3.4999999999999996E-3</v>
      </c>
      <c r="K764" s="282">
        <f>IFERROR((VLOOKUP($A764,'Tabela de alimentos'!$A$3:$K$1041,6,FALSE))*$C764/100,0)</f>
        <v>3.3707246376811648E-2</v>
      </c>
      <c r="L764" s="283">
        <f>IFERROR((VLOOKUP($A764,'Tabela de alimentos'!$A$3:$K$1041,7,FALSE))*$C764/100,0)</f>
        <v>0.79853333333333343</v>
      </c>
      <c r="M764" s="283">
        <f>IFERROR((VLOOKUP($A764,'Tabela de alimentos'!$A$3:$K$1041,8,FALSE))*$C764/100,0)</f>
        <v>6.4666666666666657E-3</v>
      </c>
      <c r="N764" s="283">
        <f>IFERROR((VLOOKUP($A764,'Tabela de alimentos'!$A$3:$K$1041,9,FALSE))*$C764/100,0)</f>
        <v>2.79</v>
      </c>
      <c r="O764" s="283">
        <f>IFERROR((VLOOKUP($A764,'Tabela de alimentos'!$A$3:$K$1041,10,FALSE))*$C764/100,0)</f>
        <v>0.31780000000000003</v>
      </c>
      <c r="P764" s="284">
        <f>IFERROR((VLOOKUP($A764,'Tabela de alimentos'!$A$3:$K$1041,11,FALSE))*$C764/100,0)</f>
        <v>1.6033333333333333E-2</v>
      </c>
    </row>
    <row r="765" spans="1:16" ht="24.95" customHeight="1" x14ac:dyDescent="0.25">
      <c r="A765" s="285" t="s">
        <v>817</v>
      </c>
      <c r="B765" s="278">
        <v>0.1</v>
      </c>
      <c r="C765" s="249">
        <v>0.1</v>
      </c>
      <c r="D765" s="249" t="s">
        <v>1614</v>
      </c>
      <c r="E765" s="279">
        <f t="shared" si="66"/>
        <v>1</v>
      </c>
      <c r="F765" s="279"/>
      <c r="G765" s="279">
        <f>IFERROR((VLOOKUP($A765,'Tabela de alimentos'!$A$3:$K$1041,2,FALSE))*$C765/100,0)</f>
        <v>3.0000000000000005E-3</v>
      </c>
      <c r="H765" s="282">
        <f>IFERROR((VLOOKUP($A765,'Tabela de alimentos'!$A$3:$K$1041,3,FALSE))*$C765/100,0)</f>
        <v>1.3000000000000001E-2</v>
      </c>
      <c r="I765" s="310">
        <f>IFERROR((VLOOKUP($A765,'Tabela de alimentos'!$A$3:$K$1041,4,FALSE))*$C765/100,0)</f>
        <v>8.9999999999999992E-5</v>
      </c>
      <c r="J765" s="282">
        <f>IFERROR((VLOOKUP($A765,'Tabela de alimentos'!$A$3:$K$1041,5,FALSE))*$C765/100,0)</f>
        <v>6.0000000000000002E-5</v>
      </c>
      <c r="K765" s="282">
        <f>IFERROR((VLOOKUP($A765,'Tabela de alimentos'!$A$3:$K$1041,6,FALSE))*$C765/100,0)</f>
        <v>7.2999999999999996E-4</v>
      </c>
      <c r="L765" s="283">
        <f>IFERROR((VLOOKUP($A765,'Tabela de alimentos'!$A$3:$K$1041,7,FALSE))*$C765/100,0)</f>
        <v>2.1099999999999999E-3</v>
      </c>
      <c r="M765" s="283">
        <f>IFERROR((VLOOKUP($A765,'Tabela de alimentos'!$A$3:$K$1041,8,FALSE))*$C765/100,0)</f>
        <v>1.9000000000000004E-4</v>
      </c>
      <c r="N765" s="283">
        <f>IFERROR((VLOOKUP($A765,'Tabela de alimentos'!$A$3:$K$1041,9,FALSE))*$C765/100,0)</f>
        <v>0</v>
      </c>
      <c r="O765" s="283">
        <f>IFERROR((VLOOKUP($A765,'Tabela de alimentos'!$A$3:$K$1041,10,FALSE))*$C765/100,0)</f>
        <v>1.0000000000000001E-5</v>
      </c>
      <c r="P765" s="284">
        <f>IFERROR((VLOOKUP($A765,'Tabela de alimentos'!$A$3:$K$1041,11,FALSE))*$C765/100,0)</f>
        <v>1.2E-4</v>
      </c>
    </row>
    <row r="766" spans="1:16" ht="24.95" customHeight="1" x14ac:dyDescent="0.25">
      <c r="A766" s="285" t="s">
        <v>861</v>
      </c>
      <c r="B766" s="278">
        <v>0.2</v>
      </c>
      <c r="C766" s="249">
        <v>0.2</v>
      </c>
      <c r="D766" s="249" t="s">
        <v>1614</v>
      </c>
      <c r="E766" s="279">
        <f t="shared" si="66"/>
        <v>1</v>
      </c>
      <c r="F766" s="279"/>
      <c r="G766" s="279">
        <f>IFERROR((VLOOKUP($A766,'Tabela de alimentos'!$A$3:$K$1041,2,FALSE))*$C766/100,0)</f>
        <v>0</v>
      </c>
      <c r="H766" s="282">
        <f>IFERROR((VLOOKUP($A766,'Tabela de alimentos'!$A$3:$K$1041,3,FALSE))*$C766/100,0)</f>
        <v>0</v>
      </c>
      <c r="I766" s="310">
        <f>IFERROR((VLOOKUP($A766,'Tabela de alimentos'!$A$3:$K$1041,4,FALSE))*$C766/100,0)</f>
        <v>0</v>
      </c>
      <c r="J766" s="282">
        <f>IFERROR((VLOOKUP($A766,'Tabela de alimentos'!$A$3:$K$1041,5,FALSE))*$C766/100,0)</f>
        <v>0</v>
      </c>
      <c r="K766" s="282">
        <f>IFERROR((VLOOKUP($A766,'Tabela de alimentos'!$A$3:$K$1041,6,FALSE))*$C766/100,0)</f>
        <v>0</v>
      </c>
      <c r="L766" s="283">
        <f>IFERROR((VLOOKUP($A766,'Tabela de alimentos'!$A$3:$K$1041,7,FALSE))*$C766/100,0)</f>
        <v>0</v>
      </c>
      <c r="M766" s="283">
        <f>IFERROR((VLOOKUP($A766,'Tabela de alimentos'!$A$3:$K$1041,8,FALSE))*$C766/100,0)</f>
        <v>0</v>
      </c>
      <c r="N766" s="283">
        <f>IFERROR((VLOOKUP($A766,'Tabela de alimentos'!$A$3:$K$1041,9,FALSE))*$C766/100,0)</f>
        <v>0</v>
      </c>
      <c r="O766" s="283">
        <f>IFERROR((VLOOKUP($A766,'Tabela de alimentos'!$A$3:$K$1041,10,FALSE))*$C766/100,0)</f>
        <v>0</v>
      </c>
      <c r="P766" s="284">
        <f>IFERROR((VLOOKUP($A766,'Tabela de alimentos'!$A$3:$K$1041,11,FALSE))*$C766/100,0)</f>
        <v>79.88600000000001</v>
      </c>
    </row>
    <row r="767" spans="1:16" ht="24.95" customHeight="1" x14ac:dyDescent="0.25">
      <c r="A767" s="285" t="s">
        <v>226</v>
      </c>
      <c r="B767" s="278">
        <v>2.5</v>
      </c>
      <c r="C767" s="249">
        <v>2.5</v>
      </c>
      <c r="D767" s="249" t="s">
        <v>1615</v>
      </c>
      <c r="E767" s="279">
        <f t="shared" si="66"/>
        <v>1</v>
      </c>
      <c r="F767" s="279"/>
      <c r="G767" s="279">
        <f>IFERROR((VLOOKUP($A767,'Tabela de alimentos'!$A$3:$K$1041,2,FALSE))*$C767/100,0)</f>
        <v>22.1</v>
      </c>
      <c r="H767" s="282">
        <f>IFERROR((VLOOKUP($A767,'Tabela de alimentos'!$A$3:$K$1041,3,FALSE))*$C767/100,0)</f>
        <v>92.466399999999993</v>
      </c>
      <c r="I767" s="310">
        <f>IFERROR((VLOOKUP($A767,'Tabela de alimentos'!$A$3:$K$1041,4,FALSE))*$C767/100,0)</f>
        <v>0</v>
      </c>
      <c r="J767" s="282">
        <f>IFERROR((VLOOKUP($A767,'Tabela de alimentos'!$A$3:$K$1041,5,FALSE))*$C767/100,0)</f>
        <v>2.5</v>
      </c>
      <c r="K767" s="282">
        <f>IFERROR((VLOOKUP($A767,'Tabela de alimentos'!$A$3:$K$1041,6,FALSE))*$C767/100,0)</f>
        <v>0</v>
      </c>
      <c r="L767" s="283">
        <f>IFERROR((VLOOKUP($A767,'Tabela de alimentos'!$A$3:$K$1041,7,FALSE))*$C767/100,0)</f>
        <v>0</v>
      </c>
      <c r="M767" s="283">
        <f>IFERROR((VLOOKUP($A767,'Tabela de alimentos'!$A$3:$K$1041,8,FALSE))*$C767/100,0)</f>
        <v>0</v>
      </c>
      <c r="N767" s="283">
        <f>IFERROR((VLOOKUP($A767,'Tabela de alimentos'!$A$3:$K$1041,9,FALSE))*$C767/100,0)</f>
        <v>0</v>
      </c>
      <c r="O767" s="283">
        <f>IFERROR((VLOOKUP($A767,'Tabela de alimentos'!$A$3:$K$1041,10,FALSE))*$C767/100,0)</f>
        <v>0</v>
      </c>
      <c r="P767" s="284">
        <f>IFERROR((VLOOKUP($A767,'Tabela de alimentos'!$A$3:$K$1041,11,FALSE))*$C767/100,0)</f>
        <v>0</v>
      </c>
    </row>
    <row r="768" spans="1:16" ht="24.95" customHeight="1" x14ac:dyDescent="0.25">
      <c r="A768" s="285" t="s">
        <v>61</v>
      </c>
      <c r="B768" s="278">
        <v>3</v>
      </c>
      <c r="C768" s="249">
        <v>3</v>
      </c>
      <c r="D768" s="249" t="s">
        <v>1614</v>
      </c>
      <c r="E768" s="279">
        <f t="shared" si="66"/>
        <v>1</v>
      </c>
      <c r="F768" s="279"/>
      <c r="G768" s="279">
        <f>IFERROR((VLOOKUP($A768,'Tabela de alimentos'!$A$3:$K$1041,2,FALSE))*$C768/100,0)</f>
        <v>10.814189356521741</v>
      </c>
      <c r="H768" s="282">
        <f>IFERROR((VLOOKUP($A768,'Tabela de alimentos'!$A$3:$K$1041,3,FALSE))*$C768/100,0)</f>
        <v>45.24656826768696</v>
      </c>
      <c r="I768" s="310">
        <f>IFERROR((VLOOKUP($A768,'Tabela de alimentos'!$A$3:$K$1041,4,FALSE))*$C768/100,0)</f>
        <v>0.29372347826086953</v>
      </c>
      <c r="J768" s="282">
        <f>IFERROR((VLOOKUP($A768,'Tabela de alimentos'!$A$3:$K$1041,5,FALSE))*$C768/100,0)</f>
        <v>4.1000000000000009E-2</v>
      </c>
      <c r="K768" s="282">
        <f>IFERROR((VLOOKUP($A768,'Tabela de alimentos'!$A$3:$K$1041,6,FALSE))*$C768/100,0)</f>
        <v>2.2527765217391305</v>
      </c>
      <c r="L768" s="283">
        <f>IFERROR((VLOOKUP($A768,'Tabela de alimentos'!$A$3:$K$1041,7,FALSE))*$C768/100,0)</f>
        <v>0.53590000000000004</v>
      </c>
      <c r="M768" s="283">
        <f>IFERROR((VLOOKUP($A768,'Tabela de alimentos'!$A$3:$K$1041,8,FALSE))*$C768/100,0)</f>
        <v>2.8499999999999998E-2</v>
      </c>
      <c r="N768" s="283">
        <f>IFERROR((VLOOKUP($A768,'Tabela de alimentos'!$A$3:$K$1041,9,FALSE))*$C768/100,0)</f>
        <v>0</v>
      </c>
      <c r="O768" s="283">
        <f>IFERROR((VLOOKUP($A768,'Tabela de alimentos'!$A$3:$K$1041,10,FALSE))*$C768/100,0)</f>
        <v>0</v>
      </c>
      <c r="P768" s="284">
        <f>IFERROR((VLOOKUP($A768,'Tabela de alimentos'!$A$3:$K$1041,11,FALSE))*$C768/100,0)</f>
        <v>2.2099999999999998E-2</v>
      </c>
    </row>
    <row r="769" spans="1:16" ht="24.95" customHeight="1" x14ac:dyDescent="0.25">
      <c r="A769" s="285" t="s">
        <v>307</v>
      </c>
      <c r="B769" s="278">
        <v>20</v>
      </c>
      <c r="C769" s="249">
        <v>20</v>
      </c>
      <c r="D769" s="249" t="s">
        <v>1614</v>
      </c>
      <c r="E769" s="279">
        <f t="shared" si="66"/>
        <v>1</v>
      </c>
      <c r="F769" s="279"/>
      <c r="G769" s="279">
        <f>IFERROR((VLOOKUP($A769,'Tabela de alimentos'!$A$3:$K$1041,2,FALSE))*$C769/100,0)</f>
        <v>99.330059999999975</v>
      </c>
      <c r="H769" s="282">
        <f>IFERROR((VLOOKUP($A769,'Tabela de alimentos'!$A$3:$K$1041,3,FALSE))*$C769/100,0)</f>
        <v>415.59697103999997</v>
      </c>
      <c r="I769" s="310">
        <f>IFERROR((VLOOKUP($A769,'Tabela de alimentos'!$A$3:$K$1041,4,FALSE))*$C769/100,0)</f>
        <v>5.0840000000000005</v>
      </c>
      <c r="J769" s="282">
        <f>IFERROR((VLOOKUP($A769,'Tabela de alimentos'!$A$3:$K$1041,5,FALSE))*$C769/100,0)</f>
        <v>5.3806666666666674</v>
      </c>
      <c r="K769" s="282">
        <f>IFERROR((VLOOKUP($A769,'Tabela de alimentos'!$A$3:$K$1041,6,FALSE))*$C769/100,0)</f>
        <v>7.8360000000000003</v>
      </c>
      <c r="L769" s="283">
        <f>IFERROR((VLOOKUP($A769,'Tabela de alimentos'!$A$3:$K$1041,7,FALSE))*$C769/100,0)</f>
        <v>178.05466666666663</v>
      </c>
      <c r="M769" s="283">
        <f>IFERROR((VLOOKUP($A769,'Tabela de alimentos'!$A$3:$K$1041,8,FALSE))*$C769/100,0)</f>
        <v>0.10466666666666667</v>
      </c>
      <c r="N769" s="283">
        <f>IFERROR((VLOOKUP($A769,'Tabela de alimentos'!$A$3:$K$1041,9,FALSE))*$C769/100,0)</f>
        <v>72.211333333333329</v>
      </c>
      <c r="O769" s="283">
        <f>IFERROR((VLOOKUP($A769,'Tabela de alimentos'!$A$3:$K$1041,10,FALSE))*$C769/100,0)</f>
        <v>0</v>
      </c>
      <c r="P769" s="284">
        <f>IFERROR((VLOOKUP($A769,'Tabela de alimentos'!$A$3:$K$1041,11,FALSE))*$C769/100,0)</f>
        <v>64.599999999999994</v>
      </c>
    </row>
    <row r="770" spans="1:16" ht="24.95" customHeight="1" x14ac:dyDescent="0.25">
      <c r="A770" s="285" t="s">
        <v>101</v>
      </c>
      <c r="B770" s="278">
        <v>3</v>
      </c>
      <c r="C770" s="249">
        <v>2.5</v>
      </c>
      <c r="D770" s="249" t="s">
        <v>1614</v>
      </c>
      <c r="E770" s="279">
        <f t="shared" si="66"/>
        <v>1.2</v>
      </c>
      <c r="F770" s="279"/>
      <c r="G770" s="279">
        <f>IFERROR((VLOOKUP($A770,'Tabela de alimentos'!$A$3:$K$1041,2,FALSE))*$C770/100,0)</f>
        <v>0.98550115942028949</v>
      </c>
      <c r="H770" s="282">
        <f>IFERROR((VLOOKUP($A770,'Tabela de alimentos'!$A$3:$K$1041,3,FALSE))*$C770/100,0)</f>
        <v>4.1233368510144919</v>
      </c>
      <c r="I770" s="310">
        <f>IFERROR((VLOOKUP($A770,'Tabela de alimentos'!$A$3:$K$1041,4,FALSE))*$C770/100,0)</f>
        <v>4.2753623188405802E-2</v>
      </c>
      <c r="J770" s="282">
        <f>IFERROR((VLOOKUP($A770,'Tabela de alimentos'!$A$3:$K$1041,5,FALSE))*$C770/100,0)</f>
        <v>2E-3</v>
      </c>
      <c r="K770" s="282">
        <f>IFERROR((VLOOKUP($A770,'Tabela de alimentos'!$A$3:$K$1041,6,FALSE))*$C770/100,0)</f>
        <v>0.22132971014492747</v>
      </c>
      <c r="L770" s="283">
        <f>IFERROR((VLOOKUP($A770,'Tabela de alimentos'!$A$3:$K$1041,7,FALSE))*$C770/100,0)</f>
        <v>0.35</v>
      </c>
      <c r="M770" s="283">
        <f>IFERROR((VLOOKUP($A770,'Tabela de alimentos'!$A$3:$K$1041,8,FALSE))*$C770/100,0)</f>
        <v>5.0833333333333338E-3</v>
      </c>
      <c r="N770" s="283">
        <f>IFERROR((VLOOKUP($A770,'Tabela de alimentos'!$A$3:$K$1041,9,FALSE))*$C770/100,0)</f>
        <v>0</v>
      </c>
      <c r="O770" s="283">
        <f>IFERROR((VLOOKUP($A770,'Tabela de alimentos'!$A$3:$K$1041,10,FALSE))*$C770/100,0)</f>
        <v>0.11666666666666668</v>
      </c>
      <c r="P770" s="284">
        <f>IFERROR((VLOOKUP($A770,'Tabela de alimentos'!$A$3:$K$1041,11,FALSE))*$C770/100,0)</f>
        <v>1.4916666666666667E-2</v>
      </c>
    </row>
    <row r="771" spans="1:16" ht="24.95" customHeight="1" x14ac:dyDescent="0.25">
      <c r="A771" s="285" t="s">
        <v>217</v>
      </c>
      <c r="B771" s="278">
        <v>2</v>
      </c>
      <c r="C771" s="249">
        <v>2</v>
      </c>
      <c r="D771" s="249" t="s">
        <v>1614</v>
      </c>
      <c r="E771" s="279">
        <f t="shared" si="66"/>
        <v>1</v>
      </c>
      <c r="F771" s="279"/>
      <c r="G771" s="321">
        <f>IFERROR((VLOOKUP($A771,'Tabela de alimentos'!$A$3:$K$1041,2,FALSE))*$C771/100,0)</f>
        <v>14.519378536919977</v>
      </c>
      <c r="H771" s="289">
        <f>IFERROR((VLOOKUP($A771,'Tabela de alimentos'!$A$3:$K$1041,3,FALSE))*$C771/100,0)</f>
        <v>60.749079798473183</v>
      </c>
      <c r="I771" s="310">
        <f>IFERROR((VLOOKUP($A771,'Tabela de alimentos'!$A$3:$K$1041,4,FALSE))*$C771/100,0)</f>
        <v>8.2940001487731944E-3</v>
      </c>
      <c r="J771" s="282">
        <f>IFERROR((VLOOKUP($A771,'Tabela de alimentos'!$A$3:$K$1041,5,FALSE))*$C771/100,0)</f>
        <v>1.6472200000000001</v>
      </c>
      <c r="K771" s="282">
        <f>IFERROR((VLOOKUP($A771,'Tabela de alimentos'!$A$3:$K$1041,6,FALSE))*$C771/100,0)</f>
        <v>1.265999851226658E-3</v>
      </c>
      <c r="L771" s="283">
        <f>IFERROR((VLOOKUP($A771,'Tabela de alimentos'!$A$3:$K$1041,7,FALSE))*$C771/100,0)</f>
        <v>0.18845999999999999</v>
      </c>
      <c r="M771" s="283">
        <f>IFERROR((VLOOKUP($A771,'Tabela de alimentos'!$A$3:$K$1041,8,FALSE))*$C771/100,0)</f>
        <v>3.0800000000000007E-3</v>
      </c>
      <c r="N771" s="283">
        <f>IFERROR((VLOOKUP($A771,'Tabela de alimentos'!$A$3:$K$1041,9,FALSE))*$C771/100,0)</f>
        <v>15.08</v>
      </c>
      <c r="O771" s="283">
        <f>IFERROR((VLOOKUP($A771,'Tabela de alimentos'!$A$3:$K$1041,10,FALSE))*$C771/100,0)</f>
        <v>0</v>
      </c>
      <c r="P771" s="284">
        <f>IFERROR((VLOOKUP($A771,'Tabela de alimentos'!$A$3:$K$1041,11,FALSE))*$C771/100,0)</f>
        <v>11.573893333333336</v>
      </c>
    </row>
    <row r="772" spans="1:16" ht="24.95" customHeight="1" x14ac:dyDescent="0.25">
      <c r="A772" s="539" t="s">
        <v>395</v>
      </c>
      <c r="B772" s="540"/>
      <c r="C772" s="540"/>
      <c r="D772" s="540"/>
      <c r="E772" s="540"/>
      <c r="F772" s="541"/>
      <c r="G772" s="313">
        <f t="shared" ref="G772:P772" si="67">SUM(G761:G771)</f>
        <v>519.41429174851419</v>
      </c>
      <c r="H772" s="314">
        <f t="shared" si="67"/>
        <v>2173.2298446757841</v>
      </c>
      <c r="I772" s="315">
        <f t="shared" si="67"/>
        <v>15.835947333482105</v>
      </c>
      <c r="J772" s="316">
        <f t="shared" si="67"/>
        <v>11.551646666666668</v>
      </c>
      <c r="K772" s="316">
        <f t="shared" si="67"/>
        <v>87.144932666517917</v>
      </c>
      <c r="L772" s="316">
        <f t="shared" si="67"/>
        <v>201.24493666666663</v>
      </c>
      <c r="M772" s="315">
        <f t="shared" si="67"/>
        <v>1.1004533333333331</v>
      </c>
      <c r="N772" s="317">
        <f t="shared" si="67"/>
        <v>107.51133333333333</v>
      </c>
      <c r="O772" s="317">
        <f t="shared" si="67"/>
        <v>0.95140999999999998</v>
      </c>
      <c r="P772" s="318">
        <f t="shared" si="67"/>
        <v>170.90286333333333</v>
      </c>
    </row>
    <row r="773" spans="1:16" ht="24.95" customHeight="1" x14ac:dyDescent="0.25">
      <c r="A773" s="295" t="s">
        <v>767</v>
      </c>
      <c r="B773" s="537"/>
      <c r="C773" s="537"/>
      <c r="D773" s="250"/>
      <c r="E773" s="296"/>
      <c r="F773" s="296"/>
      <c r="G773" s="297"/>
      <c r="H773" s="296"/>
      <c r="I773" s="296"/>
      <c r="J773" s="296"/>
      <c r="K773" s="296"/>
      <c r="L773" s="296"/>
      <c r="M773" s="298"/>
      <c r="N773" s="298"/>
      <c r="O773" s="298"/>
      <c r="P773" s="299"/>
    </row>
    <row r="774" spans="1:16" ht="24.95" customHeight="1" x14ac:dyDescent="0.25">
      <c r="A774" s="516" t="s">
        <v>928</v>
      </c>
      <c r="B774" s="517"/>
      <c r="C774" s="517"/>
      <c r="D774" s="517"/>
      <c r="E774" s="517"/>
      <c r="F774" s="517"/>
      <c r="G774" s="517"/>
      <c r="H774" s="517"/>
      <c r="I774" s="517"/>
      <c r="J774" s="517"/>
      <c r="K774" s="517"/>
      <c r="L774" s="517"/>
      <c r="M774" s="517"/>
      <c r="N774" s="517"/>
      <c r="O774" s="517"/>
      <c r="P774" s="518"/>
    </row>
    <row r="775" spans="1:16" ht="24.95" customHeight="1" x14ac:dyDescent="0.25">
      <c r="A775" s="516" t="s">
        <v>992</v>
      </c>
      <c r="B775" s="517"/>
      <c r="C775" s="517"/>
      <c r="D775" s="517"/>
      <c r="E775" s="517"/>
      <c r="F775" s="517"/>
      <c r="G775" s="517"/>
      <c r="H775" s="517"/>
      <c r="I775" s="517"/>
      <c r="J775" s="517"/>
      <c r="K775" s="517"/>
      <c r="L775" s="517"/>
      <c r="M775" s="517"/>
      <c r="N775" s="517"/>
      <c r="O775" s="517"/>
      <c r="P775" s="518"/>
    </row>
    <row r="776" spans="1:16" ht="24.95" customHeight="1" x14ac:dyDescent="0.25">
      <c r="A776" s="516" t="s">
        <v>829</v>
      </c>
      <c r="B776" s="517"/>
      <c r="C776" s="517"/>
      <c r="D776" s="517"/>
      <c r="E776" s="517"/>
      <c r="F776" s="517"/>
      <c r="G776" s="517"/>
      <c r="H776" s="517"/>
      <c r="I776" s="517"/>
      <c r="J776" s="517"/>
      <c r="K776" s="517"/>
      <c r="L776" s="517"/>
      <c r="M776" s="517"/>
      <c r="N776" s="517"/>
      <c r="O776" s="517"/>
      <c r="P776" s="518"/>
    </row>
    <row r="777" spans="1:16" ht="24.95" customHeight="1" x14ac:dyDescent="0.25">
      <c r="A777" s="516" t="s">
        <v>929</v>
      </c>
      <c r="B777" s="517"/>
      <c r="C777" s="517"/>
      <c r="D777" s="517"/>
      <c r="E777" s="517"/>
      <c r="F777" s="517"/>
      <c r="G777" s="517"/>
      <c r="H777" s="517"/>
      <c r="I777" s="517"/>
      <c r="J777" s="517"/>
      <c r="K777" s="517"/>
      <c r="L777" s="517"/>
      <c r="M777" s="517"/>
      <c r="N777" s="517"/>
      <c r="O777" s="517"/>
      <c r="P777" s="518"/>
    </row>
    <row r="778" spans="1:16" ht="24.95" customHeight="1" x14ac:dyDescent="0.25">
      <c r="A778" s="325" t="s">
        <v>989</v>
      </c>
      <c r="G778" s="251"/>
      <c r="P778" s="301"/>
    </row>
    <row r="779" spans="1:16" ht="24.95" customHeight="1" thickBot="1" x14ac:dyDescent="0.3">
      <c r="A779" s="519" t="s">
        <v>993</v>
      </c>
      <c r="B779" s="520"/>
      <c r="C779" s="520"/>
      <c r="D779" s="520"/>
      <c r="E779" s="520"/>
      <c r="F779" s="520"/>
      <c r="G779" s="520"/>
      <c r="H779" s="520"/>
      <c r="I779" s="520"/>
      <c r="J779" s="520"/>
      <c r="K779" s="520"/>
      <c r="L779" s="520"/>
      <c r="M779" s="520"/>
      <c r="N779" s="520"/>
      <c r="O779" s="520"/>
      <c r="P779" s="521"/>
    </row>
    <row r="780" spans="1:16" ht="24.95" customHeight="1" thickBot="1" x14ac:dyDescent="0.3">
      <c r="A780" s="322"/>
      <c r="B780" s="532" t="s">
        <v>1152</v>
      </c>
      <c r="C780" s="532"/>
      <c r="D780" s="532"/>
      <c r="E780" s="532"/>
      <c r="F780" s="532"/>
      <c r="G780" s="532"/>
      <c r="H780" s="532"/>
      <c r="I780" s="532"/>
      <c r="J780" s="532"/>
      <c r="K780" s="532"/>
      <c r="L780" s="323"/>
      <c r="M780" s="323"/>
      <c r="N780" s="323"/>
      <c r="O780" s="323"/>
      <c r="P780" s="324"/>
    </row>
    <row r="781" spans="1:16" ht="48" customHeight="1" x14ac:dyDescent="0.25">
      <c r="A781" s="510" t="s">
        <v>762</v>
      </c>
      <c r="B781" s="511"/>
      <c r="C781" s="511"/>
      <c r="D781" s="511"/>
      <c r="E781" s="511"/>
      <c r="F781" s="511"/>
      <c r="G781" s="511"/>
      <c r="H781" s="511"/>
      <c r="I781" s="511"/>
      <c r="J781" s="511"/>
      <c r="K781" s="511"/>
      <c r="L781" s="511"/>
      <c r="M781" s="511"/>
      <c r="N781" s="511"/>
      <c r="O781" s="511"/>
      <c r="P781" s="512"/>
    </row>
    <row r="782" spans="1:16" ht="24.95" customHeight="1" x14ac:dyDescent="0.25">
      <c r="A782" s="513" t="s">
        <v>1365</v>
      </c>
      <c r="B782" s="514"/>
      <c r="C782" s="514"/>
      <c r="D782" s="514"/>
      <c r="E782" s="514"/>
      <c r="F782" s="514"/>
      <c r="G782" s="514"/>
      <c r="H782" s="514"/>
      <c r="I782" s="514"/>
      <c r="J782" s="514"/>
      <c r="K782" s="514"/>
      <c r="L782" s="514"/>
      <c r="M782" s="514"/>
      <c r="N782" s="514"/>
      <c r="O782" s="514"/>
      <c r="P782" s="515"/>
    </row>
    <row r="783" spans="1:16" ht="24.95" customHeight="1" x14ac:dyDescent="0.25">
      <c r="A783" s="534" t="s">
        <v>981</v>
      </c>
      <c r="B783" s="535"/>
      <c r="C783" s="535"/>
      <c r="D783" s="535"/>
      <c r="E783" s="535"/>
      <c r="F783" s="536"/>
      <c r="G783" s="522" t="s">
        <v>764</v>
      </c>
      <c r="H783" s="523"/>
      <c r="I783" s="523"/>
      <c r="J783" s="523"/>
      <c r="K783" s="523"/>
      <c r="L783" s="523"/>
      <c r="M783" s="523"/>
      <c r="N783" s="523"/>
      <c r="O783" s="523"/>
      <c r="P783" s="524"/>
    </row>
    <row r="784" spans="1:16" ht="24.95" customHeight="1" x14ac:dyDescent="0.25">
      <c r="A784" s="525" t="s">
        <v>393</v>
      </c>
      <c r="B784" s="505" t="s">
        <v>644</v>
      </c>
      <c r="C784" s="505" t="s">
        <v>645</v>
      </c>
      <c r="D784" s="505" t="s">
        <v>1613</v>
      </c>
      <c r="E784" s="505" t="s">
        <v>394</v>
      </c>
      <c r="F784" s="505" t="s">
        <v>621</v>
      </c>
      <c r="G784" s="527" t="s">
        <v>31</v>
      </c>
      <c r="H784" s="528"/>
      <c r="I784" s="263" t="s">
        <v>7</v>
      </c>
      <c r="J784" s="264" t="s">
        <v>32</v>
      </c>
      <c r="K784" s="264" t="s">
        <v>640</v>
      </c>
      <c r="L784" s="265" t="s">
        <v>8</v>
      </c>
      <c r="M784" s="266" t="s">
        <v>9</v>
      </c>
      <c r="N784" s="267" t="s">
        <v>10</v>
      </c>
      <c r="O784" s="264" t="s">
        <v>396</v>
      </c>
      <c r="P784" s="268" t="s">
        <v>623</v>
      </c>
    </row>
    <row r="785" spans="1:16" ht="24.95" customHeight="1" x14ac:dyDescent="0.25">
      <c r="A785" s="526"/>
      <c r="B785" s="506"/>
      <c r="C785" s="506"/>
      <c r="D785" s="506"/>
      <c r="E785" s="506"/>
      <c r="F785" s="506"/>
      <c r="G785" s="269" t="s">
        <v>34</v>
      </c>
      <c r="H785" s="270" t="s">
        <v>35</v>
      </c>
      <c r="I785" s="271" t="s">
        <v>36</v>
      </c>
      <c r="J785" s="272" t="s">
        <v>36</v>
      </c>
      <c r="K785" s="272" t="s">
        <v>36</v>
      </c>
      <c r="L785" s="273" t="s">
        <v>37</v>
      </c>
      <c r="M785" s="274" t="s">
        <v>37</v>
      </c>
      <c r="N785" s="275" t="s">
        <v>38</v>
      </c>
      <c r="O785" s="272" t="s">
        <v>37</v>
      </c>
      <c r="P785" s="276" t="s">
        <v>37</v>
      </c>
    </row>
    <row r="786" spans="1:16" ht="24.95" customHeight="1" x14ac:dyDescent="0.25">
      <c r="A786" s="277" t="s">
        <v>61</v>
      </c>
      <c r="B786" s="278">
        <v>3</v>
      </c>
      <c r="C786" s="249">
        <v>3</v>
      </c>
      <c r="D786" s="249" t="s">
        <v>1614</v>
      </c>
      <c r="E786" s="279">
        <f>IFERROR(B786/C786,0)</f>
        <v>1</v>
      </c>
      <c r="F786" s="279"/>
      <c r="G786" s="280">
        <f>IFERROR((VLOOKUP($A786,'Tabela de alimentos'!$A$3:$K$1041,2,FALSE))*$C786/100,0)</f>
        <v>10.814189356521741</v>
      </c>
      <c r="H786" s="281">
        <f>IFERROR((VLOOKUP($A786,'Tabela de alimentos'!$A$3:$K$1041,3,FALSE))*$C786/100,0)</f>
        <v>45.24656826768696</v>
      </c>
      <c r="I786" s="279">
        <f>IFERROR((VLOOKUP($A786,'Tabela de alimentos'!$A$3:$K$1041,4,FALSE))*$C786/100,0)</f>
        <v>0.29372347826086953</v>
      </c>
      <c r="J786" s="282">
        <f>IFERROR((VLOOKUP($A786,'Tabela de alimentos'!$A$3:$K$1041,5,FALSE))*$C786/100,0)</f>
        <v>4.1000000000000009E-2</v>
      </c>
      <c r="K786" s="282">
        <f>IFERROR((VLOOKUP($A786,'Tabela de alimentos'!$A$3:$K$1041,6,FALSE))*$C786/100,0)</f>
        <v>2.2527765217391305</v>
      </c>
      <c r="L786" s="283">
        <f>IFERROR((VLOOKUP($A786,'Tabela de alimentos'!$A$3:$K$1041,7,FALSE))*$C786/100,0)</f>
        <v>0.53590000000000004</v>
      </c>
      <c r="M786" s="283">
        <f>IFERROR((VLOOKUP($A786,'Tabela de alimentos'!$A$3:$K$1041,8,FALSE))*$C786/100,0)</f>
        <v>2.8499999999999998E-2</v>
      </c>
      <c r="N786" s="283">
        <f>IFERROR((VLOOKUP($A786,'Tabela de alimentos'!$A$3:$K$1041,9,FALSE))*$C786/100,0)</f>
        <v>0</v>
      </c>
      <c r="O786" s="283">
        <f>IFERROR((VLOOKUP($A786,'Tabela de alimentos'!$A$3:$K$1041,10,FALSE))*$C786/100,0)</f>
        <v>0</v>
      </c>
      <c r="P786" s="284">
        <f>IFERROR((VLOOKUP($A786,'Tabela de alimentos'!$A$3:$K$1041,11,FALSE))*$C786/100,0)</f>
        <v>2.2099999999999998E-2</v>
      </c>
    </row>
    <row r="787" spans="1:16" ht="24.95" customHeight="1" x14ac:dyDescent="0.25">
      <c r="A787" s="285" t="s">
        <v>217</v>
      </c>
      <c r="B787" s="278">
        <v>2</v>
      </c>
      <c r="C787" s="249">
        <v>2</v>
      </c>
      <c r="D787" s="249" t="s">
        <v>1614</v>
      </c>
      <c r="E787" s="279">
        <f>IFERROR(B787/C787,0)</f>
        <v>1</v>
      </c>
      <c r="F787" s="279"/>
      <c r="G787" s="282">
        <f>IFERROR((VLOOKUP($A787,'Tabela de alimentos'!$A$3:$K$1041,2,FALSE))*$C787/100,0)</f>
        <v>14.519378536919977</v>
      </c>
      <c r="H787" s="283">
        <f>IFERROR((VLOOKUP($A787,'Tabela de alimentos'!$A$3:$K$1041,3,FALSE))*$C787/100,0)</f>
        <v>60.749079798473183</v>
      </c>
      <c r="I787" s="279">
        <f>IFERROR((VLOOKUP($A787,'Tabela de alimentos'!$A$3:$K$1041,4,FALSE))*$C787/100,0)</f>
        <v>8.2940001487731944E-3</v>
      </c>
      <c r="J787" s="282">
        <f>IFERROR((VLOOKUP($A787,'Tabela de alimentos'!$A$3:$K$1041,5,FALSE))*$C787/100,0)</f>
        <v>1.6472200000000001</v>
      </c>
      <c r="K787" s="282">
        <f>IFERROR((VLOOKUP($A787,'Tabela de alimentos'!$A$3:$K$1041,6,FALSE))*$C787/100,0)</f>
        <v>1.265999851226658E-3</v>
      </c>
      <c r="L787" s="283">
        <f>IFERROR((VLOOKUP($A787,'Tabela de alimentos'!$A$3:$K$1041,7,FALSE))*$C787/100,0)</f>
        <v>0.18845999999999999</v>
      </c>
      <c r="M787" s="283">
        <f>IFERROR((VLOOKUP($A787,'Tabela de alimentos'!$A$3:$K$1041,8,FALSE))*$C787/100,0)</f>
        <v>3.0800000000000007E-3</v>
      </c>
      <c r="N787" s="283">
        <f>IFERROR((VLOOKUP($A787,'Tabela de alimentos'!$A$3:$K$1041,9,FALSE))*$C787/100,0)</f>
        <v>15.08</v>
      </c>
      <c r="O787" s="283">
        <f>IFERROR((VLOOKUP($A787,'Tabela de alimentos'!$A$3:$K$1041,10,FALSE))*$C787/100,0)</f>
        <v>0</v>
      </c>
      <c r="P787" s="284">
        <f>IFERROR((VLOOKUP($A787,'Tabela de alimentos'!$A$3:$K$1041,11,FALSE))*$C787/100,0)</f>
        <v>11.573893333333336</v>
      </c>
    </row>
    <row r="788" spans="1:16" ht="24.95" customHeight="1" x14ac:dyDescent="0.25">
      <c r="A788" s="285" t="s">
        <v>307</v>
      </c>
      <c r="B788" s="278">
        <v>20</v>
      </c>
      <c r="C788" s="249">
        <v>20</v>
      </c>
      <c r="D788" s="249" t="s">
        <v>1614</v>
      </c>
      <c r="E788" s="279">
        <f>IFERROR(B788/C788,0)</f>
        <v>1</v>
      </c>
      <c r="F788" s="279"/>
      <c r="G788" s="282">
        <f>IFERROR((VLOOKUP($A788,'Tabela de alimentos'!$A$3:$K$1041,2,FALSE))*$C788/100,0)</f>
        <v>99.330059999999975</v>
      </c>
      <c r="H788" s="283">
        <f>IFERROR((VLOOKUP($A788,'Tabela de alimentos'!$A$3:$K$1041,3,FALSE))*$C788/100,0)</f>
        <v>415.59697103999997</v>
      </c>
      <c r="I788" s="279">
        <f>IFERROR((VLOOKUP($A788,'Tabela de alimentos'!$A$3:$K$1041,4,FALSE))*$C788/100,0)</f>
        <v>5.0840000000000005</v>
      </c>
      <c r="J788" s="282">
        <f>IFERROR((VLOOKUP($A788,'Tabela de alimentos'!$A$3:$K$1041,5,FALSE))*$C788/100,0)</f>
        <v>5.3806666666666674</v>
      </c>
      <c r="K788" s="282">
        <f>IFERROR((VLOOKUP($A788,'Tabela de alimentos'!$A$3:$K$1041,6,FALSE))*$C788/100,0)</f>
        <v>7.8360000000000003</v>
      </c>
      <c r="L788" s="283">
        <f>IFERROR((VLOOKUP($A788,'Tabela de alimentos'!$A$3:$K$1041,7,FALSE))*$C788/100,0)</f>
        <v>178.05466666666663</v>
      </c>
      <c r="M788" s="283">
        <f>IFERROR((VLOOKUP($A788,'Tabela de alimentos'!$A$3:$K$1041,8,FALSE))*$C788/100,0)</f>
        <v>0.10466666666666667</v>
      </c>
      <c r="N788" s="283">
        <f>IFERROR((VLOOKUP($A788,'Tabela de alimentos'!$A$3:$K$1041,9,FALSE))*$C788/100,0)</f>
        <v>72.211333333333329</v>
      </c>
      <c r="O788" s="283">
        <f>IFERROR((VLOOKUP($A788,'Tabela de alimentos'!$A$3:$K$1041,10,FALSE))*$C788/100,0)</f>
        <v>0</v>
      </c>
      <c r="P788" s="284">
        <f>IFERROR((VLOOKUP($A788,'Tabela de alimentos'!$A$3:$K$1041,11,FALSE))*$C788/100,0)</f>
        <v>64.599999999999994</v>
      </c>
    </row>
    <row r="789" spans="1:16" ht="24.95" customHeight="1" x14ac:dyDescent="0.25">
      <c r="A789" s="285" t="s">
        <v>101</v>
      </c>
      <c r="B789" s="278">
        <v>3</v>
      </c>
      <c r="C789" s="249">
        <v>2.5</v>
      </c>
      <c r="D789" s="249" t="s">
        <v>1614</v>
      </c>
      <c r="E789" s="279">
        <f>IFERROR(B789/C789,0)</f>
        <v>1.2</v>
      </c>
      <c r="F789" s="279"/>
      <c r="G789" s="282">
        <f>IFERROR((VLOOKUP($A789,'Tabela de alimentos'!$A$3:$K$1041,2,FALSE))*$C789/100,0)</f>
        <v>0.98550115942028949</v>
      </c>
      <c r="H789" s="283">
        <f>IFERROR((VLOOKUP($A789,'Tabela de alimentos'!$A$3:$K$1041,3,FALSE))*$C789/100,0)</f>
        <v>4.1233368510144919</v>
      </c>
      <c r="I789" s="279">
        <f>IFERROR((VLOOKUP($A789,'Tabela de alimentos'!$A$3:$K$1041,4,FALSE))*$C789/100,0)</f>
        <v>4.2753623188405802E-2</v>
      </c>
      <c r="J789" s="282">
        <f>IFERROR((VLOOKUP($A789,'Tabela de alimentos'!$A$3:$K$1041,5,FALSE))*$C789/100,0)</f>
        <v>2E-3</v>
      </c>
      <c r="K789" s="282">
        <f>IFERROR((VLOOKUP($A789,'Tabela de alimentos'!$A$3:$K$1041,6,FALSE))*$C789/100,0)</f>
        <v>0.22132971014492747</v>
      </c>
      <c r="L789" s="283">
        <f>IFERROR((VLOOKUP($A789,'Tabela de alimentos'!$A$3:$K$1041,7,FALSE))*$C789/100,0)</f>
        <v>0.35</v>
      </c>
      <c r="M789" s="283">
        <f>IFERROR((VLOOKUP($A789,'Tabela de alimentos'!$A$3:$K$1041,8,FALSE))*$C789/100,0)</f>
        <v>5.0833333333333338E-3</v>
      </c>
      <c r="N789" s="283">
        <f>IFERROR((VLOOKUP($A789,'Tabela de alimentos'!$A$3:$K$1041,9,FALSE))*$C789/100,0)</f>
        <v>0</v>
      </c>
      <c r="O789" s="283">
        <f>IFERROR((VLOOKUP($A789,'Tabela de alimentos'!$A$3:$K$1041,10,FALSE))*$C789/100,0)</f>
        <v>0.11666666666666668</v>
      </c>
      <c r="P789" s="284">
        <f>IFERROR((VLOOKUP($A789,'Tabela de alimentos'!$A$3:$K$1041,11,FALSE))*$C789/100,0)</f>
        <v>1.4916666666666667E-2</v>
      </c>
    </row>
    <row r="790" spans="1:16" ht="24.95" customHeight="1" x14ac:dyDescent="0.25">
      <c r="A790" s="285" t="s">
        <v>861</v>
      </c>
      <c r="B790" s="278">
        <v>0.2</v>
      </c>
      <c r="C790" s="249">
        <v>0.2</v>
      </c>
      <c r="D790" s="249" t="s">
        <v>1614</v>
      </c>
      <c r="E790" s="279">
        <f>IFERROR(B790/C790,0)</f>
        <v>1</v>
      </c>
      <c r="F790" s="279"/>
      <c r="G790" s="289">
        <f>IFERROR((VLOOKUP($A790,'Tabela de alimentos'!$A$3:$K$1041,2,FALSE))*$C790/100,0)</f>
        <v>0</v>
      </c>
      <c r="H790" s="283">
        <f>IFERROR((VLOOKUP($A790,'Tabela de alimentos'!$A$3:$K$1041,3,FALSE))*$C790/100,0)</f>
        <v>0</v>
      </c>
      <c r="I790" s="279">
        <f>IFERROR((VLOOKUP($A790,'Tabela de alimentos'!$A$3:$K$1041,4,FALSE))*$C790/100,0)</f>
        <v>0</v>
      </c>
      <c r="J790" s="282">
        <f>IFERROR((VLOOKUP($A790,'Tabela de alimentos'!$A$3:$K$1041,5,FALSE))*$C790/100,0)</f>
        <v>0</v>
      </c>
      <c r="K790" s="282">
        <f>IFERROR((VLOOKUP($A790,'Tabela de alimentos'!$A$3:$K$1041,6,FALSE))*$C790/100,0)</f>
        <v>0</v>
      </c>
      <c r="L790" s="283">
        <f>IFERROR((VLOOKUP($A790,'Tabela de alimentos'!$A$3:$K$1041,7,FALSE))*$C790/100,0)</f>
        <v>0</v>
      </c>
      <c r="M790" s="283">
        <f>IFERROR((VLOOKUP($A790,'Tabela de alimentos'!$A$3:$K$1041,8,FALSE))*$C790/100,0)</f>
        <v>0</v>
      </c>
      <c r="N790" s="283">
        <f>IFERROR((VLOOKUP($A790,'Tabela de alimentos'!$A$3:$K$1041,9,FALSE))*$C790/100,0)</f>
        <v>0</v>
      </c>
      <c r="O790" s="283">
        <f>IFERROR((VLOOKUP($A790,'Tabela de alimentos'!$A$3:$K$1041,10,FALSE))*$C790/100,0)</f>
        <v>0</v>
      </c>
      <c r="P790" s="284">
        <f>IFERROR((VLOOKUP($A790,'Tabela de alimentos'!$A$3:$K$1041,11,FALSE))*$C790/100,0)</f>
        <v>79.88600000000001</v>
      </c>
    </row>
    <row r="791" spans="1:16" ht="24.95" customHeight="1" x14ac:dyDescent="0.25">
      <c r="A791" s="539" t="s">
        <v>395</v>
      </c>
      <c r="B791" s="540"/>
      <c r="C791" s="540"/>
      <c r="D791" s="540"/>
      <c r="E791" s="540"/>
      <c r="F791" s="541"/>
      <c r="G791" s="290">
        <f t="shared" ref="G791:P791" si="68">SUM(G786:G790)</f>
        <v>125.64912905286198</v>
      </c>
      <c r="H791" s="291">
        <f t="shared" si="68"/>
        <v>525.71595595717463</v>
      </c>
      <c r="I791" s="291">
        <f t="shared" si="68"/>
        <v>5.4287711015980493</v>
      </c>
      <c r="J791" s="292">
        <f t="shared" si="68"/>
        <v>7.0708866666666674</v>
      </c>
      <c r="K791" s="292">
        <f t="shared" si="68"/>
        <v>10.311372231735284</v>
      </c>
      <c r="L791" s="292">
        <f t="shared" si="68"/>
        <v>179.12902666666662</v>
      </c>
      <c r="M791" s="291">
        <f t="shared" si="68"/>
        <v>0.14133000000000001</v>
      </c>
      <c r="N791" s="293">
        <f t="shared" si="68"/>
        <v>87.291333333333327</v>
      </c>
      <c r="O791" s="293">
        <f t="shared" si="68"/>
        <v>0.11666666666666668</v>
      </c>
      <c r="P791" s="294">
        <f t="shared" si="68"/>
        <v>156.09691000000001</v>
      </c>
    </row>
    <row r="792" spans="1:16" ht="24.95" customHeight="1" x14ac:dyDescent="0.25">
      <c r="A792" s="295" t="s">
        <v>767</v>
      </c>
      <c r="B792" s="537"/>
      <c r="C792" s="537"/>
      <c r="D792" s="250"/>
      <c r="E792" s="296"/>
      <c r="F792" s="296"/>
      <c r="G792" s="297"/>
      <c r="H792" s="296"/>
      <c r="I792" s="296"/>
      <c r="J792" s="296"/>
      <c r="K792" s="296"/>
      <c r="L792" s="296"/>
      <c r="M792" s="298"/>
      <c r="N792" s="298"/>
      <c r="O792" s="298"/>
      <c r="P792" s="299"/>
    </row>
    <row r="793" spans="1:16" ht="24.95" customHeight="1" x14ac:dyDescent="0.25">
      <c r="A793" s="516" t="s">
        <v>982</v>
      </c>
      <c r="B793" s="517"/>
      <c r="C793" s="517"/>
      <c r="D793" s="517"/>
      <c r="E793" s="517"/>
      <c r="F793" s="517"/>
      <c r="G793" s="517"/>
      <c r="H793" s="517"/>
      <c r="I793" s="517"/>
      <c r="J793" s="517"/>
      <c r="K793" s="517"/>
      <c r="L793" s="517"/>
      <c r="M793" s="517"/>
      <c r="N793" s="517"/>
      <c r="O793" s="517"/>
      <c r="P793" s="518"/>
    </row>
    <row r="794" spans="1:16" ht="24.95" customHeight="1" x14ac:dyDescent="0.25">
      <c r="A794" s="507" t="s">
        <v>983</v>
      </c>
      <c r="B794" s="517"/>
      <c r="C794" s="517"/>
      <c r="D794" s="517"/>
      <c r="E794" s="517"/>
      <c r="F794" s="517"/>
      <c r="G794" s="517"/>
      <c r="H794" s="517"/>
      <c r="I794" s="517"/>
      <c r="J794" s="517"/>
      <c r="K794" s="517"/>
      <c r="L794" s="517"/>
      <c r="M794" s="517"/>
      <c r="N794" s="517"/>
      <c r="O794" s="517"/>
      <c r="P794" s="518"/>
    </row>
    <row r="795" spans="1:16" ht="24.95" customHeight="1" x14ac:dyDescent="0.25">
      <c r="A795" s="516" t="s">
        <v>984</v>
      </c>
      <c r="B795" s="517"/>
      <c r="C795" s="517"/>
      <c r="D795" s="517"/>
      <c r="E795" s="517"/>
      <c r="F795" s="517"/>
      <c r="G795" s="517"/>
      <c r="H795" s="517"/>
      <c r="I795" s="517"/>
      <c r="J795" s="517"/>
      <c r="K795" s="517"/>
      <c r="L795" s="517"/>
      <c r="M795" s="517"/>
      <c r="N795" s="517"/>
      <c r="O795" s="517"/>
      <c r="P795" s="518"/>
    </row>
    <row r="796" spans="1:16" ht="24.95" customHeight="1" x14ac:dyDescent="0.25">
      <c r="A796" s="516" t="s">
        <v>985</v>
      </c>
      <c r="B796" s="517"/>
      <c r="C796" s="517"/>
      <c r="D796" s="517"/>
      <c r="E796" s="517"/>
      <c r="F796" s="517"/>
      <c r="G796" s="517"/>
      <c r="H796" s="517"/>
      <c r="I796" s="517"/>
      <c r="J796" s="517"/>
      <c r="K796" s="517"/>
      <c r="L796" s="517"/>
      <c r="M796" s="517"/>
      <c r="N796" s="517"/>
      <c r="O796" s="517"/>
      <c r="P796" s="518"/>
    </row>
    <row r="797" spans="1:16" ht="24.95" customHeight="1" x14ac:dyDescent="0.25">
      <c r="A797" s="516" t="s">
        <v>1117</v>
      </c>
      <c r="B797" s="517"/>
      <c r="C797" s="517"/>
      <c r="D797" s="517"/>
      <c r="E797" s="517"/>
      <c r="F797" s="517"/>
      <c r="G797" s="517"/>
      <c r="H797" s="517"/>
      <c r="I797" s="517"/>
      <c r="J797" s="517"/>
      <c r="K797" s="517"/>
      <c r="L797" s="517"/>
      <c r="M797" s="517"/>
      <c r="N797" s="517"/>
      <c r="O797" s="517"/>
      <c r="P797" s="518"/>
    </row>
    <row r="798" spans="1:16" ht="24.95" customHeight="1" thickBot="1" x14ac:dyDescent="0.3">
      <c r="A798" s="332" t="s">
        <v>986</v>
      </c>
      <c r="B798" s="252"/>
      <c r="C798" s="252"/>
      <c r="D798" s="252"/>
      <c r="E798" s="252"/>
      <c r="F798" s="252"/>
      <c r="G798" s="252"/>
      <c r="H798" s="252"/>
      <c r="I798" s="252"/>
      <c r="J798" s="252"/>
      <c r="K798" s="252"/>
      <c r="L798" s="252"/>
      <c r="M798" s="252"/>
      <c r="N798" s="252"/>
      <c r="O798" s="252"/>
      <c r="P798" s="303"/>
    </row>
    <row r="799" spans="1:16" ht="24.95" customHeight="1" thickBot="1" x14ac:dyDescent="0.3">
      <c r="A799" s="333"/>
      <c r="B799" s="532" t="s">
        <v>1152</v>
      </c>
      <c r="C799" s="532"/>
      <c r="D799" s="532"/>
      <c r="E799" s="532"/>
      <c r="F799" s="532"/>
      <c r="G799" s="532"/>
      <c r="H799" s="532"/>
      <c r="I799" s="532"/>
      <c r="J799" s="532"/>
      <c r="K799" s="532"/>
      <c r="L799" s="334"/>
      <c r="M799" s="334"/>
      <c r="N799" s="334"/>
      <c r="O799" s="334"/>
      <c r="P799" s="335"/>
    </row>
    <row r="800" spans="1:16" ht="48" customHeight="1" x14ac:dyDescent="0.25">
      <c r="A800" s="510" t="s">
        <v>762</v>
      </c>
      <c r="B800" s="511"/>
      <c r="C800" s="511"/>
      <c r="D800" s="511"/>
      <c r="E800" s="511"/>
      <c r="F800" s="511"/>
      <c r="G800" s="511"/>
      <c r="H800" s="511"/>
      <c r="I800" s="511"/>
      <c r="J800" s="511"/>
      <c r="K800" s="511"/>
      <c r="L800" s="511"/>
      <c r="M800" s="511"/>
      <c r="N800" s="511"/>
      <c r="O800" s="511"/>
      <c r="P800" s="512"/>
    </row>
    <row r="801" spans="1:16" ht="24.95" customHeight="1" x14ac:dyDescent="0.25">
      <c r="A801" s="513" t="s">
        <v>1365</v>
      </c>
      <c r="B801" s="514"/>
      <c r="C801" s="514"/>
      <c r="D801" s="514"/>
      <c r="E801" s="514"/>
      <c r="F801" s="514"/>
      <c r="G801" s="514"/>
      <c r="H801" s="514"/>
      <c r="I801" s="514"/>
      <c r="J801" s="514"/>
      <c r="K801" s="514"/>
      <c r="L801" s="514"/>
      <c r="M801" s="514"/>
      <c r="N801" s="514"/>
      <c r="O801" s="514"/>
      <c r="P801" s="515"/>
    </row>
    <row r="802" spans="1:16" ht="24.95" customHeight="1" x14ac:dyDescent="0.25">
      <c r="A802" s="534" t="s">
        <v>994</v>
      </c>
      <c r="B802" s="535"/>
      <c r="C802" s="535"/>
      <c r="D802" s="535"/>
      <c r="E802" s="535"/>
      <c r="F802" s="536"/>
      <c r="G802" s="522" t="s">
        <v>764</v>
      </c>
      <c r="H802" s="523"/>
      <c r="I802" s="523"/>
      <c r="J802" s="523"/>
      <c r="K802" s="523"/>
      <c r="L802" s="523"/>
      <c r="M802" s="523"/>
      <c r="N802" s="523"/>
      <c r="O802" s="523"/>
      <c r="P802" s="524"/>
    </row>
    <row r="803" spans="1:16" ht="24.95" customHeight="1" x14ac:dyDescent="0.25">
      <c r="A803" s="525" t="s">
        <v>393</v>
      </c>
      <c r="B803" s="505" t="s">
        <v>644</v>
      </c>
      <c r="C803" s="505" t="s">
        <v>645</v>
      </c>
      <c r="D803" s="505" t="s">
        <v>1613</v>
      </c>
      <c r="E803" s="505" t="s">
        <v>394</v>
      </c>
      <c r="F803" s="505" t="s">
        <v>621</v>
      </c>
      <c r="G803" s="527" t="s">
        <v>31</v>
      </c>
      <c r="H803" s="528"/>
      <c r="I803" s="263" t="s">
        <v>7</v>
      </c>
      <c r="J803" s="264" t="s">
        <v>32</v>
      </c>
      <c r="K803" s="264" t="s">
        <v>640</v>
      </c>
      <c r="L803" s="265" t="s">
        <v>8</v>
      </c>
      <c r="M803" s="266" t="s">
        <v>9</v>
      </c>
      <c r="N803" s="267" t="s">
        <v>10</v>
      </c>
      <c r="O803" s="264" t="s">
        <v>396</v>
      </c>
      <c r="P803" s="268" t="s">
        <v>623</v>
      </c>
    </row>
    <row r="804" spans="1:16" ht="24.95" customHeight="1" x14ac:dyDescent="0.25">
      <c r="A804" s="526"/>
      <c r="B804" s="506"/>
      <c r="C804" s="506"/>
      <c r="D804" s="506"/>
      <c r="E804" s="506"/>
      <c r="F804" s="506"/>
      <c r="G804" s="269" t="s">
        <v>34</v>
      </c>
      <c r="H804" s="267" t="s">
        <v>35</v>
      </c>
      <c r="I804" s="271" t="s">
        <v>36</v>
      </c>
      <c r="J804" s="272" t="s">
        <v>36</v>
      </c>
      <c r="K804" s="272" t="s">
        <v>36</v>
      </c>
      <c r="L804" s="273" t="s">
        <v>37</v>
      </c>
      <c r="M804" s="274" t="s">
        <v>37</v>
      </c>
      <c r="N804" s="275" t="s">
        <v>38</v>
      </c>
      <c r="O804" s="272" t="s">
        <v>37</v>
      </c>
      <c r="P804" s="276" t="s">
        <v>37</v>
      </c>
    </row>
    <row r="805" spans="1:16" ht="24.95" customHeight="1" x14ac:dyDescent="0.25">
      <c r="A805" s="277" t="s">
        <v>599</v>
      </c>
      <c r="B805" s="278">
        <v>110</v>
      </c>
      <c r="C805" s="249">
        <v>70</v>
      </c>
      <c r="D805" s="249" t="s">
        <v>1614</v>
      </c>
      <c r="E805" s="279">
        <f>IFERROR(B805/C805,0)</f>
        <v>1.5714285714285714</v>
      </c>
      <c r="F805" s="279"/>
      <c r="G805" s="280">
        <f>IFERROR((VLOOKUP($A805,'Tabela de alimentos'!$A$3:$K$1041,2,FALSE))*$C805/100,0)</f>
        <v>65.8</v>
      </c>
      <c r="H805" s="281">
        <f>IFERROR((VLOOKUP($A805,'Tabela de alimentos'!$A$3:$K$1041,3,FALSE))*$C805/100,0)</f>
        <v>275.30720000000002</v>
      </c>
      <c r="I805" s="310">
        <f>IFERROR((VLOOKUP($A805,'Tabela de alimentos'!$A$3:$K$1041,4,FALSE))*$C805/100,0)</f>
        <v>12.74</v>
      </c>
      <c r="J805" s="282">
        <f>IFERROR((VLOOKUP($A805,'Tabela de alimentos'!$A$3:$K$1041,5,FALSE))*$C805/100,0)</f>
        <v>1.6170000000000002</v>
      </c>
      <c r="K805" s="282">
        <f>IFERROR((VLOOKUP($A805,'Tabela de alimentos'!$A$3:$K$1041,6,FALSE))*$C805/100,0)</f>
        <v>7.000000000000001E-3</v>
      </c>
      <c r="L805" s="283">
        <f>IFERROR((VLOOKUP($A805,'Tabela de alimentos'!$A$3:$K$1041,7,FALSE))*$C805/100,0)</f>
        <v>7</v>
      </c>
      <c r="M805" s="283">
        <f>IFERROR((VLOOKUP($A805,'Tabela de alimentos'!$A$3:$K$1041,8,FALSE))*$C805/100,0)</f>
        <v>0.39200000000000002</v>
      </c>
      <c r="N805" s="283">
        <f>IFERROR((VLOOKUP($A805,'Tabela de alimentos'!$A$3:$K$1041,9,FALSE))*$C805/100,0)</f>
        <v>0</v>
      </c>
      <c r="O805" s="283">
        <f>IFERROR((VLOOKUP($A805,'Tabela de alimentos'!$A$3:$K$1041,10,FALSE))*$C805/100,0)</f>
        <v>0</v>
      </c>
      <c r="P805" s="284">
        <f>IFERROR((VLOOKUP($A805,'Tabela de alimentos'!$A$3:$K$1041,11,FALSE))*$C805/100,0)</f>
        <v>36.4</v>
      </c>
    </row>
    <row r="806" spans="1:16" ht="24.95" customHeight="1" x14ac:dyDescent="0.25">
      <c r="A806" s="285" t="s">
        <v>188</v>
      </c>
      <c r="B806" s="278">
        <v>10</v>
      </c>
      <c r="C806" s="249">
        <v>10</v>
      </c>
      <c r="D806" s="249" t="s">
        <v>1614</v>
      </c>
      <c r="E806" s="279">
        <f>IFERROR(B806/C806,0)</f>
        <v>1</v>
      </c>
      <c r="F806" s="279"/>
      <c r="G806" s="282">
        <f>IFERROR((VLOOKUP($A806,'Tabela de alimentos'!$A$3:$K$1041,2,FALSE))*$C806/100,0)</f>
        <v>3.1818153430163902</v>
      </c>
      <c r="H806" s="283">
        <f>IFERROR((VLOOKUP($A806,'Tabela de alimentos'!$A$3:$K$1041,3,FALSE))*$C806/100,0)</f>
        <v>13.312715395180579</v>
      </c>
      <c r="I806" s="310">
        <f>IFERROR((VLOOKUP($A806,'Tabela de alimentos'!$A$3:$K$1041,4,FALSE))*$C806/100,0)</f>
        <v>9.3958333333333324E-2</v>
      </c>
      <c r="J806" s="282">
        <f>IFERROR((VLOOKUP($A806,'Tabela de alimentos'!$A$3:$K$1041,5,FALSE))*$C806/100,0)</f>
        <v>1.4000000000000002E-2</v>
      </c>
      <c r="K806" s="282">
        <f>IFERROR((VLOOKUP($A806,'Tabela de alimentos'!$A$3:$K$1041,6,FALSE))*$C806/100,0)</f>
        <v>1.1084416666666677</v>
      </c>
      <c r="L806" s="283">
        <f>IFERROR((VLOOKUP($A806,'Tabela de alimentos'!$A$3:$K$1041,7,FALSE))*$C806/100,0)</f>
        <v>5.0983666666666663</v>
      </c>
      <c r="M806" s="283">
        <f>IFERROR((VLOOKUP($A806,'Tabela de alimentos'!$A$3:$K$1041,8,FALSE))*$C806/100,0)</f>
        <v>1.79666666666667E-2</v>
      </c>
      <c r="N806" s="283">
        <f>IFERROR((VLOOKUP($A806,'Tabela de alimentos'!$A$3:$K$1041,9,FALSE))*$C806/100,0)</f>
        <v>0</v>
      </c>
      <c r="O806" s="283">
        <f>IFERROR((VLOOKUP($A806,'Tabela de alimentos'!$A$3:$K$1041,10,FALSE))*$C806/100,0)</f>
        <v>3.8235999999999994</v>
      </c>
      <c r="P806" s="284">
        <f>IFERROR((VLOOKUP($A806,'Tabela de alimentos'!$A$3:$K$1041,11,FALSE))*$C806/100,0)</f>
        <v>0.12483333333333332</v>
      </c>
    </row>
    <row r="807" spans="1:16" ht="24.95" customHeight="1" x14ac:dyDescent="0.25">
      <c r="A807" s="285" t="s">
        <v>534</v>
      </c>
      <c r="B807" s="278">
        <v>1</v>
      </c>
      <c r="C807" s="249">
        <v>1</v>
      </c>
      <c r="D807" s="249" t="s">
        <v>1614</v>
      </c>
      <c r="E807" s="279">
        <f>IFERROR(B807/C807,0)</f>
        <v>1</v>
      </c>
      <c r="F807" s="279"/>
      <c r="G807" s="282">
        <f>IFERROR((VLOOKUP($A807,'Tabela de alimentos'!$A$3:$K$1041,2,FALSE))*$C807/100,0)</f>
        <v>2.79</v>
      </c>
      <c r="H807" s="283">
        <f>IFERROR((VLOOKUP($A807,'Tabela de alimentos'!$A$3:$K$1041,3,FALSE))*$C807/100,0)</f>
        <v>11.673360000000001</v>
      </c>
      <c r="I807" s="310">
        <f>IFERROR((VLOOKUP($A807,'Tabela de alimentos'!$A$3:$K$1041,4,FALSE))*$C807/100,0)</f>
        <v>0.21929999999999999</v>
      </c>
      <c r="J807" s="282">
        <f>IFERROR((VLOOKUP($A807,'Tabela de alimentos'!$A$3:$K$1041,5,FALSE))*$C807/100,0)</f>
        <v>4.7800000000000002E-2</v>
      </c>
      <c r="K807" s="282">
        <f>IFERROR((VLOOKUP($A807,'Tabela de alimentos'!$A$3:$K$1041,6,FALSE))*$C807/100,0)</f>
        <v>0.52100000000000002</v>
      </c>
      <c r="L807" s="283">
        <f>IFERROR((VLOOKUP($A807,'Tabela de alimentos'!$A$3:$K$1041,7,FALSE))*$C807/100,0)</f>
        <v>12.46</v>
      </c>
      <c r="M807" s="283">
        <f>IFERROR((VLOOKUP($A807,'Tabela de alimentos'!$A$3:$K$1041,8,FALSE))*$C807/100,0)</f>
        <v>0.42460000000000003</v>
      </c>
      <c r="N807" s="283">
        <f>IFERROR((VLOOKUP($A807,'Tabela de alimentos'!$A$3:$K$1041,9,FALSE))*$C807/100,0)</f>
        <v>9.17</v>
      </c>
      <c r="O807" s="283">
        <f>IFERROR((VLOOKUP($A807,'Tabela de alimentos'!$A$3:$K$1041,10,FALSE))*$C807/100,0)</f>
        <v>5.6670000000000007</v>
      </c>
      <c r="P807" s="284">
        <f>IFERROR((VLOOKUP($A807,'Tabela de alimentos'!$A$3:$K$1041,11,FALSE))*$C807/100,0)</f>
        <v>2.11</v>
      </c>
    </row>
    <row r="808" spans="1:16" ht="24.95" customHeight="1" x14ac:dyDescent="0.25">
      <c r="A808" s="285" t="s">
        <v>90</v>
      </c>
      <c r="B808" s="278">
        <v>1</v>
      </c>
      <c r="C808" s="249">
        <v>1</v>
      </c>
      <c r="D808" s="249" t="s">
        <v>1614</v>
      </c>
      <c r="E808" s="279">
        <f t="shared" ref="E808:E813" si="69">IFERROR(B808/C808,0)</f>
        <v>1</v>
      </c>
      <c r="F808" s="279"/>
      <c r="G808" s="282">
        <f>IFERROR((VLOOKUP($A808,'Tabela de alimentos'!$A$3:$K$1041,2,FALSE))*$C808/100,0)</f>
        <v>1.1312987826086958</v>
      </c>
      <c r="H808" s="283">
        <f>IFERROR((VLOOKUP($A808,'Tabela de alimentos'!$A$3:$K$1041,3,FALSE))*$C808/100,0)</f>
        <v>4.733354106434783</v>
      </c>
      <c r="I808" s="310">
        <f>IFERROR((VLOOKUP($A808,'Tabela de alimentos'!$A$3:$K$1041,4,FALSE))*$C808/100,0)</f>
        <v>7.0108695652173911E-2</v>
      </c>
      <c r="J808" s="282">
        <f>IFERROR((VLOOKUP($A808,'Tabela de alimentos'!$A$3:$K$1041,5,FALSE))*$C808/100,0)</f>
        <v>2.2000000000000001E-3</v>
      </c>
      <c r="K808" s="282">
        <f>IFERROR((VLOOKUP($A808,'Tabela de alimentos'!$A$3:$K$1041,6,FALSE))*$C808/100,0)</f>
        <v>0.23905797101449278</v>
      </c>
      <c r="L808" s="283">
        <f>IFERROR((VLOOKUP($A808,'Tabela de alimentos'!$A$3:$K$1041,7,FALSE))*$C808/100,0)</f>
        <v>0.1356</v>
      </c>
      <c r="M808" s="283">
        <f>IFERROR((VLOOKUP($A808,'Tabela de alimentos'!$A$3:$K$1041,8,FALSE))*$C808/100,0)</f>
        <v>8.0000000000000002E-3</v>
      </c>
      <c r="N808" s="283">
        <f>IFERROR((VLOOKUP($A808,'Tabela de alimentos'!$A$3:$K$1041,9,FALSE))*$C808/100,0)</f>
        <v>0</v>
      </c>
      <c r="O808" s="283">
        <f>IFERROR((VLOOKUP($A808,'Tabela de alimentos'!$A$3:$K$1041,10,FALSE))*$C808/100,0)</f>
        <v>0</v>
      </c>
      <c r="P808" s="284">
        <f>IFERROR((VLOOKUP($A808,'Tabela de alimentos'!$A$3:$K$1041,11,FALSE))*$C808/100,0)</f>
        <v>5.3600000000000002E-2</v>
      </c>
    </row>
    <row r="809" spans="1:16" ht="24.95" customHeight="1" x14ac:dyDescent="0.25">
      <c r="A809" s="285" t="s">
        <v>133</v>
      </c>
      <c r="B809" s="278">
        <v>30</v>
      </c>
      <c r="C809" s="249">
        <v>25</v>
      </c>
      <c r="D809" s="249" t="s">
        <v>1614</v>
      </c>
      <c r="E809" s="279">
        <f t="shared" si="69"/>
        <v>1.2</v>
      </c>
      <c r="F809" s="279"/>
      <c r="G809" s="282">
        <f>IFERROR((VLOOKUP($A809,'Tabela de alimentos'!$A$3:$K$1041,2,FALSE))*$C809/100,0)</f>
        <v>3.8337891304347895</v>
      </c>
      <c r="H809" s="283">
        <f>IFERROR((VLOOKUP($A809,'Tabela de alimentos'!$A$3:$K$1041,3,FALSE))*$C809/100,0)</f>
        <v>16.040573721739161</v>
      </c>
      <c r="I809" s="310">
        <f>IFERROR((VLOOKUP($A809,'Tabela de alimentos'!$A$3:$K$1041,4,FALSE))*$C809/100,0)</f>
        <v>0.27445652173913043</v>
      </c>
      <c r="J809" s="282">
        <f>IFERROR((VLOOKUP($A809,'Tabela de alimentos'!$A$3:$K$1041,5,FALSE))*$C809/100,0)</f>
        <v>4.3333333333333342E-2</v>
      </c>
      <c r="K809" s="282">
        <f>IFERROR((VLOOKUP($A809,'Tabela de alimentos'!$A$3:$K$1041,6,FALSE))*$C809/100,0)</f>
        <v>0.78471014492753655</v>
      </c>
      <c r="L809" s="283">
        <f>IFERROR((VLOOKUP($A809,'Tabela de alimentos'!$A$3:$K$1041,7,FALSE))*$C809/100,0)</f>
        <v>1.7350000000000001</v>
      </c>
      <c r="M809" s="283">
        <f>IFERROR((VLOOKUP($A809,'Tabela de alimentos'!$A$3:$K$1041,8,FALSE))*$C809/100,0)</f>
        <v>5.9166666666666673E-2</v>
      </c>
      <c r="N809" s="283">
        <f>IFERROR((VLOOKUP($A809,'Tabela de alimentos'!$A$3:$K$1041,9,FALSE))*$C809/100,0)</f>
        <v>25.75</v>
      </c>
      <c r="O809" s="283">
        <f>IFERROR((VLOOKUP($A809,'Tabela de alimentos'!$A$3:$K$1041,10,FALSE))*$C809/100,0)</f>
        <v>5.3033333333333337</v>
      </c>
      <c r="P809" s="284">
        <f>IFERROR((VLOOKUP($A809,'Tabela de alimentos'!$A$3:$K$1041,11,FALSE))*$C809/100,0)</f>
        <v>0.255</v>
      </c>
    </row>
    <row r="810" spans="1:16" ht="24.95" customHeight="1" x14ac:dyDescent="0.25">
      <c r="A810" s="285" t="s">
        <v>861</v>
      </c>
      <c r="B810" s="278">
        <v>0.2</v>
      </c>
      <c r="C810" s="249">
        <v>0.2</v>
      </c>
      <c r="D810" s="249" t="s">
        <v>1614</v>
      </c>
      <c r="E810" s="279">
        <f t="shared" si="69"/>
        <v>1</v>
      </c>
      <c r="F810" s="279"/>
      <c r="G810" s="282">
        <f>IFERROR((VLOOKUP($A810,'Tabela de alimentos'!$A$3:$K$1041,2,FALSE))*$C810/100,0)</f>
        <v>0</v>
      </c>
      <c r="H810" s="283">
        <f>IFERROR((VLOOKUP($A810,'Tabela de alimentos'!$A$3:$K$1041,3,FALSE))*$C810/100,0)</f>
        <v>0</v>
      </c>
      <c r="I810" s="310">
        <f>IFERROR((VLOOKUP($A810,'Tabela de alimentos'!$A$3:$K$1041,4,FALSE))*$C810/100,0)</f>
        <v>0</v>
      </c>
      <c r="J810" s="282">
        <f>IFERROR((VLOOKUP($A810,'Tabela de alimentos'!$A$3:$K$1041,5,FALSE))*$C810/100,0)</f>
        <v>0</v>
      </c>
      <c r="K810" s="282">
        <f>IFERROR((VLOOKUP($A810,'Tabela de alimentos'!$A$3:$K$1041,6,FALSE))*$C810/100,0)</f>
        <v>0</v>
      </c>
      <c r="L810" s="283">
        <f>IFERROR((VLOOKUP($A810,'Tabela de alimentos'!$A$3:$K$1041,7,FALSE))*$C810/100,0)</f>
        <v>0</v>
      </c>
      <c r="M810" s="283">
        <f>IFERROR((VLOOKUP($A810,'Tabela de alimentos'!$A$3:$K$1041,8,FALSE))*$C810/100,0)</f>
        <v>0</v>
      </c>
      <c r="N810" s="283">
        <f>IFERROR((VLOOKUP($A810,'Tabela de alimentos'!$A$3:$K$1041,9,FALSE))*$C810/100,0)</f>
        <v>0</v>
      </c>
      <c r="O810" s="283">
        <f>IFERROR((VLOOKUP($A810,'Tabela de alimentos'!$A$3:$K$1041,10,FALSE))*$C810/100,0)</f>
        <v>0</v>
      </c>
      <c r="P810" s="284">
        <f>IFERROR((VLOOKUP($A810,'Tabela de alimentos'!$A$3:$K$1041,11,FALSE))*$C810/100,0)</f>
        <v>79.88600000000001</v>
      </c>
    </row>
    <row r="811" spans="1:16" ht="24.95" customHeight="1" x14ac:dyDescent="0.25">
      <c r="A811" s="285" t="s">
        <v>226</v>
      </c>
      <c r="B811" s="278">
        <v>2.5</v>
      </c>
      <c r="C811" s="249">
        <v>2.5</v>
      </c>
      <c r="D811" s="249" t="s">
        <v>1615</v>
      </c>
      <c r="E811" s="279">
        <f t="shared" si="69"/>
        <v>1</v>
      </c>
      <c r="F811" s="279"/>
      <c r="G811" s="282">
        <f>IFERROR((VLOOKUP($A811,'Tabela de alimentos'!$A$3:$K$1041,2,FALSE))*$C811/100,0)</f>
        <v>22.1</v>
      </c>
      <c r="H811" s="283">
        <f>IFERROR((VLOOKUP($A811,'Tabela de alimentos'!$A$3:$K$1041,3,FALSE))*$C811/100,0)</f>
        <v>92.466399999999993</v>
      </c>
      <c r="I811" s="310">
        <f>IFERROR((VLOOKUP($A811,'Tabela de alimentos'!$A$3:$K$1041,4,FALSE))*$C811/100,0)</f>
        <v>0</v>
      </c>
      <c r="J811" s="282">
        <f>IFERROR((VLOOKUP($A811,'Tabela de alimentos'!$A$3:$K$1041,5,FALSE))*$C811/100,0)</f>
        <v>2.5</v>
      </c>
      <c r="K811" s="282">
        <f>IFERROR((VLOOKUP($A811,'Tabela de alimentos'!$A$3:$K$1041,6,FALSE))*$C811/100,0)</f>
        <v>0</v>
      </c>
      <c r="L811" s="283">
        <f>IFERROR((VLOOKUP($A811,'Tabela de alimentos'!$A$3:$K$1041,7,FALSE))*$C811/100,0)</f>
        <v>0</v>
      </c>
      <c r="M811" s="283">
        <f>IFERROR((VLOOKUP($A811,'Tabela de alimentos'!$A$3:$K$1041,8,FALSE))*$C811/100,0)</f>
        <v>0</v>
      </c>
      <c r="N811" s="283">
        <f>IFERROR((VLOOKUP($A811,'Tabela de alimentos'!$A$3:$K$1041,9,FALSE))*$C811/100,0)</f>
        <v>0</v>
      </c>
      <c r="O811" s="283">
        <f>IFERROR((VLOOKUP($A811,'Tabela de alimentos'!$A$3:$K$1041,10,FALSE))*$C811/100,0)</f>
        <v>0</v>
      </c>
      <c r="P811" s="284">
        <f>IFERROR((VLOOKUP($A811,'Tabela de alimentos'!$A$3:$K$1041,11,FALSE))*$C811/100,0)</f>
        <v>0</v>
      </c>
    </row>
    <row r="812" spans="1:16" ht="24.95" customHeight="1" x14ac:dyDescent="0.25">
      <c r="A812" s="285" t="s">
        <v>817</v>
      </c>
      <c r="B812" s="278">
        <v>0.1</v>
      </c>
      <c r="C812" s="249">
        <v>0.1</v>
      </c>
      <c r="D812" s="249" t="s">
        <v>1614</v>
      </c>
      <c r="E812" s="279">
        <f t="shared" si="69"/>
        <v>1</v>
      </c>
      <c r="F812" s="279"/>
      <c r="G812" s="282">
        <f>IFERROR((VLOOKUP($A812,'Tabela de alimentos'!$A$3:$K$1041,2,FALSE))*$C812/100,0)</f>
        <v>3.0000000000000005E-3</v>
      </c>
      <c r="H812" s="283">
        <f>IFERROR((VLOOKUP($A812,'Tabela de alimentos'!$A$3:$K$1041,3,FALSE))*$C812/100,0)</f>
        <v>1.3000000000000001E-2</v>
      </c>
      <c r="I812" s="310">
        <f>IFERROR((VLOOKUP($A812,'Tabela de alimentos'!$A$3:$K$1041,4,FALSE))*$C812/100,0)</f>
        <v>8.9999999999999992E-5</v>
      </c>
      <c r="J812" s="282">
        <f>IFERROR((VLOOKUP($A812,'Tabela de alimentos'!$A$3:$K$1041,5,FALSE))*$C812/100,0)</f>
        <v>6.0000000000000002E-5</v>
      </c>
      <c r="K812" s="282">
        <f>IFERROR((VLOOKUP($A812,'Tabela de alimentos'!$A$3:$K$1041,6,FALSE))*$C812/100,0)</f>
        <v>7.2999999999999996E-4</v>
      </c>
      <c r="L812" s="283">
        <f>IFERROR((VLOOKUP($A812,'Tabela de alimentos'!$A$3:$K$1041,7,FALSE))*$C812/100,0)</f>
        <v>2.1099999999999999E-3</v>
      </c>
      <c r="M812" s="283">
        <f>IFERROR((VLOOKUP($A812,'Tabela de alimentos'!$A$3:$K$1041,8,FALSE))*$C812/100,0)</f>
        <v>1.9000000000000004E-4</v>
      </c>
      <c r="N812" s="283">
        <f>IFERROR((VLOOKUP($A812,'Tabela de alimentos'!$A$3:$K$1041,9,FALSE))*$C812/100,0)</f>
        <v>0</v>
      </c>
      <c r="O812" s="283">
        <f>IFERROR((VLOOKUP($A812,'Tabela de alimentos'!$A$3:$K$1041,10,FALSE))*$C812/100,0)</f>
        <v>1.0000000000000001E-5</v>
      </c>
      <c r="P812" s="284">
        <f>IFERROR((VLOOKUP($A812,'Tabela de alimentos'!$A$3:$K$1041,11,FALSE))*$C812/100,0)</f>
        <v>1.2E-4</v>
      </c>
    </row>
    <row r="813" spans="1:16" ht="24.95" customHeight="1" x14ac:dyDescent="0.25">
      <c r="A813" s="285" t="s">
        <v>101</v>
      </c>
      <c r="B813" s="278">
        <v>3</v>
      </c>
      <c r="C813" s="249">
        <v>2.5</v>
      </c>
      <c r="D813" s="249" t="s">
        <v>1614</v>
      </c>
      <c r="E813" s="279">
        <f t="shared" si="69"/>
        <v>1.2</v>
      </c>
      <c r="F813" s="279"/>
      <c r="G813" s="289">
        <f>IFERROR((VLOOKUP($A813,'Tabela de alimentos'!$A$3:$K$1041,2,FALSE))*$C813/100,0)</f>
        <v>0.98550115942028949</v>
      </c>
      <c r="H813" s="348">
        <f>IFERROR((VLOOKUP($A813,'Tabela de alimentos'!$A$3:$K$1041,3,FALSE))*$C813/100,0)</f>
        <v>4.1233368510144919</v>
      </c>
      <c r="I813" s="310">
        <f>IFERROR((VLOOKUP($A813,'Tabela de alimentos'!$A$3:$K$1041,4,FALSE))*$C813/100,0)</f>
        <v>4.2753623188405802E-2</v>
      </c>
      <c r="J813" s="282">
        <f>IFERROR((VLOOKUP($A813,'Tabela de alimentos'!$A$3:$K$1041,5,FALSE))*$C813/100,0)</f>
        <v>2E-3</v>
      </c>
      <c r="K813" s="282">
        <f>IFERROR((VLOOKUP($A813,'Tabela de alimentos'!$A$3:$K$1041,6,FALSE))*$C813/100,0)</f>
        <v>0.22132971014492747</v>
      </c>
      <c r="L813" s="283">
        <f>IFERROR((VLOOKUP($A813,'Tabela de alimentos'!$A$3:$K$1041,7,FALSE))*$C813/100,0)</f>
        <v>0.35</v>
      </c>
      <c r="M813" s="283">
        <f>IFERROR((VLOOKUP($A813,'Tabela de alimentos'!$A$3:$K$1041,8,FALSE))*$C813/100,0)</f>
        <v>5.0833333333333338E-3</v>
      </c>
      <c r="N813" s="283">
        <f>IFERROR((VLOOKUP($A813,'Tabela de alimentos'!$A$3:$K$1041,9,FALSE))*$C813/100,0)</f>
        <v>0</v>
      </c>
      <c r="O813" s="283">
        <f>IFERROR((VLOOKUP($A813,'Tabela de alimentos'!$A$3:$K$1041,10,FALSE))*$C813/100,0)</f>
        <v>0.11666666666666668</v>
      </c>
      <c r="P813" s="284">
        <f>IFERROR((VLOOKUP($A813,'Tabela de alimentos'!$A$3:$K$1041,11,FALSE))*$C813/100,0)</f>
        <v>1.4916666666666667E-2</v>
      </c>
    </row>
    <row r="814" spans="1:16" ht="24.95" customHeight="1" x14ac:dyDescent="0.25">
      <c r="A814" s="539" t="s">
        <v>395</v>
      </c>
      <c r="B814" s="540"/>
      <c r="C814" s="540"/>
      <c r="D814" s="540"/>
      <c r="E814" s="540"/>
      <c r="F814" s="541"/>
      <c r="G814" s="290">
        <f t="shared" ref="G814:P814" si="70">SUM(G805:G813)</f>
        <v>99.825404415480179</v>
      </c>
      <c r="H814" s="359">
        <f t="shared" si="70"/>
        <v>417.66994007436904</v>
      </c>
      <c r="I814" s="291">
        <f t="shared" si="70"/>
        <v>13.440667173913043</v>
      </c>
      <c r="J814" s="292">
        <f t="shared" si="70"/>
        <v>4.2263933333333341</v>
      </c>
      <c r="K814" s="292">
        <f t="shared" si="70"/>
        <v>2.8822694927536245</v>
      </c>
      <c r="L814" s="292">
        <f t="shared" si="70"/>
        <v>26.781076666666667</v>
      </c>
      <c r="M814" s="291">
        <f t="shared" si="70"/>
        <v>0.90700666666666674</v>
      </c>
      <c r="N814" s="293">
        <f t="shared" si="70"/>
        <v>34.92</v>
      </c>
      <c r="O814" s="293">
        <f t="shared" si="70"/>
        <v>14.910610000000002</v>
      </c>
      <c r="P814" s="294">
        <f t="shared" si="70"/>
        <v>118.84447000000002</v>
      </c>
    </row>
    <row r="815" spans="1:16" ht="24.95" customHeight="1" x14ac:dyDescent="0.25">
      <c r="A815" s="295" t="s">
        <v>767</v>
      </c>
      <c r="B815" s="250"/>
      <c r="C815" s="250"/>
      <c r="D815" s="250"/>
      <c r="E815" s="296"/>
      <c r="F815" s="296"/>
      <c r="G815" s="297"/>
      <c r="H815" s="296"/>
      <c r="I815" s="296"/>
      <c r="J815" s="296"/>
      <c r="K815" s="296"/>
      <c r="L815" s="296"/>
      <c r="M815" s="298"/>
      <c r="N815" s="298"/>
      <c r="O815" s="298"/>
      <c r="P815" s="299"/>
    </row>
    <row r="816" spans="1:16" ht="24.95" customHeight="1" x14ac:dyDescent="0.25">
      <c r="A816" s="300" t="s">
        <v>976</v>
      </c>
      <c r="G816" s="251"/>
      <c r="P816" s="301"/>
    </row>
    <row r="817" spans="1:16" ht="24.95" customHeight="1" x14ac:dyDescent="0.25">
      <c r="A817" s="300" t="s">
        <v>995</v>
      </c>
      <c r="G817" s="251"/>
      <c r="P817" s="301"/>
    </row>
    <row r="818" spans="1:16" ht="24.95" customHeight="1" x14ac:dyDescent="0.25">
      <c r="A818" s="300" t="s">
        <v>977</v>
      </c>
      <c r="P818" s="301"/>
    </row>
    <row r="819" spans="1:16" ht="24.95" customHeight="1" x14ac:dyDescent="0.25">
      <c r="A819" s="300" t="s">
        <v>1131</v>
      </c>
      <c r="P819" s="301"/>
    </row>
    <row r="820" spans="1:16" ht="24.95" customHeight="1" x14ac:dyDescent="0.25">
      <c r="A820" s="300" t="s">
        <v>1132</v>
      </c>
      <c r="P820" s="301"/>
    </row>
    <row r="821" spans="1:16" ht="24.95" customHeight="1" x14ac:dyDescent="0.25">
      <c r="A821" s="300" t="s">
        <v>996</v>
      </c>
      <c r="P821" s="301"/>
    </row>
    <row r="822" spans="1:16" ht="24.95" customHeight="1" thickBot="1" x14ac:dyDescent="0.3">
      <c r="A822" s="302" t="s">
        <v>997</v>
      </c>
      <c r="B822" s="252"/>
      <c r="C822" s="252"/>
      <c r="D822" s="252"/>
      <c r="E822" s="252"/>
      <c r="F822" s="252"/>
      <c r="G822" s="369"/>
      <c r="H822" s="252"/>
      <c r="I822" s="252"/>
      <c r="J822" s="252"/>
      <c r="K822" s="252"/>
      <c r="L822" s="252"/>
      <c r="M822" s="252"/>
      <c r="N822" s="252"/>
      <c r="O822" s="252"/>
      <c r="P822" s="303"/>
    </row>
    <row r="823" spans="1:16" ht="24.95" customHeight="1" thickBot="1" x14ac:dyDescent="0.3">
      <c r="A823" s="370"/>
      <c r="B823" s="532" t="s">
        <v>1152</v>
      </c>
      <c r="C823" s="532"/>
      <c r="D823" s="532"/>
      <c r="E823" s="532"/>
      <c r="F823" s="532"/>
      <c r="G823" s="532"/>
      <c r="H823" s="532"/>
      <c r="I823" s="532"/>
      <c r="J823" s="532"/>
      <c r="K823" s="532"/>
      <c r="L823" s="371"/>
      <c r="M823" s="371"/>
      <c r="N823" s="371"/>
      <c r="O823" s="371"/>
      <c r="P823" s="372"/>
    </row>
    <row r="824" spans="1:16" ht="49.5" customHeight="1" x14ac:dyDescent="0.25">
      <c r="A824" s="510" t="s">
        <v>762</v>
      </c>
      <c r="B824" s="511"/>
      <c r="C824" s="511"/>
      <c r="D824" s="511"/>
      <c r="E824" s="511"/>
      <c r="F824" s="511"/>
      <c r="G824" s="511"/>
      <c r="H824" s="511"/>
      <c r="I824" s="511"/>
      <c r="J824" s="511"/>
      <c r="K824" s="511"/>
      <c r="L824" s="511"/>
      <c r="M824" s="511"/>
      <c r="N824" s="511"/>
      <c r="O824" s="511"/>
      <c r="P824" s="512"/>
    </row>
    <row r="825" spans="1:16" ht="24.95" customHeight="1" x14ac:dyDescent="0.25">
      <c r="A825" s="513" t="s">
        <v>1365</v>
      </c>
      <c r="B825" s="514"/>
      <c r="C825" s="514"/>
      <c r="D825" s="514"/>
      <c r="E825" s="514"/>
      <c r="F825" s="514"/>
      <c r="G825" s="514"/>
      <c r="H825" s="514"/>
      <c r="I825" s="514"/>
      <c r="J825" s="514"/>
      <c r="K825" s="514"/>
      <c r="L825" s="514"/>
      <c r="M825" s="514"/>
      <c r="N825" s="514"/>
      <c r="O825" s="514"/>
      <c r="P825" s="515"/>
    </row>
    <row r="826" spans="1:16" ht="24.95" customHeight="1" x14ac:dyDescent="0.25">
      <c r="A826" s="534" t="s">
        <v>948</v>
      </c>
      <c r="B826" s="535"/>
      <c r="C826" s="535"/>
      <c r="D826" s="535"/>
      <c r="E826" s="535"/>
      <c r="F826" s="536"/>
      <c r="G826" s="522" t="s">
        <v>764</v>
      </c>
      <c r="H826" s="523"/>
      <c r="I826" s="523"/>
      <c r="J826" s="523"/>
      <c r="K826" s="523"/>
      <c r="L826" s="523"/>
      <c r="M826" s="523"/>
      <c r="N826" s="523"/>
      <c r="O826" s="523"/>
      <c r="P826" s="524"/>
    </row>
    <row r="827" spans="1:16" ht="24.95" customHeight="1" x14ac:dyDescent="0.25">
      <c r="A827" s="525" t="s">
        <v>393</v>
      </c>
      <c r="B827" s="505" t="s">
        <v>644</v>
      </c>
      <c r="C827" s="505" t="s">
        <v>645</v>
      </c>
      <c r="D827" s="505" t="s">
        <v>1613</v>
      </c>
      <c r="E827" s="505" t="s">
        <v>394</v>
      </c>
      <c r="F827" s="505" t="s">
        <v>621</v>
      </c>
      <c r="G827" s="527" t="s">
        <v>31</v>
      </c>
      <c r="H827" s="528"/>
      <c r="I827" s="263" t="s">
        <v>7</v>
      </c>
      <c r="J827" s="264" t="s">
        <v>32</v>
      </c>
      <c r="K827" s="264" t="s">
        <v>640</v>
      </c>
      <c r="L827" s="265" t="s">
        <v>8</v>
      </c>
      <c r="M827" s="266" t="s">
        <v>9</v>
      </c>
      <c r="N827" s="267" t="s">
        <v>10</v>
      </c>
      <c r="O827" s="264" t="s">
        <v>396</v>
      </c>
      <c r="P827" s="268" t="s">
        <v>623</v>
      </c>
    </row>
    <row r="828" spans="1:16" ht="24.95" customHeight="1" x14ac:dyDescent="0.25">
      <c r="A828" s="526"/>
      <c r="B828" s="506"/>
      <c r="C828" s="506"/>
      <c r="D828" s="506"/>
      <c r="E828" s="506"/>
      <c r="F828" s="506"/>
      <c r="G828" s="269" t="s">
        <v>34</v>
      </c>
      <c r="H828" s="270" t="s">
        <v>35</v>
      </c>
      <c r="I828" s="271" t="s">
        <v>36</v>
      </c>
      <c r="J828" s="272" t="s">
        <v>36</v>
      </c>
      <c r="K828" s="272" t="s">
        <v>36</v>
      </c>
      <c r="L828" s="273" t="s">
        <v>37</v>
      </c>
      <c r="M828" s="274" t="s">
        <v>37</v>
      </c>
      <c r="N828" s="275" t="s">
        <v>38</v>
      </c>
      <c r="O828" s="272" t="s">
        <v>37</v>
      </c>
      <c r="P828" s="276" t="s">
        <v>37</v>
      </c>
    </row>
    <row r="829" spans="1:16" ht="24.95" customHeight="1" x14ac:dyDescent="0.25">
      <c r="A829" s="277" t="s">
        <v>313</v>
      </c>
      <c r="B829" s="278">
        <v>60</v>
      </c>
      <c r="C829" s="249">
        <v>50</v>
      </c>
      <c r="D829" s="249" t="s">
        <v>1614</v>
      </c>
      <c r="E829" s="279">
        <f t="shared" ref="E829:E841" si="71">IFERROR(B829/C829,0)</f>
        <v>1.2</v>
      </c>
      <c r="F829" s="279"/>
      <c r="G829" s="280">
        <f>IFERROR((VLOOKUP($A829,'[1]Tabela de alimentos'!$A$3:$K$1041,2,FALSE))*$C829/100,0)</f>
        <v>71.555866666666674</v>
      </c>
      <c r="H829" s="281">
        <f>IFERROR((VLOOKUP($A829,'[1]Tabela de alimentos'!$A$3:$K$1041,3,FALSE))*$C829/100,0)</f>
        <v>299.38974613333335</v>
      </c>
      <c r="I829" s="279">
        <f>IFERROR((VLOOKUP($A829,'[1]Tabela de alimentos'!$A$3:$K$1041,4,FALSE))*$C829/100,0)</f>
        <v>6.5149999999999997</v>
      </c>
      <c r="J829" s="282">
        <f>IFERROR((VLOOKUP($A829,'[1]Tabela de alimentos'!$A$3:$K$1041,5,FALSE))*$C829/100,0)</f>
        <v>4.45</v>
      </c>
      <c r="K829" s="282">
        <f>IFERROR((VLOOKUP($A829,'[1]Tabela de alimentos'!$A$3:$K$1041,6,FALSE))*$C829/100,0)</f>
        <v>0.81833333333333624</v>
      </c>
      <c r="L829" s="283">
        <f>IFERROR((VLOOKUP($A829,'[1]Tabela de alimentos'!$A$3:$K$1041,7,FALSE))*$C829/100,0)</f>
        <v>21.011666666666667</v>
      </c>
      <c r="M829" s="283">
        <f>IFERROR((VLOOKUP($A829,'[1]Tabela de alimentos'!$A$3:$K$1041,8,FALSE))*$C829/100,0)</f>
        <v>0.78166666666666673</v>
      </c>
      <c r="N829" s="283">
        <f>IFERROR((VLOOKUP($A829,'[1]Tabela de alimentos'!$A$3:$K$1041,9,FALSE))*$C829/100,0)</f>
        <v>39.413333333333327</v>
      </c>
      <c r="O829" s="283">
        <f>IFERROR((VLOOKUP($A829,'[1]Tabela de alimentos'!$A$3:$K$1041,10,FALSE))*$C829/100,0)</f>
        <v>0</v>
      </c>
      <c r="P829" s="284">
        <f>IFERROR((VLOOKUP($A829,'[1]Tabela de alimentos'!$A$3:$K$1041,11,FALSE))*$C829/100,0)</f>
        <v>84</v>
      </c>
    </row>
    <row r="830" spans="1:16" ht="24.95" customHeight="1" x14ac:dyDescent="0.25">
      <c r="A830" s="285" t="s">
        <v>861</v>
      </c>
      <c r="B830" s="278">
        <v>0.2</v>
      </c>
      <c r="C830" s="249">
        <v>0.2</v>
      </c>
      <c r="D830" s="249" t="s">
        <v>1614</v>
      </c>
      <c r="E830" s="279">
        <f t="shared" si="71"/>
        <v>1</v>
      </c>
      <c r="F830" s="279"/>
      <c r="G830" s="282">
        <f>IFERROR((VLOOKUP($A830,'[1]Tabela de alimentos'!$A$3:$K$1041,2,FALSE))*$C830/100,0)</f>
        <v>0</v>
      </c>
      <c r="H830" s="283">
        <f>IFERROR((VLOOKUP($A830,'[1]Tabela de alimentos'!$A$3:$K$1041,3,FALSE))*$C830/100,0)</f>
        <v>0</v>
      </c>
      <c r="I830" s="279">
        <f>IFERROR((VLOOKUP($A830,'[1]Tabela de alimentos'!$A$3:$K$1041,4,FALSE))*$C830/100,0)</f>
        <v>0</v>
      </c>
      <c r="J830" s="282">
        <f>IFERROR((VLOOKUP($A830,'[1]Tabela de alimentos'!$A$3:$K$1041,5,FALSE))*$C830/100,0)</f>
        <v>0</v>
      </c>
      <c r="K830" s="282">
        <f>IFERROR((VLOOKUP($A830,'[1]Tabela de alimentos'!$A$3:$K$1041,6,FALSE))*$C830/100,0)</f>
        <v>0</v>
      </c>
      <c r="L830" s="283">
        <f>IFERROR((VLOOKUP($A830,'[1]Tabela de alimentos'!$A$3:$K$1041,7,FALSE))*$C830/100,0)</f>
        <v>0</v>
      </c>
      <c r="M830" s="283">
        <f>IFERROR((VLOOKUP($A830,'[1]Tabela de alimentos'!$A$3:$K$1041,8,FALSE))*$C830/100,0)</f>
        <v>0</v>
      </c>
      <c r="N830" s="283">
        <f>IFERROR((VLOOKUP($A830,'[1]Tabela de alimentos'!$A$3:$K$1041,9,FALSE))*$C830/100,0)</f>
        <v>0</v>
      </c>
      <c r="O830" s="283">
        <f>IFERROR((VLOOKUP($A830,'[1]Tabela de alimentos'!$A$3:$K$1041,10,FALSE))*$C830/100,0)</f>
        <v>0</v>
      </c>
      <c r="P830" s="284">
        <f>IFERROR((VLOOKUP($A830,'[1]Tabela de alimentos'!$A$3:$K$1041,11,FALSE))*$C830/100,0)</f>
        <v>79.88600000000001</v>
      </c>
    </row>
    <row r="831" spans="1:16" ht="24.95" customHeight="1" x14ac:dyDescent="0.25">
      <c r="A831" s="285" t="s">
        <v>129</v>
      </c>
      <c r="B831" s="278">
        <v>0.6</v>
      </c>
      <c r="C831" s="249">
        <v>0.5</v>
      </c>
      <c r="D831" s="249" t="s">
        <v>1614</v>
      </c>
      <c r="E831" s="279">
        <f t="shared" si="71"/>
        <v>1.2</v>
      </c>
      <c r="F831" s="279"/>
      <c r="G831" s="282">
        <f>IFERROR((VLOOKUP($A831,'[1]Tabela de alimentos'!$A$3:$K$1041,2,FALSE))*$C831/100,0)</f>
        <v>0.16712055797101441</v>
      </c>
      <c r="H831" s="283">
        <f>IFERROR((VLOOKUP($A831,'[1]Tabela de alimentos'!$A$3:$K$1041,3,FALSE))*$C831/100,0)</f>
        <v>0.69923241455072438</v>
      </c>
      <c r="I831" s="279">
        <f>IFERROR((VLOOKUP($A831,'[1]Tabela de alimentos'!$A$3:$K$1041,4,FALSE))*$C831/100,0)</f>
        <v>1.6286231884057971E-2</v>
      </c>
      <c r="J831" s="282">
        <f>IFERROR((VLOOKUP($A831,'[1]Tabela de alimentos'!$A$3:$K$1041,5,FALSE))*$C831/100,0)</f>
        <v>3.0499999999999998E-3</v>
      </c>
      <c r="K831" s="282">
        <f>IFERROR((VLOOKUP($A831,'[1]Tabela de alimentos'!$A$3:$K$1041,6,FALSE))*$C831/100,0)</f>
        <v>2.8530434782608673E-2</v>
      </c>
      <c r="L831" s="283">
        <f>IFERROR((VLOOKUP($A831,'[1]Tabela de alimentos'!$A$3:$K$1041,7,FALSE))*$C831/100,0)</f>
        <v>0.89706666666666668</v>
      </c>
      <c r="M831" s="283">
        <f>IFERROR((VLOOKUP($A831,'[1]Tabela de alimentos'!$A$3:$K$1041,8,FALSE))*$C831/100,0)</f>
        <v>1.5900000000000001E-2</v>
      </c>
      <c r="N831" s="283">
        <f>IFERROR((VLOOKUP($A831,'[1]Tabela de alimentos'!$A$3:$K$1041,9,FALSE))*$C831/100,0)</f>
        <v>8.7149999999999999</v>
      </c>
      <c r="O831" s="283">
        <f>IFERROR((VLOOKUP($A831,'[1]Tabela de alimentos'!$A$3:$K$1041,10,FALSE))*$C831/100,0)</f>
        <v>0.25846666666666662</v>
      </c>
      <c r="P831" s="284">
        <f>IFERROR((VLOOKUP($A831,'[1]Tabela de alimentos'!$A$3:$K$1041,11,FALSE))*$C831/100,0)</f>
        <v>1.15E-2</v>
      </c>
    </row>
    <row r="832" spans="1:16" ht="24.95" customHeight="1" x14ac:dyDescent="0.25">
      <c r="A832" s="285" t="s">
        <v>102</v>
      </c>
      <c r="B832" s="278">
        <v>0.6</v>
      </c>
      <c r="C832" s="249">
        <v>0.5</v>
      </c>
      <c r="D832" s="249" t="s">
        <v>1614</v>
      </c>
      <c r="E832" s="279">
        <f t="shared" si="71"/>
        <v>1.2</v>
      </c>
      <c r="F832" s="279"/>
      <c r="G832" s="282">
        <f>IFERROR((VLOOKUP($A832,'[1]Tabela de alimentos'!$A$3:$K$1041,2,FALSE))*$C832/100,0)</f>
        <v>9.7579427536232194E-2</v>
      </c>
      <c r="H832" s="283">
        <f>IFERROR((VLOOKUP($A832,'[1]Tabela de alimentos'!$A$3:$K$1041,3,FALSE))*$C832/100,0)</f>
        <v>0.40827232481159548</v>
      </c>
      <c r="I832" s="279">
        <f>IFERROR((VLOOKUP($A832,'[1]Tabela de alimentos'!$A$3:$K$1041,4,FALSE))*$C832/100,0)</f>
        <v>9.329710144927535E-3</v>
      </c>
      <c r="J832" s="282">
        <f>IFERROR((VLOOKUP($A832,'[1]Tabela de alimentos'!$A$3:$K$1041,5,FALSE))*$C832/100,0)</f>
        <v>1.7499999999999998E-3</v>
      </c>
      <c r="K832" s="282">
        <f>IFERROR((VLOOKUP($A832,'[1]Tabela de alimentos'!$A$3:$K$1041,6,FALSE))*$C832/100,0)</f>
        <v>1.6853623188405824E-2</v>
      </c>
      <c r="L832" s="283">
        <f>IFERROR((VLOOKUP($A832,'[1]Tabela de alimentos'!$A$3:$K$1041,7,FALSE))*$C832/100,0)</f>
        <v>0.39926666666666671</v>
      </c>
      <c r="M832" s="283">
        <f>IFERROR((VLOOKUP($A832,'[1]Tabela de alimentos'!$A$3:$K$1041,8,FALSE))*$C832/100,0)</f>
        <v>3.2333333333333329E-3</v>
      </c>
      <c r="N832" s="283">
        <f>IFERROR((VLOOKUP($A832,'[1]Tabela de alimentos'!$A$3:$K$1041,9,FALSE))*$C832/100,0)</f>
        <v>1.395</v>
      </c>
      <c r="O832" s="283">
        <f>IFERROR((VLOOKUP($A832,'[1]Tabela de alimentos'!$A$3:$K$1041,10,FALSE))*$C832/100,0)</f>
        <v>0.15890000000000001</v>
      </c>
      <c r="P832" s="284">
        <f>IFERROR((VLOOKUP($A832,'[1]Tabela de alimentos'!$A$3:$K$1041,11,FALSE))*$C832/100,0)</f>
        <v>8.0166666666666667E-3</v>
      </c>
    </row>
    <row r="833" spans="1:16" ht="24.95" customHeight="1" x14ac:dyDescent="0.25">
      <c r="A833" s="285" t="s">
        <v>103</v>
      </c>
      <c r="B833" s="278">
        <v>6.25</v>
      </c>
      <c r="C833" s="249">
        <v>5</v>
      </c>
      <c r="D833" s="249" t="s">
        <v>1614</v>
      </c>
      <c r="E833" s="279">
        <f t="shared" si="71"/>
        <v>1.25</v>
      </c>
      <c r="F833" s="279"/>
      <c r="G833" s="282">
        <f>IFERROR((VLOOKUP($A833,'[1]Tabela de alimentos'!$A$3:$K$1041,2,FALSE))*$C833/100,0)</f>
        <v>1.5</v>
      </c>
      <c r="H833" s="283">
        <f>IFERROR((VLOOKUP($A833,'[1]Tabela de alimentos'!$A$3:$K$1041,3,FALSE))*$C833/100,0)</f>
        <v>6.4</v>
      </c>
      <c r="I833" s="279">
        <f>IFERROR((VLOOKUP($A833,'[1]Tabela de alimentos'!$A$3:$K$1041,4,FALSE))*$C833/100,0)</f>
        <v>5.6000000000000008E-2</v>
      </c>
      <c r="J833" s="282">
        <f>IFERROR((VLOOKUP($A833,'[1]Tabela de alimentos'!$A$3:$K$1041,5,FALSE))*$C833/100,0)</f>
        <v>1.0500000000000001E-2</v>
      </c>
      <c r="K833" s="282">
        <f>IFERROR((VLOOKUP($A833,'[1]Tabela de alimentos'!$A$3:$K$1041,6,FALSE))*$C833/100,0)</f>
        <v>0.22799999999999998</v>
      </c>
      <c r="L833" s="283">
        <f>IFERROR((VLOOKUP($A833,'[1]Tabela de alimentos'!$A$3:$K$1041,7,FALSE))*$C833/100,0)</f>
        <v>1.07</v>
      </c>
      <c r="M833" s="283">
        <f>IFERROR((VLOOKUP($A833,'[1]Tabela de alimentos'!$A$3:$K$1041,8,FALSE))*$C833/100,0)</f>
        <v>2.3499999999999997E-2</v>
      </c>
      <c r="N833" s="283">
        <f>IFERROR((VLOOKUP($A833,'[1]Tabela de alimentos'!$A$3:$K$1041,9,FALSE))*$C833/100,0)</f>
        <v>37</v>
      </c>
      <c r="O833" s="283">
        <f>IFERROR((VLOOKUP($A833,'[1]Tabela de alimentos'!$A$3:$K$1041,10,FALSE))*$C833/100,0)</f>
        <v>0.25583333333333336</v>
      </c>
      <c r="P833" s="284">
        <f>IFERROR((VLOOKUP($A833,'[1]Tabela de alimentos'!$A$3:$K$1041,11,FALSE))*$C833/100,0)</f>
        <v>0.55500000000000005</v>
      </c>
    </row>
    <row r="834" spans="1:16" ht="24.95" customHeight="1" x14ac:dyDescent="0.25">
      <c r="A834" s="285" t="s">
        <v>364</v>
      </c>
      <c r="B834" s="278">
        <v>5</v>
      </c>
      <c r="C834" s="249">
        <v>5</v>
      </c>
      <c r="D834" s="249" t="s">
        <v>1614</v>
      </c>
      <c r="E834" s="279">
        <f t="shared" si="71"/>
        <v>1</v>
      </c>
      <c r="F834" s="279"/>
      <c r="G834" s="282">
        <f>IFERROR((VLOOKUP($A834,'[1]Tabela de alimentos'!$A$3:$K$1041,2,FALSE))*$C834/100,0)</f>
        <v>16.493535921044355</v>
      </c>
      <c r="H834" s="283">
        <f>IFERROR((VLOOKUP($A834,'[1]Tabela de alimentos'!$A$3:$K$1041,3,FALSE))*$C834/100,0)</f>
        <v>69.00895429364958</v>
      </c>
      <c r="I834" s="279">
        <f>IFERROR((VLOOKUP($A834,'[1]Tabela de alimentos'!$A$3:$K$1041,4,FALSE))*$C834/100,0)</f>
        <v>1.132450020313263</v>
      </c>
      <c r="J834" s="282">
        <f>IFERROR((VLOOKUP($A834,'[1]Tabela de alimentos'!$A$3:$K$1041,5,FALSE))*$C834/100,0)</f>
        <v>1.2591500000000002</v>
      </c>
      <c r="K834" s="282">
        <f>IFERROR((VLOOKUP($A834,'[1]Tabela de alimentos'!$A$3:$K$1041,6,FALSE))*$C834/100,0)</f>
        <v>0.15246664635340368</v>
      </c>
      <c r="L834" s="283">
        <f>IFERROR((VLOOKUP($A834,'[1]Tabela de alimentos'!$A$3:$K$1041,7,FALSE))*$C834/100,0)</f>
        <v>43.751966666666668</v>
      </c>
      <c r="M834" s="283">
        <f>IFERROR((VLOOKUP($A834,'[1]Tabela de alimentos'!$A$3:$K$1041,8,FALSE))*$C834/100,0)</f>
        <v>1.5300000000000001E-2</v>
      </c>
      <c r="N834" s="283">
        <f>IFERROR((VLOOKUP($A834,'[1]Tabela de alimentos'!$A$3:$K$1041,9,FALSE))*$C834/100,0)</f>
        <v>5.45</v>
      </c>
      <c r="O834" s="283">
        <f>IFERROR((VLOOKUP($A834,'[1]Tabela de alimentos'!$A$3:$K$1041,10,FALSE))*$C834/100,0)</f>
        <v>0</v>
      </c>
      <c r="P834" s="284">
        <f>IFERROR((VLOOKUP($A834,'[1]Tabela de alimentos'!$A$3:$K$1041,11,FALSE))*$C834/100,0)</f>
        <v>29.05</v>
      </c>
    </row>
    <row r="835" spans="1:16" ht="24.95" customHeight="1" x14ac:dyDescent="0.25">
      <c r="A835" s="285" t="s">
        <v>326</v>
      </c>
      <c r="B835" s="278">
        <v>1</v>
      </c>
      <c r="C835" s="249">
        <v>1</v>
      </c>
      <c r="D835" s="249" t="s">
        <v>1614</v>
      </c>
      <c r="E835" s="279">
        <f t="shared" si="71"/>
        <v>1</v>
      </c>
      <c r="F835" s="279"/>
      <c r="G835" s="282">
        <f>IFERROR((VLOOKUP($A835,'[1]Tabela de alimentos'!$A$3:$K$1041,2,FALSE))*$C835/100,0)</f>
        <v>0.89722066651121768</v>
      </c>
      <c r="H835" s="283">
        <f>IFERROR((VLOOKUP($A835,'[1]Tabela de alimentos'!$A$3:$K$1041,3,FALSE))*$C835/100,0)</f>
        <v>3.7539712686829345</v>
      </c>
      <c r="I835" s="279">
        <f>IFERROR((VLOOKUP($A835,'[1]Tabela de alimentos'!$A$3:$K$1041,4,FALSE))*$C835/100,0)</f>
        <v>4.7533331871032723E-3</v>
      </c>
      <c r="J835" s="282">
        <f>IFERROR((VLOOKUP($A835,'[1]Tabela de alimentos'!$A$3:$K$1041,5,FALSE))*$C835/100,0)</f>
        <v>7.3333333333333334E-4</v>
      </c>
      <c r="K835" s="282">
        <f>IFERROR((VLOOKUP($A835,'[1]Tabela de alimentos'!$A$3:$K$1041,6,FALSE))*$C835/100,0)</f>
        <v>0.43911333347956338</v>
      </c>
      <c r="L835" s="283">
        <f>IFERROR((VLOOKUP($A835,'[1]Tabela de alimentos'!$A$3:$K$1041,7,FALSE))*$C835/100,0)</f>
        <v>0</v>
      </c>
      <c r="M835" s="283">
        <f>IFERROR((VLOOKUP($A835,'[1]Tabela de alimentos'!$A$3:$K$1041,8,FALSE))*$C835/100,0)</f>
        <v>0</v>
      </c>
      <c r="N835" s="283">
        <f>IFERROR((VLOOKUP($A835,'[1]Tabela de alimentos'!$A$3:$K$1041,9,FALSE))*$C835/100,0)</f>
        <v>0</v>
      </c>
      <c r="O835" s="283">
        <f>IFERROR((VLOOKUP($A835,'[1]Tabela de alimentos'!$A$3:$K$1041,10,FALSE))*$C835/100,0)</f>
        <v>0</v>
      </c>
      <c r="P835" s="284">
        <f>IFERROR((VLOOKUP($A835,'[1]Tabela de alimentos'!$A$3:$K$1041,11,FALSE))*$C835/100,0)</f>
        <v>100.52</v>
      </c>
    </row>
    <row r="836" spans="1:16" ht="24.95" customHeight="1" x14ac:dyDescent="0.25">
      <c r="A836" s="285" t="s">
        <v>90</v>
      </c>
      <c r="B836" s="278">
        <v>2</v>
      </c>
      <c r="C836" s="249">
        <v>1</v>
      </c>
      <c r="D836" s="249" t="s">
        <v>1614</v>
      </c>
      <c r="E836" s="279">
        <f t="shared" si="71"/>
        <v>2</v>
      </c>
      <c r="F836" s="279"/>
      <c r="G836" s="282">
        <f>IFERROR((VLOOKUP($A836,'[1]Tabela de alimentos'!$A$3:$K$1041,2,FALSE))*$C836/100,0)</f>
        <v>1.1312987826086958</v>
      </c>
      <c r="H836" s="283">
        <f>IFERROR((VLOOKUP($A836,'[1]Tabela de alimentos'!$A$3:$K$1041,3,FALSE))*$C836/100,0)</f>
        <v>4.733354106434783</v>
      </c>
      <c r="I836" s="279">
        <f>IFERROR((VLOOKUP($A836,'[1]Tabela de alimentos'!$A$3:$K$1041,4,FALSE))*$C836/100,0)</f>
        <v>7.0108695652173911E-2</v>
      </c>
      <c r="J836" s="282">
        <f>IFERROR((VLOOKUP($A836,'[1]Tabela de alimentos'!$A$3:$K$1041,5,FALSE))*$C836/100,0)</f>
        <v>2.2000000000000001E-3</v>
      </c>
      <c r="K836" s="282">
        <f>IFERROR((VLOOKUP($A836,'[1]Tabela de alimentos'!$A$3:$K$1041,6,FALSE))*$C836/100,0)</f>
        <v>0.23905797101449278</v>
      </c>
      <c r="L836" s="283">
        <f>IFERROR((VLOOKUP($A836,'[1]Tabela de alimentos'!$A$3:$K$1041,7,FALSE))*$C836/100,0)</f>
        <v>0.1356</v>
      </c>
      <c r="M836" s="283">
        <f>IFERROR((VLOOKUP($A836,'[1]Tabela de alimentos'!$A$3:$K$1041,8,FALSE))*$C836/100,0)</f>
        <v>8.0000000000000002E-3</v>
      </c>
      <c r="N836" s="283">
        <f>IFERROR((VLOOKUP($A836,'[1]Tabela de alimentos'!$A$3:$K$1041,9,FALSE))*$C836/100,0)</f>
        <v>0</v>
      </c>
      <c r="O836" s="283">
        <f>IFERROR((VLOOKUP($A836,'[1]Tabela de alimentos'!$A$3:$K$1041,10,FALSE))*$C836/100,0)</f>
        <v>0</v>
      </c>
      <c r="P836" s="284">
        <f>IFERROR((VLOOKUP($A836,'[1]Tabela de alimentos'!$A$3:$K$1041,11,FALSE))*$C836/100,0)</f>
        <v>5.3600000000000002E-2</v>
      </c>
    </row>
    <row r="837" spans="1:16" ht="24.95" customHeight="1" x14ac:dyDescent="0.25">
      <c r="A837" s="285" t="s">
        <v>101</v>
      </c>
      <c r="B837" s="278">
        <v>10</v>
      </c>
      <c r="C837" s="249">
        <v>5</v>
      </c>
      <c r="D837" s="249" t="s">
        <v>1614</v>
      </c>
      <c r="E837" s="279">
        <f t="shared" si="71"/>
        <v>2</v>
      </c>
      <c r="F837" s="279"/>
      <c r="G837" s="282">
        <f>IFERROR((VLOOKUP($A837,'[1]Tabela de alimentos'!$A$3:$K$1041,2,FALSE))*$C837/100,0)</f>
        <v>1.971002318840579</v>
      </c>
      <c r="H837" s="283">
        <f>IFERROR((VLOOKUP($A837,'[1]Tabela de alimentos'!$A$3:$K$1041,3,FALSE))*$C837/100,0)</f>
        <v>8.2466737020289838</v>
      </c>
      <c r="I837" s="279">
        <f>IFERROR((VLOOKUP($A837,'[1]Tabela de alimentos'!$A$3:$K$1041,4,FALSE))*$C837/100,0)</f>
        <v>8.5507246376811605E-2</v>
      </c>
      <c r="J837" s="282">
        <f>IFERROR((VLOOKUP($A837,'[1]Tabela de alimentos'!$A$3:$K$1041,5,FALSE))*$C837/100,0)</f>
        <v>4.0000000000000001E-3</v>
      </c>
      <c r="K837" s="282">
        <f>IFERROR((VLOOKUP($A837,'[1]Tabela de alimentos'!$A$3:$K$1041,6,FALSE))*$C837/100,0)</f>
        <v>0.44265942028985494</v>
      </c>
      <c r="L837" s="283">
        <f>IFERROR((VLOOKUP($A837,'[1]Tabela de alimentos'!$A$3:$K$1041,7,FALSE))*$C837/100,0)</f>
        <v>0.7</v>
      </c>
      <c r="M837" s="283">
        <f>IFERROR((VLOOKUP($A837,'[1]Tabela de alimentos'!$A$3:$K$1041,8,FALSE))*$C837/100,0)</f>
        <v>1.0166666666666668E-2</v>
      </c>
      <c r="N837" s="283">
        <f>IFERROR((VLOOKUP($A837,'[1]Tabela de alimentos'!$A$3:$K$1041,9,FALSE))*$C837/100,0)</f>
        <v>0</v>
      </c>
      <c r="O837" s="283">
        <f>IFERROR((VLOOKUP($A837,'[1]Tabela de alimentos'!$A$3:$K$1041,10,FALSE))*$C837/100,0)</f>
        <v>0.23333333333333336</v>
      </c>
      <c r="P837" s="284">
        <f>IFERROR((VLOOKUP($A837,'[1]Tabela de alimentos'!$A$3:$K$1041,11,FALSE))*$C837/100,0)</f>
        <v>2.9833333333333333E-2</v>
      </c>
    </row>
    <row r="838" spans="1:16" ht="24.95" customHeight="1" x14ac:dyDescent="0.25">
      <c r="A838" s="285" t="s">
        <v>133</v>
      </c>
      <c r="B838" s="278">
        <v>11</v>
      </c>
      <c r="C838" s="249">
        <v>10</v>
      </c>
      <c r="D838" s="249" t="s">
        <v>1614</v>
      </c>
      <c r="E838" s="279">
        <f t="shared" si="71"/>
        <v>1.1000000000000001</v>
      </c>
      <c r="F838" s="279"/>
      <c r="G838" s="282">
        <f>IFERROR((VLOOKUP($A838,'[1]Tabela de alimentos'!$A$3:$K$1041,2,FALSE))*$C838/100,0)</f>
        <v>1.5335156521739157</v>
      </c>
      <c r="H838" s="283">
        <f>IFERROR((VLOOKUP($A838,'[1]Tabela de alimentos'!$A$3:$K$1041,3,FALSE))*$C838/100,0)</f>
        <v>6.4162294886956648</v>
      </c>
      <c r="I838" s="279">
        <f>IFERROR((VLOOKUP($A838,'[1]Tabela de alimentos'!$A$3:$K$1041,4,FALSE))*$C838/100,0)</f>
        <v>0.10978260869565216</v>
      </c>
      <c r="J838" s="282">
        <f>IFERROR((VLOOKUP($A838,'[1]Tabela de alimentos'!$A$3:$K$1041,5,FALSE))*$C838/100,0)</f>
        <v>1.7333333333333333E-2</v>
      </c>
      <c r="K838" s="282">
        <f>IFERROR((VLOOKUP($A838,'[1]Tabela de alimentos'!$A$3:$K$1041,6,FALSE))*$C838/100,0)</f>
        <v>0.31388405797101465</v>
      </c>
      <c r="L838" s="283">
        <f>IFERROR((VLOOKUP($A838,'[1]Tabela de alimentos'!$A$3:$K$1041,7,FALSE))*$C838/100,0)</f>
        <v>0.69400000000000006</v>
      </c>
      <c r="M838" s="283">
        <f>IFERROR((VLOOKUP($A838,'[1]Tabela de alimentos'!$A$3:$K$1041,8,FALSE))*$C838/100,0)</f>
        <v>2.3666666666666666E-2</v>
      </c>
      <c r="N838" s="283">
        <f>IFERROR((VLOOKUP($A838,'[1]Tabela de alimentos'!$A$3:$K$1041,9,FALSE))*$C838/100,0)</f>
        <v>10.3</v>
      </c>
      <c r="O838" s="283">
        <f>IFERROR((VLOOKUP($A838,'[1]Tabela de alimentos'!$A$3:$K$1041,10,FALSE))*$C838/100,0)</f>
        <v>2.1213333333333337</v>
      </c>
      <c r="P838" s="284">
        <f>IFERROR((VLOOKUP($A838,'[1]Tabela de alimentos'!$A$3:$K$1041,11,FALSE))*$C838/100,0)</f>
        <v>0.10199999999999999</v>
      </c>
    </row>
    <row r="839" spans="1:16" ht="24.95" customHeight="1" x14ac:dyDescent="0.25">
      <c r="A839" s="285" t="s">
        <v>217</v>
      </c>
      <c r="B839" s="278">
        <v>1.5</v>
      </c>
      <c r="C839" s="249">
        <v>1.5</v>
      </c>
      <c r="D839" s="249" t="s">
        <v>1614</v>
      </c>
      <c r="E839" s="279">
        <f t="shared" si="71"/>
        <v>1</v>
      </c>
      <c r="F839" s="279"/>
      <c r="G839" s="282">
        <f>IFERROR((VLOOKUP($A839,'[1]Tabela de alimentos'!$A$3:$K$1041,2,FALSE))*$C839/100,0)</f>
        <v>10.889533902689982</v>
      </c>
      <c r="H839" s="283">
        <f>IFERROR((VLOOKUP($A839,'[1]Tabela de alimentos'!$A$3:$K$1041,3,FALSE))*$C839/100,0)</f>
        <v>45.561809848854892</v>
      </c>
      <c r="I839" s="279">
        <f>IFERROR((VLOOKUP($A839,'[1]Tabela de alimentos'!$A$3:$K$1041,4,FALSE))*$C839/100,0)</f>
        <v>6.220500111579895E-3</v>
      </c>
      <c r="J839" s="282">
        <f>IFERROR((VLOOKUP($A839,'[1]Tabela de alimentos'!$A$3:$K$1041,5,FALSE))*$C839/100,0)</f>
        <v>1.2354150000000002</v>
      </c>
      <c r="K839" s="282">
        <f>IFERROR((VLOOKUP($A839,'[1]Tabela de alimentos'!$A$3:$K$1041,6,FALSE))*$C839/100,0)</f>
        <v>9.4949988841999341E-4</v>
      </c>
      <c r="L839" s="283">
        <f>IFERROR((VLOOKUP($A839,'[1]Tabela de alimentos'!$A$3:$K$1041,7,FALSE))*$C839/100,0)</f>
        <v>0.141345</v>
      </c>
      <c r="M839" s="283">
        <f>IFERROR((VLOOKUP($A839,'[1]Tabela de alimentos'!$A$3:$K$1041,8,FALSE))*$C839/100,0)</f>
        <v>2.3100000000000004E-3</v>
      </c>
      <c r="N839" s="283">
        <f>IFERROR((VLOOKUP($A839,'[1]Tabela de alimentos'!$A$3:$K$1041,9,FALSE))*$C839/100,0)</f>
        <v>11.31</v>
      </c>
      <c r="O839" s="283">
        <f>IFERROR((VLOOKUP($A839,'[1]Tabela de alimentos'!$A$3:$K$1041,10,FALSE))*$C839/100,0)</f>
        <v>0</v>
      </c>
      <c r="P839" s="284">
        <f>IFERROR((VLOOKUP($A839,'[1]Tabela de alimentos'!$A$3:$K$1041,11,FALSE))*$C839/100,0)</f>
        <v>8.6804200000000016</v>
      </c>
    </row>
    <row r="840" spans="1:16" ht="24.95" customHeight="1" x14ac:dyDescent="0.25">
      <c r="A840" s="285" t="s">
        <v>61</v>
      </c>
      <c r="B840" s="278">
        <v>5</v>
      </c>
      <c r="C840" s="249">
        <v>5</v>
      </c>
      <c r="D840" s="249" t="s">
        <v>1614</v>
      </c>
      <c r="E840" s="279">
        <f t="shared" si="71"/>
        <v>1</v>
      </c>
      <c r="F840" s="279"/>
      <c r="G840" s="282">
        <f>IFERROR((VLOOKUP($A840,'[1]Tabela de alimentos'!$A$3:$K$1041,2,FALSE))*$C840/100,0)</f>
        <v>18.023648927536236</v>
      </c>
      <c r="H840" s="283">
        <f>IFERROR((VLOOKUP($A840,'[1]Tabela de alimentos'!$A$3:$K$1041,3,FALSE))*$C840/100,0)</f>
        <v>75.410947112811613</v>
      </c>
      <c r="I840" s="279">
        <f>IFERROR((VLOOKUP($A840,'[1]Tabela de alimentos'!$A$3:$K$1041,4,FALSE))*$C840/100,0)</f>
        <v>0.48953913043478253</v>
      </c>
      <c r="J840" s="282">
        <f>IFERROR((VLOOKUP($A840,'[1]Tabela de alimentos'!$A$3:$K$1041,5,FALSE))*$C840/100,0)</f>
        <v>6.8333333333333343E-2</v>
      </c>
      <c r="K840" s="282">
        <f>IFERROR((VLOOKUP($A840,'[1]Tabela de alimentos'!$A$3:$K$1041,6,FALSE))*$C840/100,0)</f>
        <v>3.7546275362318848</v>
      </c>
      <c r="L840" s="283">
        <f>IFERROR((VLOOKUP($A840,'[1]Tabela de alimentos'!$A$3:$K$1041,7,FALSE))*$C840/100,0)</f>
        <v>0.89316666666666666</v>
      </c>
      <c r="M840" s="283">
        <f>IFERROR((VLOOKUP($A840,'[1]Tabela de alimentos'!$A$3:$K$1041,8,FALSE))*$C840/100,0)</f>
        <v>4.7500000000000001E-2</v>
      </c>
      <c r="N840" s="283">
        <f>IFERROR((VLOOKUP($A840,'[1]Tabela de alimentos'!$A$3:$K$1041,9,FALSE))*$C840/100,0)</f>
        <v>0</v>
      </c>
      <c r="O840" s="283">
        <f>IFERROR((VLOOKUP($A840,'[1]Tabela de alimentos'!$A$3:$K$1041,10,FALSE))*$C840/100,0)</f>
        <v>0</v>
      </c>
      <c r="P840" s="284">
        <f>IFERROR((VLOOKUP($A840,'[1]Tabela de alimentos'!$A$3:$K$1041,11,FALSE))*$C840/100,0)</f>
        <v>3.6833333333333336E-2</v>
      </c>
    </row>
    <row r="841" spans="1:16" ht="24.95" customHeight="1" x14ac:dyDescent="0.25">
      <c r="A841" s="285" t="s">
        <v>307</v>
      </c>
      <c r="B841" s="278">
        <v>13</v>
      </c>
      <c r="C841" s="249">
        <v>13</v>
      </c>
      <c r="D841" s="249" t="s">
        <v>1614</v>
      </c>
      <c r="E841" s="279">
        <f t="shared" si="71"/>
        <v>1</v>
      </c>
      <c r="F841" s="279"/>
      <c r="G841" s="289">
        <f>IFERROR((VLOOKUP($A841,'[1]Tabela de alimentos'!$A$3:$K$1041,2,FALSE))*$C841/100,0)</f>
        <v>64.564538999999982</v>
      </c>
      <c r="H841" s="283">
        <f>IFERROR((VLOOKUP($A841,'[1]Tabela de alimentos'!$A$3:$K$1041,3,FALSE))*$C841/100,0)</f>
        <v>270.13803117599997</v>
      </c>
      <c r="I841" s="279">
        <f>IFERROR((VLOOKUP($A841,'[1]Tabela de alimentos'!$A$3:$K$1041,4,FALSE))*$C841/100,0)</f>
        <v>3.3046000000000002</v>
      </c>
      <c r="J841" s="282">
        <f>IFERROR((VLOOKUP($A841,'[1]Tabela de alimentos'!$A$3:$K$1041,5,FALSE))*$C841/100,0)</f>
        <v>3.4974333333333334</v>
      </c>
      <c r="K841" s="282">
        <f>IFERROR((VLOOKUP($A841,'[1]Tabela de alimentos'!$A$3:$K$1041,6,FALSE))*$C841/100,0)</f>
        <v>5.0933999999999999</v>
      </c>
      <c r="L841" s="283">
        <f>IFERROR((VLOOKUP($A841,'[1]Tabela de alimentos'!$A$3:$K$1041,7,FALSE))*$C841/100,0)</f>
        <v>115.73553333333331</v>
      </c>
      <c r="M841" s="283">
        <f>IFERROR((VLOOKUP($A841,'[1]Tabela de alimentos'!$A$3:$K$1041,8,FALSE))*$C841/100,0)</f>
        <v>6.8033333333333335E-2</v>
      </c>
      <c r="N841" s="283">
        <f>IFERROR((VLOOKUP($A841,'[1]Tabela de alimentos'!$A$3:$K$1041,9,FALSE))*$C841/100,0)</f>
        <v>46.937366666666669</v>
      </c>
      <c r="O841" s="283">
        <f>IFERROR((VLOOKUP($A841,'[1]Tabela de alimentos'!$A$3:$K$1041,10,FALSE))*$C841/100,0)</f>
        <v>0</v>
      </c>
      <c r="P841" s="284">
        <f>IFERROR((VLOOKUP($A841,'[1]Tabela de alimentos'!$A$3:$K$1041,11,FALSE))*$C841/100,0)</f>
        <v>41.99</v>
      </c>
    </row>
    <row r="842" spans="1:16" ht="24.95" customHeight="1" x14ac:dyDescent="0.25">
      <c r="A842" s="373" t="s">
        <v>1209</v>
      </c>
      <c r="B842" s="542" t="s">
        <v>1266</v>
      </c>
      <c r="C842" s="543"/>
      <c r="D842" s="257"/>
      <c r="E842" s="374"/>
      <c r="F842" s="374"/>
      <c r="G842" s="290"/>
      <c r="H842" s="257"/>
      <c r="I842" s="257"/>
      <c r="J842" s="257"/>
      <c r="K842" s="257"/>
      <c r="L842" s="257"/>
      <c r="M842" s="257"/>
      <c r="N842" s="257"/>
      <c r="O842" s="257"/>
      <c r="P842" s="294"/>
    </row>
    <row r="843" spans="1:16" ht="24.95" customHeight="1" x14ac:dyDescent="0.25">
      <c r="A843" s="295" t="s">
        <v>767</v>
      </c>
      <c r="B843" s="537"/>
      <c r="C843" s="537"/>
      <c r="D843" s="250"/>
      <c r="E843" s="296"/>
      <c r="F843" s="296"/>
      <c r="G843" s="297"/>
      <c r="H843" s="296"/>
      <c r="I843" s="296"/>
      <c r="J843" s="296"/>
      <c r="K843" s="296"/>
      <c r="L843" s="296"/>
      <c r="M843" s="298"/>
      <c r="N843" s="298"/>
      <c r="O843" s="298"/>
      <c r="P843" s="299"/>
    </row>
    <row r="844" spans="1:16" ht="24.95" customHeight="1" x14ac:dyDescent="0.25">
      <c r="A844" s="516" t="s">
        <v>831</v>
      </c>
      <c r="B844" s="517"/>
      <c r="C844" s="517"/>
      <c r="D844" s="517"/>
      <c r="E844" s="517"/>
      <c r="F844" s="517"/>
      <c r="G844" s="517"/>
      <c r="H844" s="517"/>
      <c r="I844" s="517"/>
      <c r="J844" s="517"/>
      <c r="K844" s="517"/>
      <c r="L844" s="517"/>
      <c r="M844" s="517"/>
      <c r="N844" s="517"/>
      <c r="O844" s="517"/>
      <c r="P844" s="518"/>
    </row>
    <row r="845" spans="1:16" ht="24.95" customHeight="1" x14ac:dyDescent="0.25">
      <c r="A845" s="507" t="s">
        <v>1261</v>
      </c>
      <c r="B845" s="517"/>
      <c r="C845" s="517"/>
      <c r="D845" s="517"/>
      <c r="E845" s="517"/>
      <c r="F845" s="517"/>
      <c r="G845" s="517"/>
      <c r="H845" s="517"/>
      <c r="I845" s="517"/>
      <c r="J845" s="517"/>
      <c r="K845" s="517"/>
      <c r="L845" s="517"/>
      <c r="M845" s="517"/>
      <c r="N845" s="517"/>
      <c r="O845" s="517"/>
      <c r="P845" s="518"/>
    </row>
    <row r="846" spans="1:16" ht="24.95" customHeight="1" x14ac:dyDescent="0.25">
      <c r="A846" s="375" t="s">
        <v>1262</v>
      </c>
      <c r="B846" s="258"/>
      <c r="C846" s="258"/>
      <c r="D846" s="258"/>
      <c r="E846" s="258"/>
      <c r="F846" s="258"/>
      <c r="G846" s="258"/>
      <c r="H846" s="258"/>
      <c r="I846" s="258"/>
      <c r="J846" s="258"/>
      <c r="K846" s="258"/>
      <c r="L846" s="258"/>
      <c r="M846" s="258"/>
      <c r="N846" s="258"/>
      <c r="O846" s="258"/>
      <c r="P846" s="376"/>
    </row>
    <row r="847" spans="1:16" ht="24.95" customHeight="1" x14ac:dyDescent="0.25">
      <c r="A847" s="375" t="s">
        <v>985</v>
      </c>
      <c r="B847" s="258"/>
      <c r="C847" s="258"/>
      <c r="D847" s="258"/>
      <c r="E847" s="258"/>
      <c r="F847" s="258"/>
      <c r="G847" s="258"/>
      <c r="H847" s="258"/>
      <c r="I847" s="258"/>
      <c r="J847" s="258"/>
      <c r="K847" s="258"/>
      <c r="L847" s="258"/>
      <c r="M847" s="258"/>
      <c r="N847" s="258"/>
      <c r="O847" s="258"/>
      <c r="P847" s="376"/>
    </row>
    <row r="848" spans="1:16" ht="24.95" customHeight="1" x14ac:dyDescent="0.25">
      <c r="A848" s="516" t="s">
        <v>1263</v>
      </c>
      <c r="B848" s="517"/>
      <c r="C848" s="517"/>
      <c r="D848" s="517"/>
      <c r="E848" s="517"/>
      <c r="F848" s="517"/>
      <c r="G848" s="517"/>
      <c r="H848" s="517"/>
      <c r="I848" s="517"/>
      <c r="J848" s="517"/>
      <c r="K848" s="517"/>
      <c r="L848" s="517"/>
      <c r="M848" s="517"/>
      <c r="N848" s="517"/>
      <c r="O848" s="517"/>
      <c r="P848" s="518"/>
    </row>
    <row r="849" spans="1:16" ht="24.95" customHeight="1" x14ac:dyDescent="0.25">
      <c r="A849" s="516" t="s">
        <v>1264</v>
      </c>
      <c r="B849" s="517"/>
      <c r="C849" s="517"/>
      <c r="D849" s="517"/>
      <c r="E849" s="517"/>
      <c r="F849" s="517"/>
      <c r="G849" s="517"/>
      <c r="H849" s="517"/>
      <c r="I849" s="517"/>
      <c r="J849" s="517"/>
      <c r="K849" s="517"/>
      <c r="L849" s="517"/>
      <c r="M849" s="517"/>
      <c r="N849" s="517"/>
      <c r="O849" s="517"/>
      <c r="P849" s="518"/>
    </row>
    <row r="850" spans="1:16" ht="24.95" customHeight="1" thickBot="1" x14ac:dyDescent="0.3">
      <c r="A850" s="332" t="s">
        <v>1265</v>
      </c>
      <c r="B850" s="252"/>
      <c r="C850" s="252"/>
      <c r="D850" s="252"/>
      <c r="E850" s="252"/>
      <c r="F850" s="252"/>
      <c r="G850" s="252"/>
      <c r="H850" s="252"/>
      <c r="I850" s="252"/>
      <c r="J850" s="252"/>
      <c r="K850" s="252"/>
      <c r="L850" s="252"/>
      <c r="M850" s="252"/>
      <c r="N850" s="252"/>
      <c r="O850" s="252"/>
      <c r="P850" s="303"/>
    </row>
    <row r="851" spans="1:16" ht="24.95" customHeight="1" thickBot="1" x14ac:dyDescent="0.3">
      <c r="A851" s="333"/>
      <c r="B851" s="532" t="s">
        <v>1152</v>
      </c>
      <c r="C851" s="532"/>
      <c r="D851" s="532"/>
      <c r="E851" s="532"/>
      <c r="F851" s="532"/>
      <c r="G851" s="532"/>
      <c r="H851" s="532"/>
      <c r="I851" s="532"/>
      <c r="J851" s="532"/>
      <c r="K851" s="532"/>
      <c r="L851" s="334"/>
      <c r="M851" s="334"/>
      <c r="N851" s="334"/>
      <c r="O851" s="334"/>
      <c r="P851" s="335"/>
    </row>
    <row r="852" spans="1:16" ht="48" customHeight="1" x14ac:dyDescent="0.25">
      <c r="A852" s="510" t="s">
        <v>762</v>
      </c>
      <c r="B852" s="511"/>
      <c r="C852" s="511"/>
      <c r="D852" s="511"/>
      <c r="E852" s="511"/>
      <c r="F852" s="511"/>
      <c r="G852" s="511"/>
      <c r="H852" s="511"/>
      <c r="I852" s="511"/>
      <c r="J852" s="511"/>
      <c r="K852" s="511"/>
      <c r="L852" s="511"/>
      <c r="M852" s="511"/>
      <c r="N852" s="511"/>
      <c r="O852" s="511"/>
      <c r="P852" s="512"/>
    </row>
    <row r="853" spans="1:16" ht="24.95" customHeight="1" x14ac:dyDescent="0.25">
      <c r="A853" s="513" t="s">
        <v>1365</v>
      </c>
      <c r="B853" s="514"/>
      <c r="C853" s="514"/>
      <c r="D853" s="514"/>
      <c r="E853" s="514"/>
      <c r="F853" s="514"/>
      <c r="G853" s="514"/>
      <c r="H853" s="514"/>
      <c r="I853" s="514"/>
      <c r="J853" s="514"/>
      <c r="K853" s="514"/>
      <c r="L853" s="514"/>
      <c r="M853" s="514"/>
      <c r="N853" s="514"/>
      <c r="O853" s="514"/>
      <c r="P853" s="515"/>
    </row>
    <row r="854" spans="1:16" ht="24.95" customHeight="1" x14ac:dyDescent="0.25">
      <c r="A854" s="534" t="s">
        <v>794</v>
      </c>
      <c r="B854" s="535"/>
      <c r="C854" s="535"/>
      <c r="D854" s="535"/>
      <c r="E854" s="535"/>
      <c r="F854" s="536"/>
      <c r="G854" s="522" t="s">
        <v>764</v>
      </c>
      <c r="H854" s="523"/>
      <c r="I854" s="523"/>
      <c r="J854" s="523"/>
      <c r="K854" s="523"/>
      <c r="L854" s="523"/>
      <c r="M854" s="523"/>
      <c r="N854" s="523"/>
      <c r="O854" s="523"/>
      <c r="P854" s="524"/>
    </row>
    <row r="855" spans="1:16" ht="24.95" customHeight="1" x14ac:dyDescent="0.25">
      <c r="A855" s="525" t="s">
        <v>393</v>
      </c>
      <c r="B855" s="505" t="s">
        <v>644</v>
      </c>
      <c r="C855" s="505" t="s">
        <v>645</v>
      </c>
      <c r="D855" s="505" t="s">
        <v>1613</v>
      </c>
      <c r="E855" s="505" t="s">
        <v>394</v>
      </c>
      <c r="F855" s="505" t="s">
        <v>621</v>
      </c>
      <c r="G855" s="527" t="s">
        <v>31</v>
      </c>
      <c r="H855" s="528"/>
      <c r="I855" s="263" t="s">
        <v>7</v>
      </c>
      <c r="J855" s="264" t="s">
        <v>32</v>
      </c>
      <c r="K855" s="264" t="s">
        <v>640</v>
      </c>
      <c r="L855" s="265" t="s">
        <v>8</v>
      </c>
      <c r="M855" s="266" t="s">
        <v>9</v>
      </c>
      <c r="N855" s="267" t="s">
        <v>10</v>
      </c>
      <c r="O855" s="264" t="s">
        <v>396</v>
      </c>
      <c r="P855" s="268" t="s">
        <v>623</v>
      </c>
    </row>
    <row r="856" spans="1:16" ht="24.95" customHeight="1" x14ac:dyDescent="0.25">
      <c r="A856" s="538"/>
      <c r="B856" s="506"/>
      <c r="C856" s="506"/>
      <c r="D856" s="506"/>
      <c r="E856" s="506"/>
      <c r="F856" s="506"/>
      <c r="G856" s="377" t="s">
        <v>34</v>
      </c>
      <c r="H856" s="378" t="s">
        <v>35</v>
      </c>
      <c r="I856" s="271" t="s">
        <v>36</v>
      </c>
      <c r="J856" s="272" t="s">
        <v>36</v>
      </c>
      <c r="K856" s="272" t="s">
        <v>36</v>
      </c>
      <c r="L856" s="273" t="s">
        <v>37</v>
      </c>
      <c r="M856" s="274" t="s">
        <v>37</v>
      </c>
      <c r="N856" s="275" t="s">
        <v>38</v>
      </c>
      <c r="O856" s="272" t="s">
        <v>37</v>
      </c>
      <c r="P856" s="276" t="s">
        <v>37</v>
      </c>
    </row>
    <row r="857" spans="1:16" ht="24.95" customHeight="1" x14ac:dyDescent="0.25">
      <c r="A857" s="277" t="s">
        <v>313</v>
      </c>
      <c r="B857" s="278">
        <v>120</v>
      </c>
      <c r="C857" s="249">
        <v>100</v>
      </c>
      <c r="D857" s="249" t="s">
        <v>1614</v>
      </c>
      <c r="E857" s="279">
        <f>IFERROR(B857/C857,0)</f>
        <v>1.2</v>
      </c>
      <c r="F857" s="279" t="s">
        <v>1251</v>
      </c>
      <c r="G857" s="280">
        <f>IFERROR((VLOOKUP($A857,'[1]Tabela de alimentos'!$A$3:$K$1041,2,FALSE))*$C857/100,0)</f>
        <v>143.11173333333335</v>
      </c>
      <c r="H857" s="283">
        <f>IFERROR((VLOOKUP($A857,'[1]Tabela de alimentos'!$A$3:$K$1041,3,FALSE))*$C857/100,0)</f>
        <v>598.77949226666669</v>
      </c>
      <c r="I857" s="310">
        <f>IFERROR((VLOOKUP($A857,'[1]Tabela de alimentos'!$A$3:$K$1041,4,FALSE))*$C857/100,0)</f>
        <v>13.03</v>
      </c>
      <c r="J857" s="282">
        <f>IFERROR((VLOOKUP($A857,'[1]Tabela de alimentos'!$A$3:$K$1041,5,FALSE))*$C857/100,0)</f>
        <v>8.9</v>
      </c>
      <c r="K857" s="282">
        <f>IFERROR((VLOOKUP($A857,'[1]Tabela de alimentos'!$A$3:$K$1041,6,FALSE))*$C857/100,0)</f>
        <v>1.6366666666666725</v>
      </c>
      <c r="L857" s="283">
        <f>IFERROR((VLOOKUP($A857,'[1]Tabela de alimentos'!$A$3:$K$1041,7,FALSE))*$C857/100,0)</f>
        <v>42.023333333333333</v>
      </c>
      <c r="M857" s="283">
        <f>IFERROR((VLOOKUP($A857,'[1]Tabela de alimentos'!$A$3:$K$1041,8,FALSE))*$C857/100,0)</f>
        <v>1.5633333333333335</v>
      </c>
      <c r="N857" s="283">
        <f>IFERROR((VLOOKUP($A857,'[1]Tabela de alimentos'!$A$3:$K$1041,9,FALSE))*$C857/100,0)</f>
        <v>78.826666666666654</v>
      </c>
      <c r="O857" s="283">
        <f>IFERROR((VLOOKUP($A857,'[1]Tabela de alimentos'!$A$3:$K$1041,10,FALSE))*$C857/100,0)</f>
        <v>0</v>
      </c>
      <c r="P857" s="284">
        <f>IFERROR((VLOOKUP($A857,'[1]Tabela de alimentos'!$A$3:$K$1041,11,FALSE))*$C857/100,0)</f>
        <v>168</v>
      </c>
    </row>
    <row r="858" spans="1:16" ht="24.95" customHeight="1" x14ac:dyDescent="0.25">
      <c r="A858" s="285" t="s">
        <v>861</v>
      </c>
      <c r="B858" s="278">
        <v>0.4</v>
      </c>
      <c r="C858" s="249">
        <v>0.4</v>
      </c>
      <c r="D858" s="249" t="s">
        <v>1614</v>
      </c>
      <c r="E858" s="279">
        <f>IFERROR(B858/C858,0)</f>
        <v>1</v>
      </c>
      <c r="F858" s="279" t="s">
        <v>1267</v>
      </c>
      <c r="G858" s="282">
        <f>IFERROR((VLOOKUP($A858,'[1]Tabela de alimentos'!$A$3:$K$1041,2,FALSE))*$C858/100,0)</f>
        <v>0</v>
      </c>
      <c r="H858" s="283">
        <f>IFERROR((VLOOKUP($A858,'[1]Tabela de alimentos'!$A$3:$K$1041,3,FALSE))*$C858/100,0)</f>
        <v>0</v>
      </c>
      <c r="I858" s="310">
        <f>IFERROR((VLOOKUP($A858,'[1]Tabela de alimentos'!$A$3:$K$1041,4,FALSE))*$C858/100,0)</f>
        <v>0</v>
      </c>
      <c r="J858" s="282">
        <f>IFERROR((VLOOKUP($A858,'[1]Tabela de alimentos'!$A$3:$K$1041,5,FALSE))*$C858/100,0)</f>
        <v>0</v>
      </c>
      <c r="K858" s="282">
        <f>IFERROR((VLOOKUP($A858,'[1]Tabela de alimentos'!$A$3:$K$1041,6,FALSE))*$C858/100,0)</f>
        <v>0</v>
      </c>
      <c r="L858" s="283">
        <f>IFERROR((VLOOKUP($A858,'[1]Tabela de alimentos'!$A$3:$K$1041,7,FALSE))*$C858/100,0)</f>
        <v>0</v>
      </c>
      <c r="M858" s="283">
        <f>IFERROR((VLOOKUP($A858,'[1]Tabela de alimentos'!$A$3:$K$1041,8,FALSE))*$C858/100,0)</f>
        <v>0</v>
      </c>
      <c r="N858" s="283">
        <f>IFERROR((VLOOKUP($A858,'[1]Tabela de alimentos'!$A$3:$K$1041,9,FALSE))*$C858/100,0)</f>
        <v>0</v>
      </c>
      <c r="O858" s="283">
        <f>IFERROR((VLOOKUP($A858,'[1]Tabela de alimentos'!$A$3:$K$1041,10,FALSE))*$C858/100,0)</f>
        <v>0</v>
      </c>
      <c r="P858" s="284">
        <f>IFERROR((VLOOKUP($A858,'[1]Tabela de alimentos'!$A$3:$K$1041,11,FALSE))*$C858/100,0)</f>
        <v>159.77200000000002</v>
      </c>
    </row>
    <row r="859" spans="1:16" ht="24.95" customHeight="1" x14ac:dyDescent="0.25">
      <c r="A859" s="285" t="s">
        <v>129</v>
      </c>
      <c r="B859" s="278">
        <v>2.4</v>
      </c>
      <c r="C859" s="249">
        <v>2</v>
      </c>
      <c r="D859" s="249" t="s">
        <v>1614</v>
      </c>
      <c r="E859" s="279">
        <f>IFERROR(B859/C859,0)</f>
        <v>1.2</v>
      </c>
      <c r="F859" s="279" t="s">
        <v>1239</v>
      </c>
      <c r="G859" s="282">
        <f>IFERROR((VLOOKUP($A859,'[1]Tabela de alimentos'!$A$3:$K$1041,2,FALSE))*$C859/100,0)</f>
        <v>0.66848223188405764</v>
      </c>
      <c r="H859" s="283">
        <f>IFERROR((VLOOKUP($A859,'[1]Tabela de alimentos'!$A$3:$K$1041,3,FALSE))*$C859/100,0)</f>
        <v>2.7969296582028975</v>
      </c>
      <c r="I859" s="310">
        <f>IFERROR((VLOOKUP($A859,'[1]Tabela de alimentos'!$A$3:$K$1041,4,FALSE))*$C859/100,0)</f>
        <v>6.5144927536231884E-2</v>
      </c>
      <c r="J859" s="282">
        <f>IFERROR((VLOOKUP($A859,'[1]Tabela de alimentos'!$A$3:$K$1041,5,FALSE))*$C859/100,0)</f>
        <v>1.2199999999999999E-2</v>
      </c>
      <c r="K859" s="282">
        <f>IFERROR((VLOOKUP($A859,'[1]Tabela de alimentos'!$A$3:$K$1041,6,FALSE))*$C859/100,0)</f>
        <v>0.11412173913043469</v>
      </c>
      <c r="L859" s="283">
        <f>IFERROR((VLOOKUP($A859,'[1]Tabela de alimentos'!$A$3:$K$1041,7,FALSE))*$C859/100,0)</f>
        <v>3.5882666666666667</v>
      </c>
      <c r="M859" s="283">
        <f>IFERROR((VLOOKUP($A859,'[1]Tabela de alimentos'!$A$3:$K$1041,8,FALSE))*$C859/100,0)</f>
        <v>6.3600000000000004E-2</v>
      </c>
      <c r="N859" s="283">
        <f>IFERROR((VLOOKUP($A859,'[1]Tabela de alimentos'!$A$3:$K$1041,9,FALSE))*$C859/100,0)</f>
        <v>34.86</v>
      </c>
      <c r="O859" s="283">
        <f>IFERROR((VLOOKUP($A859,'[1]Tabela de alimentos'!$A$3:$K$1041,10,FALSE))*$C859/100,0)</f>
        <v>1.0338666666666665</v>
      </c>
      <c r="P859" s="284">
        <f>IFERROR((VLOOKUP($A859,'[1]Tabela de alimentos'!$A$3:$K$1041,11,FALSE))*$C859/100,0)</f>
        <v>4.5999999999999999E-2</v>
      </c>
    </row>
    <row r="860" spans="1:16" ht="24.95" customHeight="1" x14ac:dyDescent="0.25">
      <c r="A860" s="285" t="s">
        <v>102</v>
      </c>
      <c r="B860" s="278">
        <v>2.2999999999999998</v>
      </c>
      <c r="C860" s="249">
        <v>2</v>
      </c>
      <c r="D860" s="249" t="s">
        <v>1614</v>
      </c>
      <c r="E860" s="279">
        <f t="shared" ref="E860:E861" si="72">IFERROR(B860/C860,0)</f>
        <v>1.1499999999999999</v>
      </c>
      <c r="F860" s="279" t="s">
        <v>1239</v>
      </c>
      <c r="G860" s="282">
        <f>IFERROR((VLOOKUP($A860,'[1]Tabela de alimentos'!$A$3:$K$1041,2,FALSE))*$C860/100,0)</f>
        <v>0.39031771014492878</v>
      </c>
      <c r="H860" s="283">
        <f>IFERROR((VLOOKUP($A860,'[1]Tabela de alimentos'!$A$3:$K$1041,3,FALSE))*$C860/100,0)</f>
        <v>1.6330892992463819</v>
      </c>
      <c r="I860" s="310">
        <f>IFERROR((VLOOKUP($A860,'[1]Tabela de alimentos'!$A$3:$K$1041,4,FALSE))*$C860/100,0)</f>
        <v>3.731884057971014E-2</v>
      </c>
      <c r="J860" s="282">
        <f>IFERROR((VLOOKUP($A860,'[1]Tabela de alimentos'!$A$3:$K$1041,5,FALSE))*$C860/100,0)</f>
        <v>6.9999999999999993E-3</v>
      </c>
      <c r="K860" s="282">
        <f>IFERROR((VLOOKUP($A860,'[1]Tabela de alimentos'!$A$3:$K$1041,6,FALSE))*$C860/100,0)</f>
        <v>6.7414492753623295E-2</v>
      </c>
      <c r="L860" s="283">
        <f>IFERROR((VLOOKUP($A860,'[1]Tabela de alimentos'!$A$3:$K$1041,7,FALSE))*$C860/100,0)</f>
        <v>1.5970666666666669</v>
      </c>
      <c r="M860" s="283">
        <f>IFERROR((VLOOKUP($A860,'[1]Tabela de alimentos'!$A$3:$K$1041,8,FALSE))*$C860/100,0)</f>
        <v>1.2933333333333331E-2</v>
      </c>
      <c r="N860" s="283">
        <f>IFERROR((VLOOKUP($A860,'[1]Tabela de alimentos'!$A$3:$K$1041,9,FALSE))*$C860/100,0)</f>
        <v>5.58</v>
      </c>
      <c r="O860" s="283">
        <f>IFERROR((VLOOKUP($A860,'[1]Tabela de alimentos'!$A$3:$K$1041,10,FALSE))*$C860/100,0)</f>
        <v>0.63560000000000005</v>
      </c>
      <c r="P860" s="284">
        <f>IFERROR((VLOOKUP($A860,'[1]Tabela de alimentos'!$A$3:$K$1041,11,FALSE))*$C860/100,0)</f>
        <v>3.2066666666666667E-2</v>
      </c>
    </row>
    <row r="861" spans="1:16" ht="24.95" customHeight="1" x14ac:dyDescent="0.25">
      <c r="A861" s="285" t="s">
        <v>226</v>
      </c>
      <c r="B861" s="278">
        <v>3</v>
      </c>
      <c r="C861" s="249">
        <v>3</v>
      </c>
      <c r="D861" s="249" t="s">
        <v>1615</v>
      </c>
      <c r="E861" s="279">
        <f t="shared" si="72"/>
        <v>1</v>
      </c>
      <c r="F861" s="279" t="s">
        <v>1268</v>
      </c>
      <c r="G861" s="289">
        <f>IFERROR((VLOOKUP($A861,'[1]Tabela de alimentos'!$A$3:$K$1041,2,FALSE))*$C861/100,0)</f>
        <v>26.52</v>
      </c>
      <c r="H861" s="283">
        <f>IFERROR((VLOOKUP($A861,'[1]Tabela de alimentos'!$A$3:$K$1041,3,FALSE))*$C861/100,0)</f>
        <v>110.95968000000001</v>
      </c>
      <c r="I861" s="310">
        <f>IFERROR((VLOOKUP($A861,'[1]Tabela de alimentos'!$A$3:$K$1041,4,FALSE))*$C861/100,0)</f>
        <v>0</v>
      </c>
      <c r="J861" s="282">
        <f>IFERROR((VLOOKUP($A861,'[1]Tabela de alimentos'!$A$3:$K$1041,5,FALSE))*$C861/100,0)</f>
        <v>3</v>
      </c>
      <c r="K861" s="282">
        <f>IFERROR((VLOOKUP($A861,'[1]Tabela de alimentos'!$A$3:$K$1041,6,FALSE))*$C861/100,0)</f>
        <v>0</v>
      </c>
      <c r="L861" s="283">
        <f>IFERROR((VLOOKUP($A861,'[1]Tabela de alimentos'!$A$3:$K$1041,7,FALSE))*$C861/100,0)</f>
        <v>0</v>
      </c>
      <c r="M861" s="283">
        <f>IFERROR((VLOOKUP($A861,'[1]Tabela de alimentos'!$A$3:$K$1041,8,FALSE))*$C861/100,0)</f>
        <v>0</v>
      </c>
      <c r="N861" s="283">
        <f>IFERROR((VLOOKUP($A861,'[1]Tabela de alimentos'!$A$3:$K$1041,9,FALSE))*$C861/100,0)</f>
        <v>0</v>
      </c>
      <c r="O861" s="283">
        <f>IFERROR((VLOOKUP($A861,'[1]Tabela de alimentos'!$A$3:$K$1041,10,FALSE))*$C861/100,0)</f>
        <v>0</v>
      </c>
      <c r="P861" s="284">
        <f>IFERROR((VLOOKUP($A861,'[1]Tabela de alimentos'!$A$3:$K$1041,11,FALSE))*$C861/100,0)</f>
        <v>0</v>
      </c>
    </row>
    <row r="862" spans="1:16" ht="24.95" customHeight="1" x14ac:dyDescent="0.25">
      <c r="A862" s="373" t="s">
        <v>1209</v>
      </c>
      <c r="B862" s="542" t="s">
        <v>1229</v>
      </c>
      <c r="C862" s="543"/>
      <c r="D862" s="257"/>
      <c r="E862" s="374"/>
      <c r="F862" s="374"/>
      <c r="G862" s="290"/>
      <c r="H862" s="257"/>
      <c r="I862" s="257"/>
      <c r="J862" s="257"/>
      <c r="K862" s="257"/>
      <c r="L862" s="257"/>
      <c r="M862" s="257"/>
      <c r="N862" s="257"/>
      <c r="O862" s="257"/>
      <c r="P862" s="294"/>
    </row>
    <row r="863" spans="1:16" ht="24.95" customHeight="1" x14ac:dyDescent="0.25">
      <c r="A863" s="295" t="s">
        <v>767</v>
      </c>
      <c r="B863" s="537"/>
      <c r="C863" s="537"/>
      <c r="D863" s="250"/>
      <c r="E863" s="296"/>
      <c r="F863" s="296"/>
      <c r="G863" s="297"/>
      <c r="H863" s="296"/>
      <c r="I863" s="296"/>
      <c r="J863" s="296"/>
      <c r="K863" s="296"/>
      <c r="L863" s="296"/>
      <c r="M863" s="298"/>
      <c r="N863" s="298"/>
      <c r="O863" s="298"/>
      <c r="P863" s="299"/>
    </row>
    <row r="864" spans="1:16" ht="24.95" customHeight="1" x14ac:dyDescent="0.25">
      <c r="A864" s="516" t="s">
        <v>831</v>
      </c>
      <c r="B864" s="517"/>
      <c r="C864" s="517"/>
      <c r="D864" s="517"/>
      <c r="E864" s="517"/>
      <c r="F864" s="517"/>
      <c r="G864" s="517"/>
      <c r="H864" s="517"/>
      <c r="I864" s="517"/>
      <c r="J864" s="517"/>
      <c r="K864" s="517"/>
      <c r="L864" s="517"/>
      <c r="M864" s="517"/>
      <c r="N864" s="517"/>
      <c r="O864" s="517"/>
      <c r="P864" s="518"/>
    </row>
    <row r="865" spans="1:16" ht="24.95" customHeight="1" x14ac:dyDescent="0.25">
      <c r="A865" s="507" t="s">
        <v>1269</v>
      </c>
      <c r="B865" s="517"/>
      <c r="C865" s="517"/>
      <c r="D865" s="517"/>
      <c r="E865" s="517"/>
      <c r="F865" s="517"/>
      <c r="G865" s="517"/>
      <c r="H865" s="517"/>
      <c r="I865" s="517"/>
      <c r="J865" s="517"/>
      <c r="K865" s="517"/>
      <c r="L865" s="517"/>
      <c r="M865" s="517"/>
      <c r="N865" s="517"/>
      <c r="O865" s="517"/>
      <c r="P865" s="518"/>
    </row>
    <row r="866" spans="1:16" ht="24.95" customHeight="1" x14ac:dyDescent="0.25">
      <c r="A866" s="516" t="s">
        <v>1270</v>
      </c>
      <c r="B866" s="517"/>
      <c r="C866" s="517"/>
      <c r="D866" s="517"/>
      <c r="E866" s="517"/>
      <c r="F866" s="517"/>
      <c r="G866" s="517"/>
      <c r="H866" s="517"/>
      <c r="I866" s="517"/>
      <c r="J866" s="517"/>
      <c r="K866" s="517"/>
      <c r="L866" s="517"/>
      <c r="M866" s="517"/>
      <c r="N866" s="517"/>
      <c r="O866" s="517"/>
      <c r="P866" s="518"/>
    </row>
    <row r="867" spans="1:16" ht="24.95" customHeight="1" x14ac:dyDescent="0.25">
      <c r="A867" s="516" t="s">
        <v>1271</v>
      </c>
      <c r="B867" s="517"/>
      <c r="C867" s="517"/>
      <c r="D867" s="517"/>
      <c r="E867" s="517"/>
      <c r="F867" s="517"/>
      <c r="G867" s="517"/>
      <c r="H867" s="517"/>
      <c r="I867" s="517"/>
      <c r="J867" s="517"/>
      <c r="K867" s="517"/>
      <c r="L867" s="517"/>
      <c r="M867" s="517"/>
      <c r="N867" s="517"/>
      <c r="O867" s="517"/>
      <c r="P867" s="518"/>
    </row>
    <row r="868" spans="1:16" ht="24.95" customHeight="1" x14ac:dyDescent="0.25">
      <c r="A868" s="516" t="s">
        <v>1272</v>
      </c>
      <c r="B868" s="517"/>
      <c r="C868" s="517"/>
      <c r="D868" s="517"/>
      <c r="E868" s="517"/>
      <c r="F868" s="517"/>
      <c r="G868" s="517"/>
      <c r="H868" s="517"/>
      <c r="I868" s="517"/>
      <c r="J868" s="517"/>
      <c r="K868" s="517"/>
      <c r="L868" s="517"/>
      <c r="M868" s="517"/>
      <c r="N868" s="517"/>
      <c r="O868" s="517"/>
      <c r="P868" s="518"/>
    </row>
    <row r="869" spans="1:16" ht="24.95" customHeight="1" thickBot="1" x14ac:dyDescent="0.3">
      <c r="A869" s="332" t="s">
        <v>1273</v>
      </c>
      <c r="B869" s="252"/>
      <c r="C869" s="252"/>
      <c r="D869" s="252"/>
      <c r="E869" s="252"/>
      <c r="F869" s="252"/>
      <c r="G869" s="252"/>
      <c r="H869" s="252"/>
      <c r="I869" s="252"/>
      <c r="J869" s="252"/>
      <c r="K869" s="252"/>
      <c r="L869" s="252"/>
      <c r="M869" s="252"/>
      <c r="N869" s="252"/>
      <c r="O869" s="252"/>
      <c r="P869" s="303"/>
    </row>
    <row r="870" spans="1:16" ht="24.95" customHeight="1" thickBot="1" x14ac:dyDescent="0.3">
      <c r="A870" s="322"/>
      <c r="B870" s="532" t="s">
        <v>1152</v>
      </c>
      <c r="C870" s="532"/>
      <c r="D870" s="532"/>
      <c r="E870" s="532"/>
      <c r="F870" s="532"/>
      <c r="G870" s="532"/>
      <c r="H870" s="532"/>
      <c r="I870" s="532"/>
      <c r="J870" s="532"/>
      <c r="K870" s="532"/>
      <c r="L870" s="323"/>
      <c r="M870" s="323"/>
      <c r="N870" s="323"/>
      <c r="O870" s="323"/>
      <c r="P870" s="324"/>
    </row>
    <row r="871" spans="1:16" ht="48" customHeight="1" x14ac:dyDescent="0.25">
      <c r="A871" s="510" t="s">
        <v>762</v>
      </c>
      <c r="B871" s="511"/>
      <c r="C871" s="511"/>
      <c r="D871" s="511"/>
      <c r="E871" s="511"/>
      <c r="F871" s="511"/>
      <c r="G871" s="511"/>
      <c r="H871" s="511"/>
      <c r="I871" s="511"/>
      <c r="J871" s="511"/>
      <c r="K871" s="511"/>
      <c r="L871" s="511"/>
      <c r="M871" s="511"/>
      <c r="N871" s="511"/>
      <c r="O871" s="511"/>
      <c r="P871" s="512"/>
    </row>
    <row r="872" spans="1:16" ht="24.95" customHeight="1" x14ac:dyDescent="0.25">
      <c r="A872" s="513" t="s">
        <v>1365</v>
      </c>
      <c r="B872" s="514"/>
      <c r="C872" s="514"/>
      <c r="D872" s="514"/>
      <c r="E872" s="514"/>
      <c r="F872" s="514"/>
      <c r="G872" s="514"/>
      <c r="H872" s="514"/>
      <c r="I872" s="514"/>
      <c r="J872" s="514"/>
      <c r="K872" s="514"/>
      <c r="L872" s="514"/>
      <c r="M872" s="514"/>
      <c r="N872" s="514"/>
      <c r="O872" s="514"/>
      <c r="P872" s="515"/>
    </row>
    <row r="873" spans="1:16" ht="24.95" customHeight="1" x14ac:dyDescent="0.25">
      <c r="A873" s="534" t="s">
        <v>975</v>
      </c>
      <c r="B873" s="535"/>
      <c r="C873" s="535"/>
      <c r="D873" s="535"/>
      <c r="E873" s="535"/>
      <c r="F873" s="536"/>
      <c r="G873" s="522" t="s">
        <v>764</v>
      </c>
      <c r="H873" s="523"/>
      <c r="I873" s="523"/>
      <c r="J873" s="523"/>
      <c r="K873" s="523"/>
      <c r="L873" s="523"/>
      <c r="M873" s="523"/>
      <c r="N873" s="523"/>
      <c r="O873" s="523"/>
      <c r="P873" s="524"/>
    </row>
    <row r="874" spans="1:16" ht="24.95" customHeight="1" x14ac:dyDescent="0.25">
      <c r="A874" s="525" t="s">
        <v>393</v>
      </c>
      <c r="B874" s="505" t="s">
        <v>644</v>
      </c>
      <c r="C874" s="505" t="s">
        <v>645</v>
      </c>
      <c r="D874" s="505" t="s">
        <v>1613</v>
      </c>
      <c r="E874" s="505" t="s">
        <v>394</v>
      </c>
      <c r="F874" s="505" t="s">
        <v>621</v>
      </c>
      <c r="G874" s="527" t="s">
        <v>31</v>
      </c>
      <c r="H874" s="528"/>
      <c r="I874" s="263" t="s">
        <v>7</v>
      </c>
      <c r="J874" s="264" t="s">
        <v>32</v>
      </c>
      <c r="K874" s="264" t="s">
        <v>640</v>
      </c>
      <c r="L874" s="265" t="s">
        <v>8</v>
      </c>
      <c r="M874" s="266" t="s">
        <v>9</v>
      </c>
      <c r="N874" s="267" t="s">
        <v>10</v>
      </c>
      <c r="O874" s="264" t="s">
        <v>396</v>
      </c>
      <c r="P874" s="268" t="s">
        <v>623</v>
      </c>
    </row>
    <row r="875" spans="1:16" ht="24.95" customHeight="1" x14ac:dyDescent="0.25">
      <c r="A875" s="526"/>
      <c r="B875" s="506"/>
      <c r="C875" s="506"/>
      <c r="D875" s="506"/>
      <c r="E875" s="506"/>
      <c r="F875" s="506"/>
      <c r="G875" s="269" t="s">
        <v>34</v>
      </c>
      <c r="H875" s="267" t="s">
        <v>35</v>
      </c>
      <c r="I875" s="271" t="s">
        <v>36</v>
      </c>
      <c r="J875" s="272" t="s">
        <v>36</v>
      </c>
      <c r="K875" s="272" t="s">
        <v>36</v>
      </c>
      <c r="L875" s="273" t="s">
        <v>37</v>
      </c>
      <c r="M875" s="274" t="s">
        <v>37</v>
      </c>
      <c r="N875" s="275" t="s">
        <v>38</v>
      </c>
      <c r="O875" s="272" t="s">
        <v>37</v>
      </c>
      <c r="P875" s="276" t="s">
        <v>37</v>
      </c>
    </row>
    <row r="876" spans="1:16" ht="24.95" customHeight="1" x14ac:dyDescent="0.25">
      <c r="A876" s="277" t="s">
        <v>599</v>
      </c>
      <c r="B876" s="278">
        <v>110</v>
      </c>
      <c r="C876" s="249">
        <v>70</v>
      </c>
      <c r="D876" s="249" t="s">
        <v>1614</v>
      </c>
      <c r="E876" s="279">
        <f t="shared" ref="E876:E885" si="73">IFERROR(B876/C876,0)</f>
        <v>1.5714285714285714</v>
      </c>
      <c r="F876" s="279"/>
      <c r="G876" s="280">
        <f>IFERROR((VLOOKUP($A876,'Tabela de alimentos'!$A$3:$K$1041,2,FALSE))*$C876/100,0)</f>
        <v>65.8</v>
      </c>
      <c r="H876" s="281">
        <f>IFERROR((VLOOKUP($A876,'Tabela de alimentos'!$A$3:$K$1041,3,FALSE))*$C876/100,0)</f>
        <v>275.30720000000002</v>
      </c>
      <c r="I876" s="310">
        <f>IFERROR((VLOOKUP($A876,'Tabela de alimentos'!$A$3:$K$1041,4,FALSE))*$C876/100,0)</f>
        <v>12.74</v>
      </c>
      <c r="J876" s="282">
        <f>IFERROR((VLOOKUP($A876,'Tabela de alimentos'!$A$3:$K$1041,5,FALSE))*$C876/100,0)</f>
        <v>1.6170000000000002</v>
      </c>
      <c r="K876" s="282">
        <f>IFERROR((VLOOKUP($A876,'Tabela de alimentos'!$A$3:$K$1041,6,FALSE))*$C876/100,0)</f>
        <v>7.000000000000001E-3</v>
      </c>
      <c r="L876" s="283">
        <f>IFERROR((VLOOKUP($A876,'Tabela de alimentos'!$A$3:$K$1041,7,FALSE))*$C876/100,0)</f>
        <v>7</v>
      </c>
      <c r="M876" s="283">
        <f>IFERROR((VLOOKUP($A876,'Tabela de alimentos'!$A$3:$K$1041,8,FALSE))*$C876/100,0)</f>
        <v>0.39200000000000002</v>
      </c>
      <c r="N876" s="283">
        <f>IFERROR((VLOOKUP($A876,'Tabela de alimentos'!$A$3:$K$1041,9,FALSE))*$C876/100,0)</f>
        <v>0</v>
      </c>
      <c r="O876" s="283">
        <f>IFERROR((VLOOKUP($A876,'Tabela de alimentos'!$A$3:$K$1041,10,FALSE))*$C876/100,0)</f>
        <v>0</v>
      </c>
      <c r="P876" s="284">
        <f>IFERROR((VLOOKUP($A876,'Tabela de alimentos'!$A$3:$K$1041,11,FALSE))*$C876/100,0)</f>
        <v>36.4</v>
      </c>
    </row>
    <row r="877" spans="1:16" ht="24.95" customHeight="1" x14ac:dyDescent="0.25">
      <c r="A877" s="285" t="s">
        <v>217</v>
      </c>
      <c r="B877" s="278">
        <v>2</v>
      </c>
      <c r="C877" s="249">
        <v>2</v>
      </c>
      <c r="D877" s="249" t="s">
        <v>1614</v>
      </c>
      <c r="E877" s="279">
        <f t="shared" si="73"/>
        <v>1</v>
      </c>
      <c r="F877" s="279"/>
      <c r="G877" s="282">
        <f>IFERROR((VLOOKUP($A877,'Tabela de alimentos'!$A$3:$K$1041,2,FALSE))*$C877/100,0)</f>
        <v>14.519378536919977</v>
      </c>
      <c r="H877" s="283">
        <f>IFERROR((VLOOKUP($A877,'Tabela de alimentos'!$A$3:$K$1041,3,FALSE))*$C877/100,0)</f>
        <v>60.749079798473183</v>
      </c>
      <c r="I877" s="310">
        <f>IFERROR((VLOOKUP($A877,'Tabela de alimentos'!$A$3:$K$1041,4,FALSE))*$C877/100,0)</f>
        <v>8.2940001487731944E-3</v>
      </c>
      <c r="J877" s="282">
        <f>IFERROR((VLOOKUP($A877,'Tabela de alimentos'!$A$3:$K$1041,5,FALSE))*$C877/100,0)</f>
        <v>1.6472200000000001</v>
      </c>
      <c r="K877" s="282">
        <f>IFERROR((VLOOKUP($A877,'Tabela de alimentos'!$A$3:$K$1041,6,FALSE))*$C877/100,0)</f>
        <v>1.265999851226658E-3</v>
      </c>
      <c r="L877" s="283">
        <f>IFERROR((VLOOKUP($A877,'Tabela de alimentos'!$A$3:$K$1041,7,FALSE))*$C877/100,0)</f>
        <v>0.18845999999999999</v>
      </c>
      <c r="M877" s="283">
        <f>IFERROR((VLOOKUP($A877,'Tabela de alimentos'!$A$3:$K$1041,8,FALSE))*$C877/100,0)</f>
        <v>3.0800000000000007E-3</v>
      </c>
      <c r="N877" s="283">
        <f>IFERROR((VLOOKUP($A877,'Tabela de alimentos'!$A$3:$K$1041,9,FALSE))*$C877/100,0)</f>
        <v>15.08</v>
      </c>
      <c r="O877" s="283">
        <f>IFERROR((VLOOKUP($A877,'Tabela de alimentos'!$A$3:$K$1041,10,FALSE))*$C877/100,0)</f>
        <v>0</v>
      </c>
      <c r="P877" s="284">
        <f>IFERROR((VLOOKUP($A877,'Tabela de alimentos'!$A$3:$K$1041,11,FALSE))*$C877/100,0)</f>
        <v>11.573893333333336</v>
      </c>
    </row>
    <row r="878" spans="1:16" ht="24.95" customHeight="1" x14ac:dyDescent="0.25">
      <c r="A878" s="285" t="s">
        <v>61</v>
      </c>
      <c r="B878" s="278">
        <v>3</v>
      </c>
      <c r="C878" s="249">
        <v>3</v>
      </c>
      <c r="D878" s="249" t="s">
        <v>1614</v>
      </c>
      <c r="E878" s="279">
        <f t="shared" si="73"/>
        <v>1</v>
      </c>
      <c r="F878" s="279"/>
      <c r="G878" s="282">
        <f>IFERROR((VLOOKUP($A878,'Tabela de alimentos'!$A$3:$K$1041,2,FALSE))*$C878/100,0)</f>
        <v>10.814189356521741</v>
      </c>
      <c r="H878" s="283">
        <f>IFERROR((VLOOKUP($A878,'Tabela de alimentos'!$A$3:$K$1041,3,FALSE))*$C878/100,0)</f>
        <v>45.24656826768696</v>
      </c>
      <c r="I878" s="310">
        <f>IFERROR((VLOOKUP($A878,'Tabela de alimentos'!$A$3:$K$1041,4,FALSE))*$C878/100,0)</f>
        <v>0.29372347826086953</v>
      </c>
      <c r="J878" s="282">
        <f>IFERROR((VLOOKUP($A878,'Tabela de alimentos'!$A$3:$K$1041,5,FALSE))*$C878/100,0)</f>
        <v>4.1000000000000009E-2</v>
      </c>
      <c r="K878" s="282">
        <f>IFERROR((VLOOKUP($A878,'Tabela de alimentos'!$A$3:$K$1041,6,FALSE))*$C878/100,0)</f>
        <v>2.2527765217391305</v>
      </c>
      <c r="L878" s="283">
        <f>IFERROR((VLOOKUP($A878,'Tabela de alimentos'!$A$3:$K$1041,7,FALSE))*$C878/100,0)</f>
        <v>0.53590000000000004</v>
      </c>
      <c r="M878" s="283">
        <f>IFERROR((VLOOKUP($A878,'Tabela de alimentos'!$A$3:$K$1041,8,FALSE))*$C878/100,0)</f>
        <v>2.8499999999999998E-2</v>
      </c>
      <c r="N878" s="283">
        <f>IFERROR((VLOOKUP($A878,'Tabela de alimentos'!$A$3:$K$1041,9,FALSE))*$C878/100,0)</f>
        <v>0</v>
      </c>
      <c r="O878" s="283">
        <f>IFERROR((VLOOKUP($A878,'Tabela de alimentos'!$A$3:$K$1041,10,FALSE))*$C878/100,0)</f>
        <v>0</v>
      </c>
      <c r="P878" s="284">
        <f>IFERROR((VLOOKUP($A878,'Tabela de alimentos'!$A$3:$K$1041,11,FALSE))*$C878/100,0)</f>
        <v>2.2099999999999998E-2</v>
      </c>
    </row>
    <row r="879" spans="1:16" ht="24.95" customHeight="1" x14ac:dyDescent="0.25">
      <c r="A879" s="285" t="s">
        <v>307</v>
      </c>
      <c r="B879" s="278">
        <v>20</v>
      </c>
      <c r="C879" s="249">
        <v>20</v>
      </c>
      <c r="D879" s="249" t="s">
        <v>1614</v>
      </c>
      <c r="E879" s="279">
        <f t="shared" si="73"/>
        <v>1</v>
      </c>
      <c r="F879" s="279"/>
      <c r="G879" s="282">
        <f>IFERROR((VLOOKUP($A879,'Tabela de alimentos'!$A$3:$K$1041,2,FALSE))*$C879/100,0)</f>
        <v>99.330059999999975</v>
      </c>
      <c r="H879" s="283">
        <f>IFERROR((VLOOKUP($A879,'Tabela de alimentos'!$A$3:$K$1041,3,FALSE))*$C879/100,0)</f>
        <v>415.59697103999997</v>
      </c>
      <c r="I879" s="310">
        <f>IFERROR((VLOOKUP($A879,'Tabela de alimentos'!$A$3:$K$1041,4,FALSE))*$C879/100,0)</f>
        <v>5.0840000000000005</v>
      </c>
      <c r="J879" s="282">
        <f>IFERROR((VLOOKUP($A879,'Tabela de alimentos'!$A$3:$K$1041,5,FALSE))*$C879/100,0)</f>
        <v>5.3806666666666674</v>
      </c>
      <c r="K879" s="282">
        <f>IFERROR((VLOOKUP($A879,'Tabela de alimentos'!$A$3:$K$1041,6,FALSE))*$C879/100,0)</f>
        <v>7.8360000000000003</v>
      </c>
      <c r="L879" s="283">
        <f>IFERROR((VLOOKUP($A879,'Tabela de alimentos'!$A$3:$K$1041,7,FALSE))*$C879/100,0)</f>
        <v>178.05466666666663</v>
      </c>
      <c r="M879" s="283">
        <f>IFERROR((VLOOKUP($A879,'Tabela de alimentos'!$A$3:$K$1041,8,FALSE))*$C879/100,0)</f>
        <v>0.10466666666666667</v>
      </c>
      <c r="N879" s="283">
        <f>IFERROR((VLOOKUP($A879,'Tabela de alimentos'!$A$3:$K$1041,9,FALSE))*$C879/100,0)</f>
        <v>72.211333333333329</v>
      </c>
      <c r="O879" s="283">
        <f>IFERROR((VLOOKUP($A879,'Tabela de alimentos'!$A$3:$K$1041,10,FALSE))*$C879/100,0)</f>
        <v>0</v>
      </c>
      <c r="P879" s="284">
        <f>IFERROR((VLOOKUP($A879,'Tabela de alimentos'!$A$3:$K$1041,11,FALSE))*$C879/100,0)</f>
        <v>64.599999999999994</v>
      </c>
    </row>
    <row r="880" spans="1:16" ht="24.95" customHeight="1" x14ac:dyDescent="0.25">
      <c r="A880" s="285" t="s">
        <v>188</v>
      </c>
      <c r="B880" s="278">
        <v>10</v>
      </c>
      <c r="C880" s="249">
        <v>10</v>
      </c>
      <c r="D880" s="249" t="s">
        <v>1614</v>
      </c>
      <c r="E880" s="279">
        <f t="shared" si="73"/>
        <v>1</v>
      </c>
      <c r="F880" s="279"/>
      <c r="G880" s="282">
        <f>IFERROR((VLOOKUP($A880,'Tabela de alimentos'!$A$3:$K$1041,2,FALSE))*$C880/100,0)</f>
        <v>3.1818153430163902</v>
      </c>
      <c r="H880" s="283">
        <f>IFERROR((VLOOKUP($A880,'Tabela de alimentos'!$A$3:$K$1041,3,FALSE))*$C880/100,0)</f>
        <v>13.312715395180579</v>
      </c>
      <c r="I880" s="310">
        <f>IFERROR((VLOOKUP($A880,'Tabela de alimentos'!$A$3:$K$1041,4,FALSE))*$C880/100,0)</f>
        <v>9.3958333333333324E-2</v>
      </c>
      <c r="J880" s="282">
        <f>IFERROR((VLOOKUP($A880,'Tabela de alimentos'!$A$3:$K$1041,5,FALSE))*$C880/100,0)</f>
        <v>1.4000000000000002E-2</v>
      </c>
      <c r="K880" s="282">
        <f>IFERROR((VLOOKUP($A880,'Tabela de alimentos'!$A$3:$K$1041,6,FALSE))*$C880/100,0)</f>
        <v>1.1084416666666677</v>
      </c>
      <c r="L880" s="283">
        <f>IFERROR((VLOOKUP($A880,'Tabela de alimentos'!$A$3:$K$1041,7,FALSE))*$C880/100,0)</f>
        <v>5.0983666666666663</v>
      </c>
      <c r="M880" s="283">
        <f>IFERROR((VLOOKUP($A880,'Tabela de alimentos'!$A$3:$K$1041,8,FALSE))*$C880/100,0)</f>
        <v>1.79666666666667E-2</v>
      </c>
      <c r="N880" s="283">
        <f>IFERROR((VLOOKUP($A880,'Tabela de alimentos'!$A$3:$K$1041,9,FALSE))*$C880/100,0)</f>
        <v>0</v>
      </c>
      <c r="O880" s="283">
        <f>IFERROR((VLOOKUP($A880,'Tabela de alimentos'!$A$3:$K$1041,10,FALSE))*$C880/100,0)</f>
        <v>3.8235999999999994</v>
      </c>
      <c r="P880" s="284">
        <f>IFERROR((VLOOKUP($A880,'Tabela de alimentos'!$A$3:$K$1041,11,FALSE))*$C880/100,0)</f>
        <v>0.12483333333333332</v>
      </c>
    </row>
    <row r="881" spans="1:16" ht="24.95" customHeight="1" x14ac:dyDescent="0.25">
      <c r="A881" s="285" t="s">
        <v>534</v>
      </c>
      <c r="B881" s="278">
        <v>1</v>
      </c>
      <c r="C881" s="249">
        <v>1</v>
      </c>
      <c r="D881" s="249" t="s">
        <v>1614</v>
      </c>
      <c r="E881" s="279">
        <f t="shared" si="73"/>
        <v>1</v>
      </c>
      <c r="F881" s="279"/>
      <c r="G881" s="282">
        <f>IFERROR((VLOOKUP($A881,'Tabela de alimentos'!$A$3:$K$1041,2,FALSE))*$C881/100,0)</f>
        <v>2.79</v>
      </c>
      <c r="H881" s="283">
        <f>IFERROR((VLOOKUP($A881,'Tabela de alimentos'!$A$3:$K$1041,3,FALSE))*$C881/100,0)</f>
        <v>11.673360000000001</v>
      </c>
      <c r="I881" s="310">
        <f>IFERROR((VLOOKUP($A881,'Tabela de alimentos'!$A$3:$K$1041,4,FALSE))*$C881/100,0)</f>
        <v>0.21929999999999999</v>
      </c>
      <c r="J881" s="282">
        <f>IFERROR((VLOOKUP($A881,'Tabela de alimentos'!$A$3:$K$1041,5,FALSE))*$C881/100,0)</f>
        <v>4.7800000000000002E-2</v>
      </c>
      <c r="K881" s="282">
        <f>IFERROR((VLOOKUP($A881,'Tabela de alimentos'!$A$3:$K$1041,6,FALSE))*$C881/100,0)</f>
        <v>0.52100000000000002</v>
      </c>
      <c r="L881" s="283">
        <f>IFERROR((VLOOKUP($A881,'Tabela de alimentos'!$A$3:$K$1041,7,FALSE))*$C881/100,0)</f>
        <v>12.46</v>
      </c>
      <c r="M881" s="283">
        <f>IFERROR((VLOOKUP($A881,'Tabela de alimentos'!$A$3:$K$1041,8,FALSE))*$C881/100,0)</f>
        <v>0.42460000000000003</v>
      </c>
      <c r="N881" s="283">
        <f>IFERROR((VLOOKUP($A881,'Tabela de alimentos'!$A$3:$K$1041,9,FALSE))*$C881/100,0)</f>
        <v>9.17</v>
      </c>
      <c r="O881" s="283">
        <f>IFERROR((VLOOKUP($A881,'Tabela de alimentos'!$A$3:$K$1041,10,FALSE))*$C881/100,0)</f>
        <v>5.6670000000000007</v>
      </c>
      <c r="P881" s="284">
        <f>IFERROR((VLOOKUP($A881,'Tabela de alimentos'!$A$3:$K$1041,11,FALSE))*$C881/100,0)</f>
        <v>2.11</v>
      </c>
    </row>
    <row r="882" spans="1:16" ht="24.95" customHeight="1" x14ac:dyDescent="0.25">
      <c r="A882" s="285" t="s">
        <v>90</v>
      </c>
      <c r="B882" s="278">
        <v>0.5</v>
      </c>
      <c r="C882" s="249">
        <v>0.5</v>
      </c>
      <c r="D882" s="249" t="s">
        <v>1614</v>
      </c>
      <c r="E882" s="279">
        <f t="shared" si="73"/>
        <v>1</v>
      </c>
      <c r="F882" s="279"/>
      <c r="G882" s="282">
        <f>IFERROR((VLOOKUP($A882,'Tabela de alimentos'!$A$3:$K$1041,2,FALSE))*$C882/100,0)</f>
        <v>0.56564939130434788</v>
      </c>
      <c r="H882" s="283">
        <f>IFERROR((VLOOKUP($A882,'Tabela de alimentos'!$A$3:$K$1041,3,FALSE))*$C882/100,0)</f>
        <v>2.3666770532173915</v>
      </c>
      <c r="I882" s="310">
        <f>IFERROR((VLOOKUP($A882,'Tabela de alimentos'!$A$3:$K$1041,4,FALSE))*$C882/100,0)</f>
        <v>3.5054347826086955E-2</v>
      </c>
      <c r="J882" s="282">
        <f>IFERROR((VLOOKUP($A882,'Tabela de alimentos'!$A$3:$K$1041,5,FALSE))*$C882/100,0)</f>
        <v>1.1000000000000001E-3</v>
      </c>
      <c r="K882" s="282">
        <f>IFERROR((VLOOKUP($A882,'Tabela de alimentos'!$A$3:$K$1041,6,FALSE))*$C882/100,0)</f>
        <v>0.11952898550724639</v>
      </c>
      <c r="L882" s="283">
        <f>IFERROR((VLOOKUP($A882,'Tabela de alimentos'!$A$3:$K$1041,7,FALSE))*$C882/100,0)</f>
        <v>6.7799999999999999E-2</v>
      </c>
      <c r="M882" s="283">
        <f>IFERROR((VLOOKUP($A882,'Tabela de alimentos'!$A$3:$K$1041,8,FALSE))*$C882/100,0)</f>
        <v>4.0000000000000001E-3</v>
      </c>
      <c r="N882" s="283">
        <f>IFERROR((VLOOKUP($A882,'Tabela de alimentos'!$A$3:$K$1041,9,FALSE))*$C882/100,0)</f>
        <v>0</v>
      </c>
      <c r="O882" s="283">
        <f>IFERROR((VLOOKUP($A882,'Tabela de alimentos'!$A$3:$K$1041,10,FALSE))*$C882/100,0)</f>
        <v>0</v>
      </c>
      <c r="P882" s="284">
        <f>IFERROR((VLOOKUP($A882,'Tabela de alimentos'!$A$3:$K$1041,11,FALSE))*$C882/100,0)</f>
        <v>2.6800000000000001E-2</v>
      </c>
    </row>
    <row r="883" spans="1:16" ht="24.95" customHeight="1" x14ac:dyDescent="0.25">
      <c r="A883" s="285" t="s">
        <v>861</v>
      </c>
      <c r="B883" s="278">
        <v>0.2</v>
      </c>
      <c r="C883" s="249">
        <v>0.2</v>
      </c>
      <c r="D883" s="249" t="s">
        <v>1614</v>
      </c>
      <c r="E883" s="279">
        <f t="shared" si="73"/>
        <v>1</v>
      </c>
      <c r="F883" s="279"/>
      <c r="G883" s="282">
        <f>IFERROR((VLOOKUP($A883,'Tabela de alimentos'!$A$3:$K$1041,2,FALSE))*$C883/100,0)</f>
        <v>0</v>
      </c>
      <c r="H883" s="283">
        <f>IFERROR((VLOOKUP($A883,'Tabela de alimentos'!$A$3:$K$1041,3,FALSE))*$C883/100,0)</f>
        <v>0</v>
      </c>
      <c r="I883" s="310">
        <f>IFERROR((VLOOKUP($A883,'Tabela de alimentos'!$A$3:$K$1041,4,FALSE))*$C883/100,0)</f>
        <v>0</v>
      </c>
      <c r="J883" s="282">
        <f>IFERROR((VLOOKUP($A883,'Tabela de alimentos'!$A$3:$K$1041,5,FALSE))*$C883/100,0)</f>
        <v>0</v>
      </c>
      <c r="K883" s="282">
        <f>IFERROR((VLOOKUP($A883,'Tabela de alimentos'!$A$3:$K$1041,6,FALSE))*$C883/100,0)</f>
        <v>0</v>
      </c>
      <c r="L883" s="283">
        <f>IFERROR((VLOOKUP($A883,'Tabela de alimentos'!$A$3:$K$1041,7,FALSE))*$C883/100,0)</f>
        <v>0</v>
      </c>
      <c r="M883" s="283">
        <f>IFERROR((VLOOKUP($A883,'Tabela de alimentos'!$A$3:$K$1041,8,FALSE))*$C883/100,0)</f>
        <v>0</v>
      </c>
      <c r="N883" s="283">
        <f>IFERROR((VLOOKUP($A883,'Tabela de alimentos'!$A$3:$K$1041,9,FALSE))*$C883/100,0)</f>
        <v>0</v>
      </c>
      <c r="O883" s="283">
        <f>IFERROR((VLOOKUP($A883,'Tabela de alimentos'!$A$3:$K$1041,10,FALSE))*$C883/100,0)</f>
        <v>0</v>
      </c>
      <c r="P883" s="284">
        <f>IFERROR((VLOOKUP($A883,'Tabela de alimentos'!$A$3:$K$1041,11,FALSE))*$C883/100,0)</f>
        <v>79.88600000000001</v>
      </c>
    </row>
    <row r="884" spans="1:16" ht="24.95" customHeight="1" x14ac:dyDescent="0.25">
      <c r="A884" s="285" t="s">
        <v>226</v>
      </c>
      <c r="B884" s="278">
        <v>2.5</v>
      </c>
      <c r="C884" s="249">
        <v>2.5</v>
      </c>
      <c r="D884" s="249" t="s">
        <v>1615</v>
      </c>
      <c r="E884" s="279">
        <f t="shared" si="73"/>
        <v>1</v>
      </c>
      <c r="F884" s="279"/>
      <c r="G884" s="282">
        <f>IFERROR((VLOOKUP($A884,'Tabela de alimentos'!$A$3:$K$1041,2,FALSE))*$C884/100,0)</f>
        <v>22.1</v>
      </c>
      <c r="H884" s="283">
        <f>IFERROR((VLOOKUP($A884,'Tabela de alimentos'!$A$3:$K$1041,3,FALSE))*$C884/100,0)</f>
        <v>92.466399999999993</v>
      </c>
      <c r="I884" s="310">
        <f>IFERROR((VLOOKUP($A884,'Tabela de alimentos'!$A$3:$K$1041,4,FALSE))*$C884/100,0)</f>
        <v>0</v>
      </c>
      <c r="J884" s="282">
        <f>IFERROR((VLOOKUP($A884,'Tabela de alimentos'!$A$3:$K$1041,5,FALSE))*$C884/100,0)</f>
        <v>2.5</v>
      </c>
      <c r="K884" s="282">
        <f>IFERROR((VLOOKUP($A884,'Tabela de alimentos'!$A$3:$K$1041,6,FALSE))*$C884/100,0)</f>
        <v>0</v>
      </c>
      <c r="L884" s="283">
        <f>IFERROR((VLOOKUP($A884,'Tabela de alimentos'!$A$3:$K$1041,7,FALSE))*$C884/100,0)</f>
        <v>0</v>
      </c>
      <c r="M884" s="283">
        <f>IFERROR((VLOOKUP($A884,'Tabela de alimentos'!$A$3:$K$1041,8,FALSE))*$C884/100,0)</f>
        <v>0</v>
      </c>
      <c r="N884" s="283">
        <f>IFERROR((VLOOKUP($A884,'Tabela de alimentos'!$A$3:$K$1041,9,FALSE))*$C884/100,0)</f>
        <v>0</v>
      </c>
      <c r="O884" s="283">
        <f>IFERROR((VLOOKUP($A884,'Tabela de alimentos'!$A$3:$K$1041,10,FALSE))*$C884/100,0)</f>
        <v>0</v>
      </c>
      <c r="P884" s="284">
        <f>IFERROR((VLOOKUP($A884,'Tabela de alimentos'!$A$3:$K$1041,11,FALSE))*$C884/100,0)</f>
        <v>0</v>
      </c>
    </row>
    <row r="885" spans="1:16" ht="24.95" customHeight="1" x14ac:dyDescent="0.25">
      <c r="A885" s="285" t="s">
        <v>101</v>
      </c>
      <c r="B885" s="278">
        <v>3</v>
      </c>
      <c r="C885" s="249">
        <v>2.5</v>
      </c>
      <c r="D885" s="249" t="s">
        <v>1614</v>
      </c>
      <c r="E885" s="279">
        <f t="shared" si="73"/>
        <v>1.2</v>
      </c>
      <c r="F885" s="279"/>
      <c r="G885" s="289">
        <f>IFERROR((VLOOKUP($A885,'Tabela de alimentos'!$A$3:$K$1041,2,FALSE))*$C885/100,0)</f>
        <v>0.98550115942028949</v>
      </c>
      <c r="H885" s="348">
        <f>IFERROR((VLOOKUP($A885,'Tabela de alimentos'!$A$3:$K$1041,3,FALSE))*$C885/100,0)</f>
        <v>4.1233368510144919</v>
      </c>
      <c r="I885" s="310">
        <f>IFERROR((VLOOKUP($A885,'Tabela de alimentos'!$A$3:$K$1041,4,FALSE))*$C885/100,0)</f>
        <v>4.2753623188405802E-2</v>
      </c>
      <c r="J885" s="282">
        <f>IFERROR((VLOOKUP($A885,'Tabela de alimentos'!$A$3:$K$1041,5,FALSE))*$C885/100,0)</f>
        <v>2E-3</v>
      </c>
      <c r="K885" s="282">
        <f>IFERROR((VLOOKUP($A885,'Tabela de alimentos'!$A$3:$K$1041,6,FALSE))*$C885/100,0)</f>
        <v>0.22132971014492747</v>
      </c>
      <c r="L885" s="283">
        <f>IFERROR((VLOOKUP($A885,'Tabela de alimentos'!$A$3:$K$1041,7,FALSE))*$C885/100,0)</f>
        <v>0.35</v>
      </c>
      <c r="M885" s="283">
        <f>IFERROR((VLOOKUP($A885,'Tabela de alimentos'!$A$3:$K$1041,8,FALSE))*$C885/100,0)</f>
        <v>5.0833333333333338E-3</v>
      </c>
      <c r="N885" s="283">
        <f>IFERROR((VLOOKUP($A885,'Tabela de alimentos'!$A$3:$K$1041,9,FALSE))*$C885/100,0)</f>
        <v>0</v>
      </c>
      <c r="O885" s="283">
        <f>IFERROR((VLOOKUP($A885,'Tabela de alimentos'!$A$3:$K$1041,10,FALSE))*$C885/100,0)</f>
        <v>0.11666666666666668</v>
      </c>
      <c r="P885" s="284">
        <f>IFERROR((VLOOKUP($A885,'Tabela de alimentos'!$A$3:$K$1041,11,FALSE))*$C885/100,0)</f>
        <v>1.4916666666666667E-2</v>
      </c>
    </row>
    <row r="886" spans="1:16" ht="24.95" customHeight="1" x14ac:dyDescent="0.25">
      <c r="A886" s="539" t="s">
        <v>395</v>
      </c>
      <c r="B886" s="540"/>
      <c r="C886" s="540"/>
      <c r="D886" s="540"/>
      <c r="E886" s="540"/>
      <c r="F886" s="541"/>
      <c r="G886" s="290">
        <f>SUM(G876:G885)</f>
        <v>220.08659378718272</v>
      </c>
      <c r="H886" s="359">
        <f t="shared" ref="H886:P886" si="74">SUM(H876:H885)</f>
        <v>920.84230840557257</v>
      </c>
      <c r="I886" s="291">
        <f t="shared" si="74"/>
        <v>18.517083782757471</v>
      </c>
      <c r="J886" s="292">
        <f t="shared" si="74"/>
        <v>11.250786666666668</v>
      </c>
      <c r="K886" s="292">
        <f t="shared" si="74"/>
        <v>12.067342883909198</v>
      </c>
      <c r="L886" s="292">
        <f t="shared" si="74"/>
        <v>203.7551933333333</v>
      </c>
      <c r="M886" s="291">
        <f t="shared" si="74"/>
        <v>0.97989666666666686</v>
      </c>
      <c r="N886" s="293">
        <f t="shared" si="74"/>
        <v>96.461333333333329</v>
      </c>
      <c r="O886" s="293">
        <f t="shared" si="74"/>
        <v>9.6072666666666677</v>
      </c>
      <c r="P886" s="294">
        <f t="shared" si="74"/>
        <v>194.75854333333334</v>
      </c>
    </row>
    <row r="887" spans="1:16" ht="24.95" customHeight="1" x14ac:dyDescent="0.25">
      <c r="A887" s="295" t="s">
        <v>767</v>
      </c>
      <c r="B887" s="250"/>
      <c r="C887" s="250"/>
      <c r="D887" s="250"/>
      <c r="E887" s="296"/>
      <c r="F887" s="296"/>
      <c r="G887" s="297"/>
      <c r="H887" s="296"/>
      <c r="I887" s="296"/>
      <c r="J887" s="296"/>
      <c r="K887" s="296"/>
      <c r="L887" s="296"/>
      <c r="M887" s="298"/>
      <c r="N887" s="298"/>
      <c r="O887" s="298"/>
      <c r="P887" s="299"/>
    </row>
    <row r="888" spans="1:16" ht="24.95" customHeight="1" x14ac:dyDescent="0.25">
      <c r="A888" s="300" t="s">
        <v>976</v>
      </c>
      <c r="G888" s="251"/>
      <c r="P888" s="301"/>
    </row>
    <row r="889" spans="1:16" ht="24.95" customHeight="1" x14ac:dyDescent="0.25">
      <c r="A889" s="300" t="s">
        <v>833</v>
      </c>
      <c r="G889" s="251"/>
      <c r="P889" s="301"/>
    </row>
    <row r="890" spans="1:16" ht="24.95" customHeight="1" x14ac:dyDescent="0.25">
      <c r="A890" s="300" t="s">
        <v>977</v>
      </c>
      <c r="P890" s="301"/>
    </row>
    <row r="891" spans="1:16" ht="24.95" customHeight="1" x14ac:dyDescent="0.25">
      <c r="A891" s="300" t="s">
        <v>978</v>
      </c>
      <c r="P891" s="301"/>
    </row>
    <row r="892" spans="1:16" ht="24.95" customHeight="1" x14ac:dyDescent="0.25">
      <c r="A892" s="300" t="s">
        <v>979</v>
      </c>
      <c r="P892" s="301"/>
    </row>
    <row r="893" spans="1:16" ht="24.95" customHeight="1" x14ac:dyDescent="0.25">
      <c r="A893" s="300" t="s">
        <v>980</v>
      </c>
      <c r="P893" s="301"/>
    </row>
    <row r="894" spans="1:16" ht="24.95" customHeight="1" thickBot="1" x14ac:dyDescent="0.3">
      <c r="A894" s="302" t="s">
        <v>1158</v>
      </c>
      <c r="B894" s="252"/>
      <c r="C894" s="252"/>
      <c r="D894" s="252"/>
      <c r="E894" s="252"/>
      <c r="F894" s="252"/>
      <c r="G894" s="369"/>
      <c r="H894" s="252"/>
      <c r="I894" s="252"/>
      <c r="J894" s="252"/>
      <c r="K894" s="252"/>
      <c r="L894" s="252"/>
      <c r="M894" s="252"/>
      <c r="N894" s="252"/>
      <c r="O894" s="252"/>
      <c r="P894" s="303"/>
    </row>
    <row r="895" spans="1:16" ht="24.95" customHeight="1" thickBot="1" x14ac:dyDescent="0.3">
      <c r="A895" s="370"/>
      <c r="B895" s="532" t="s">
        <v>1152</v>
      </c>
      <c r="C895" s="532"/>
      <c r="D895" s="532"/>
      <c r="E895" s="532"/>
      <c r="F895" s="532"/>
      <c r="G895" s="532"/>
      <c r="H895" s="532"/>
      <c r="I895" s="532"/>
      <c r="J895" s="532"/>
      <c r="K895" s="532"/>
      <c r="L895" s="371"/>
      <c r="M895" s="371"/>
      <c r="N895" s="371"/>
      <c r="O895" s="371"/>
      <c r="P895" s="372"/>
    </row>
    <row r="896" spans="1:16" ht="48" customHeight="1" x14ac:dyDescent="0.25">
      <c r="A896" s="510" t="s">
        <v>762</v>
      </c>
      <c r="B896" s="511"/>
      <c r="C896" s="511"/>
      <c r="D896" s="511"/>
      <c r="E896" s="511"/>
      <c r="F896" s="511"/>
      <c r="G896" s="511"/>
      <c r="H896" s="511"/>
      <c r="I896" s="511"/>
      <c r="J896" s="511"/>
      <c r="K896" s="511"/>
      <c r="L896" s="511"/>
      <c r="M896" s="511"/>
      <c r="N896" s="511"/>
      <c r="O896" s="511"/>
      <c r="P896" s="512"/>
    </row>
    <row r="897" spans="1:17" ht="24.95" customHeight="1" x14ac:dyDescent="0.25">
      <c r="A897" s="513" t="s">
        <v>1365</v>
      </c>
      <c r="B897" s="514"/>
      <c r="C897" s="514"/>
      <c r="D897" s="514"/>
      <c r="E897" s="514"/>
      <c r="F897" s="514"/>
      <c r="G897" s="514"/>
      <c r="H897" s="514"/>
      <c r="I897" s="514"/>
      <c r="J897" s="514"/>
      <c r="K897" s="514"/>
      <c r="L897" s="514"/>
      <c r="M897" s="514"/>
      <c r="N897" s="514"/>
      <c r="O897" s="514"/>
      <c r="P897" s="515"/>
    </row>
    <row r="898" spans="1:17" ht="24.95" customHeight="1" x14ac:dyDescent="0.25">
      <c r="A898" s="534" t="s">
        <v>795</v>
      </c>
      <c r="B898" s="535"/>
      <c r="C898" s="535"/>
      <c r="D898" s="535"/>
      <c r="E898" s="535"/>
      <c r="F898" s="536"/>
      <c r="G898" s="522" t="s">
        <v>764</v>
      </c>
      <c r="H898" s="523"/>
      <c r="I898" s="523"/>
      <c r="J898" s="523"/>
      <c r="K898" s="523"/>
      <c r="L898" s="523"/>
      <c r="M898" s="523"/>
      <c r="N898" s="523"/>
      <c r="O898" s="523"/>
      <c r="P898" s="524"/>
    </row>
    <row r="899" spans="1:17" ht="24.95" customHeight="1" x14ac:dyDescent="0.25">
      <c r="A899" s="525" t="s">
        <v>393</v>
      </c>
      <c r="B899" s="505" t="s">
        <v>644</v>
      </c>
      <c r="C899" s="505" t="s">
        <v>645</v>
      </c>
      <c r="D899" s="505" t="s">
        <v>1613</v>
      </c>
      <c r="E899" s="505" t="s">
        <v>394</v>
      </c>
      <c r="F899" s="505" t="s">
        <v>621</v>
      </c>
      <c r="G899" s="527" t="s">
        <v>31</v>
      </c>
      <c r="H899" s="528"/>
      <c r="I899" s="263" t="s">
        <v>7</v>
      </c>
      <c r="J899" s="264" t="s">
        <v>32</v>
      </c>
      <c r="K899" s="264" t="s">
        <v>640</v>
      </c>
      <c r="L899" s="265" t="s">
        <v>8</v>
      </c>
      <c r="M899" s="266" t="s">
        <v>9</v>
      </c>
      <c r="N899" s="267" t="s">
        <v>10</v>
      </c>
      <c r="O899" s="264" t="s">
        <v>396</v>
      </c>
      <c r="P899" s="268" t="s">
        <v>623</v>
      </c>
    </row>
    <row r="900" spans="1:17" ht="24.95" customHeight="1" x14ac:dyDescent="0.25">
      <c r="A900" s="526"/>
      <c r="B900" s="506"/>
      <c r="C900" s="506"/>
      <c r="D900" s="506"/>
      <c r="E900" s="506"/>
      <c r="F900" s="506"/>
      <c r="G900" s="269" t="s">
        <v>34</v>
      </c>
      <c r="H900" s="270" t="s">
        <v>35</v>
      </c>
      <c r="I900" s="271" t="s">
        <v>36</v>
      </c>
      <c r="J900" s="272" t="s">
        <v>36</v>
      </c>
      <c r="K900" s="272" t="s">
        <v>36</v>
      </c>
      <c r="L900" s="273" t="s">
        <v>37</v>
      </c>
      <c r="M900" s="274" t="s">
        <v>37</v>
      </c>
      <c r="N900" s="275" t="s">
        <v>38</v>
      </c>
      <c r="O900" s="272" t="s">
        <v>37</v>
      </c>
      <c r="P900" s="276" t="s">
        <v>37</v>
      </c>
    </row>
    <row r="901" spans="1:17" ht="24.95" customHeight="1" x14ac:dyDescent="0.25">
      <c r="A901" s="277" t="s">
        <v>292</v>
      </c>
      <c r="B901" s="278">
        <v>70</v>
      </c>
      <c r="C901" s="249">
        <v>60</v>
      </c>
      <c r="D901" s="249" t="s">
        <v>1614</v>
      </c>
      <c r="E901" s="279">
        <f>IFERROR(B901/C901,0)</f>
        <v>1.1666666666666667</v>
      </c>
      <c r="F901" s="279"/>
      <c r="G901" s="280">
        <f>IFERROR((VLOOKUP($A901,'Tabela de alimentos'!$A$3:$K$1041,2,FALSE))*$C901/100,0)</f>
        <v>111.63345</v>
      </c>
      <c r="H901" s="281">
        <f>IFERROR((VLOOKUP($A901,'Tabela de alimentos'!$A$3:$K$1041,3,FALSE))*$C901/100,0)</f>
        <v>467.07435479999998</v>
      </c>
      <c r="I901" s="279">
        <f>IFERROR((VLOOKUP($A901,'Tabela de alimentos'!$A$3:$K$1041,4,FALSE))*$C901/100,0)</f>
        <v>12.074999999999999</v>
      </c>
      <c r="J901" s="282">
        <f>IFERROR((VLOOKUP($A901,'Tabela de alimentos'!$A$3:$K$1041,5,FALSE))*$C901/100,0)</f>
        <v>6.66</v>
      </c>
      <c r="K901" s="282">
        <f>IFERROR((VLOOKUP($A901,'Tabela de alimentos'!$A$3:$K$1041,6,FALSE))*$C901/100,0)</f>
        <v>0</v>
      </c>
      <c r="L901" s="283">
        <f>IFERROR((VLOOKUP($A901,'Tabela de alimentos'!$A$3:$K$1041,7,FALSE))*$C901/100,0)</f>
        <v>7.761400000000001</v>
      </c>
      <c r="M901" s="283">
        <f>IFERROR((VLOOKUP($A901,'Tabela de alimentos'!$A$3:$K$1041,8,FALSE))*$C901/100,0)</f>
        <v>0.53239999999999998</v>
      </c>
      <c r="N901" s="283">
        <f>IFERROR((VLOOKUP($A901,'Tabela de alimentos'!$A$3:$K$1041,9,FALSE))*$C901/100,0)</f>
        <v>0</v>
      </c>
      <c r="O901" s="283">
        <f>IFERROR((VLOOKUP($A901,'Tabela de alimentos'!$A$3:$K$1041,10,FALSE))*$C901/100,0)</f>
        <v>0</v>
      </c>
      <c r="P901" s="284">
        <f>IFERROR((VLOOKUP($A901,'Tabela de alimentos'!$A$3:$K$1041,11,FALSE))*$C901/100,0)</f>
        <v>61.2</v>
      </c>
    </row>
    <row r="902" spans="1:17" ht="24.95" customHeight="1" x14ac:dyDescent="0.25">
      <c r="A902" s="285" t="s">
        <v>90</v>
      </c>
      <c r="B902" s="278">
        <v>0.5</v>
      </c>
      <c r="C902" s="249">
        <v>0.5</v>
      </c>
      <c r="D902" s="249" t="s">
        <v>1614</v>
      </c>
      <c r="E902" s="279">
        <f>IFERROR(B902/C902,0)</f>
        <v>1</v>
      </c>
      <c r="F902" s="279"/>
      <c r="G902" s="282">
        <f>IFERROR((VLOOKUP($A902,'Tabela de alimentos'!$A$3:$K$1041,2,FALSE))*$C902/100,0)</f>
        <v>0.56564939130434788</v>
      </c>
      <c r="H902" s="283">
        <f>IFERROR((VLOOKUP($A902,'Tabela de alimentos'!$A$3:$K$1041,3,FALSE))*$C902/100,0)</f>
        <v>2.3666770532173915</v>
      </c>
      <c r="I902" s="279">
        <f>IFERROR((VLOOKUP($A902,'Tabela de alimentos'!$A$3:$K$1041,4,FALSE))*$C902/100,0)</f>
        <v>3.5054347826086955E-2</v>
      </c>
      <c r="J902" s="282">
        <f>IFERROR((VLOOKUP($A902,'Tabela de alimentos'!$A$3:$K$1041,5,FALSE))*$C902/100,0)</f>
        <v>1.1000000000000001E-3</v>
      </c>
      <c r="K902" s="282">
        <f>IFERROR((VLOOKUP($A902,'Tabela de alimentos'!$A$3:$K$1041,6,FALSE))*$C902/100,0)</f>
        <v>0.11952898550724639</v>
      </c>
      <c r="L902" s="283">
        <f>IFERROR((VLOOKUP($A902,'Tabela de alimentos'!$A$3:$K$1041,7,FALSE))*$C902/100,0)</f>
        <v>6.7799999999999999E-2</v>
      </c>
      <c r="M902" s="283">
        <f>IFERROR((VLOOKUP($A902,'Tabela de alimentos'!$A$3:$K$1041,8,FALSE))*$C902/100,0)</f>
        <v>4.0000000000000001E-3</v>
      </c>
      <c r="N902" s="283">
        <f>IFERROR((VLOOKUP($A902,'Tabela de alimentos'!$A$3:$K$1041,9,FALSE))*$C902/100,0)</f>
        <v>0</v>
      </c>
      <c r="O902" s="283">
        <f>IFERROR((VLOOKUP($A902,'Tabela de alimentos'!$A$3:$K$1041,10,FALSE))*$C902/100,0)</f>
        <v>0</v>
      </c>
      <c r="P902" s="284">
        <f>IFERROR((VLOOKUP($A902,'Tabela de alimentos'!$A$3:$K$1041,11,FALSE))*$C902/100,0)</f>
        <v>2.6800000000000001E-2</v>
      </c>
    </row>
    <row r="903" spans="1:17" ht="24.95" customHeight="1" x14ac:dyDescent="0.25">
      <c r="A903" s="285" t="s">
        <v>861</v>
      </c>
      <c r="B903" s="278">
        <v>0.2</v>
      </c>
      <c r="C903" s="249">
        <v>0.2</v>
      </c>
      <c r="D903" s="249" t="s">
        <v>1614</v>
      </c>
      <c r="E903" s="279">
        <f>IFERROR(B903/C903,0)</f>
        <v>1</v>
      </c>
      <c r="F903" s="279"/>
      <c r="G903" s="282">
        <f>IFERROR((VLOOKUP($A903,'Tabela de alimentos'!$A$3:$K$1041,2,FALSE))*$C903/100,0)</f>
        <v>0</v>
      </c>
      <c r="H903" s="283">
        <f>IFERROR((VLOOKUP($A903,'Tabela de alimentos'!$A$3:$K$1041,3,FALSE))*$C903/100,0)</f>
        <v>0</v>
      </c>
      <c r="I903" s="279">
        <f>IFERROR((VLOOKUP($A903,'Tabela de alimentos'!$A$3:$K$1041,4,FALSE))*$C903/100,0)</f>
        <v>0</v>
      </c>
      <c r="J903" s="282">
        <f>IFERROR((VLOOKUP($A903,'Tabela de alimentos'!$A$3:$K$1041,5,FALSE))*$C903/100,0)</f>
        <v>0</v>
      </c>
      <c r="K903" s="282">
        <f>IFERROR((VLOOKUP($A903,'Tabela de alimentos'!$A$3:$K$1041,6,FALSE))*$C903/100,0)</f>
        <v>0</v>
      </c>
      <c r="L903" s="283">
        <f>IFERROR((VLOOKUP($A903,'Tabela de alimentos'!$A$3:$K$1041,7,FALSE))*$C903/100,0)</f>
        <v>0</v>
      </c>
      <c r="M903" s="283">
        <f>IFERROR((VLOOKUP($A903,'Tabela de alimentos'!$A$3:$K$1041,8,FALSE))*$C903/100,0)</f>
        <v>0</v>
      </c>
      <c r="N903" s="283">
        <f>IFERROR((VLOOKUP($A903,'Tabela de alimentos'!$A$3:$K$1041,9,FALSE))*$C903/100,0)</f>
        <v>0</v>
      </c>
      <c r="O903" s="283">
        <f>IFERROR((VLOOKUP($A903,'Tabela de alimentos'!$A$3:$K$1041,10,FALSE))*$C903/100,0)</f>
        <v>0</v>
      </c>
      <c r="P903" s="284">
        <f>IFERROR((VLOOKUP($A903,'Tabela de alimentos'!$A$3:$K$1041,11,FALSE))*$C903/100,0)</f>
        <v>79.88600000000001</v>
      </c>
    </row>
    <row r="904" spans="1:17" ht="24.95" customHeight="1" x14ac:dyDescent="0.25">
      <c r="A904" s="285" t="s">
        <v>226</v>
      </c>
      <c r="B904" s="278">
        <v>2.5</v>
      </c>
      <c r="C904" s="249">
        <v>2.5</v>
      </c>
      <c r="D904" s="249" t="s">
        <v>1615</v>
      </c>
      <c r="E904" s="279">
        <f>IFERROR(B904/C904,0)</f>
        <v>1</v>
      </c>
      <c r="F904" s="279"/>
      <c r="G904" s="282">
        <f>IFERROR((VLOOKUP($A904,'Tabela de alimentos'!$A$3:$K$1041,2,FALSE))*$C904/100,0)</f>
        <v>22.1</v>
      </c>
      <c r="H904" s="283">
        <f>IFERROR((VLOOKUP($A904,'Tabela de alimentos'!$A$3:$K$1041,3,FALSE))*$C904/100,0)</f>
        <v>92.466399999999993</v>
      </c>
      <c r="I904" s="279">
        <f>IFERROR((VLOOKUP($A904,'Tabela de alimentos'!$A$3:$K$1041,4,FALSE))*$C904/100,0)</f>
        <v>0</v>
      </c>
      <c r="J904" s="282">
        <f>IFERROR((VLOOKUP($A904,'Tabela de alimentos'!$A$3:$K$1041,5,FALSE))*$C904/100,0)</f>
        <v>2.5</v>
      </c>
      <c r="K904" s="282">
        <f>IFERROR((VLOOKUP($A904,'Tabela de alimentos'!$A$3:$K$1041,6,FALSE))*$C904/100,0)</f>
        <v>0</v>
      </c>
      <c r="L904" s="283">
        <f>IFERROR((VLOOKUP($A904,'Tabela de alimentos'!$A$3:$K$1041,7,FALSE))*$C904/100,0)</f>
        <v>0</v>
      </c>
      <c r="M904" s="283">
        <f>IFERROR((VLOOKUP($A904,'Tabela de alimentos'!$A$3:$K$1041,8,FALSE))*$C904/100,0)</f>
        <v>0</v>
      </c>
      <c r="N904" s="283">
        <f>IFERROR((VLOOKUP($A904,'Tabela de alimentos'!$A$3:$K$1041,9,FALSE))*$C904/100,0)</f>
        <v>0</v>
      </c>
      <c r="O904" s="283">
        <f>IFERROR((VLOOKUP($A904,'Tabela de alimentos'!$A$3:$K$1041,10,FALSE))*$C904/100,0)</f>
        <v>0</v>
      </c>
      <c r="P904" s="284">
        <f>IFERROR((VLOOKUP($A904,'Tabela de alimentos'!$A$3:$K$1041,11,FALSE))*$C904/100,0)</f>
        <v>0</v>
      </c>
    </row>
    <row r="905" spans="1:17" ht="33.75" customHeight="1" x14ac:dyDescent="0.25">
      <c r="A905" s="285" t="s">
        <v>101</v>
      </c>
      <c r="B905" s="278">
        <v>3</v>
      </c>
      <c r="C905" s="249">
        <v>2.5</v>
      </c>
      <c r="D905" s="249" t="s">
        <v>1614</v>
      </c>
      <c r="E905" s="279">
        <f>IFERROR(B905/C905,0)</f>
        <v>1.2</v>
      </c>
      <c r="F905" s="279"/>
      <c r="G905" s="289">
        <f>IFERROR((VLOOKUP($A905,'Tabela de alimentos'!$A$3:$K$1041,2,FALSE))*$C905/100,0)</f>
        <v>0.98550115942028949</v>
      </c>
      <c r="H905" s="283">
        <f>IFERROR((VLOOKUP($A905,'Tabela de alimentos'!$A$3:$K$1041,3,FALSE))*$C905/100,0)</f>
        <v>4.1233368510144919</v>
      </c>
      <c r="I905" s="279">
        <f>IFERROR((VLOOKUP($A905,'Tabela de alimentos'!$A$3:$K$1041,4,FALSE))*$C905/100,0)</f>
        <v>4.2753623188405802E-2</v>
      </c>
      <c r="J905" s="282">
        <f>IFERROR((VLOOKUP($A905,'Tabela de alimentos'!$A$3:$K$1041,5,FALSE))*$C905/100,0)</f>
        <v>2E-3</v>
      </c>
      <c r="K905" s="282">
        <f>IFERROR((VLOOKUP($A905,'Tabela de alimentos'!$A$3:$K$1041,6,FALSE))*$C905/100,0)</f>
        <v>0.22132971014492747</v>
      </c>
      <c r="L905" s="283">
        <f>IFERROR((VLOOKUP($A905,'Tabela de alimentos'!$A$3:$K$1041,7,FALSE))*$C905/100,0)</f>
        <v>0.35</v>
      </c>
      <c r="M905" s="283">
        <f>IFERROR((VLOOKUP($A905,'Tabela de alimentos'!$A$3:$K$1041,8,FALSE))*$C905/100,0)</f>
        <v>5.0833333333333338E-3</v>
      </c>
      <c r="N905" s="283">
        <f>IFERROR((VLOOKUP($A905,'Tabela de alimentos'!$A$3:$K$1041,9,FALSE))*$C905/100,0)</f>
        <v>0</v>
      </c>
      <c r="O905" s="283">
        <f>IFERROR((VLOOKUP($A905,'Tabela de alimentos'!$A$3:$K$1041,10,FALSE))*$C905/100,0)</f>
        <v>0.11666666666666668</v>
      </c>
      <c r="P905" s="284">
        <f>IFERROR((VLOOKUP($A905,'Tabela de alimentos'!$A$3:$K$1041,11,FALSE))*$C905/100,0)</f>
        <v>1.4916666666666667E-2</v>
      </c>
    </row>
    <row r="906" spans="1:17" ht="24.95" customHeight="1" x14ac:dyDescent="0.25">
      <c r="A906" s="539" t="s">
        <v>395</v>
      </c>
      <c r="B906" s="540"/>
      <c r="C906" s="540"/>
      <c r="D906" s="540"/>
      <c r="E906" s="540"/>
      <c r="F906" s="541"/>
      <c r="G906" s="313">
        <f t="shared" ref="G906:P906" si="75">SUM(G901:G905)</f>
        <v>135.28460055072463</v>
      </c>
      <c r="H906" s="315">
        <f t="shared" si="75"/>
        <v>566.03076870423195</v>
      </c>
      <c r="I906" s="315">
        <f t="shared" si="75"/>
        <v>12.152807971014491</v>
      </c>
      <c r="J906" s="316">
        <f t="shared" si="75"/>
        <v>9.1631000000000018</v>
      </c>
      <c r="K906" s="316">
        <f t="shared" si="75"/>
        <v>0.34085869565217386</v>
      </c>
      <c r="L906" s="316">
        <f t="shared" si="75"/>
        <v>8.1792000000000016</v>
      </c>
      <c r="M906" s="315">
        <f t="shared" si="75"/>
        <v>0.54148333333333332</v>
      </c>
      <c r="N906" s="317">
        <f t="shared" si="75"/>
        <v>0</v>
      </c>
      <c r="O906" s="317">
        <f t="shared" si="75"/>
        <v>0.11666666666666668</v>
      </c>
      <c r="P906" s="318">
        <f t="shared" si="75"/>
        <v>141.12771666666669</v>
      </c>
    </row>
    <row r="907" spans="1:17" ht="24.95" customHeight="1" x14ac:dyDescent="0.25">
      <c r="A907" s="295" t="s">
        <v>767</v>
      </c>
      <c r="B907" s="250"/>
      <c r="C907" s="250"/>
      <c r="D907" s="250"/>
      <c r="E907" s="296"/>
      <c r="F907" s="296"/>
      <c r="G907" s="297"/>
      <c r="H907" s="296"/>
      <c r="I907" s="296"/>
      <c r="J907" s="296"/>
      <c r="K907" s="296"/>
      <c r="L907" s="296"/>
      <c r="M907" s="298"/>
      <c r="N907" s="298"/>
      <c r="O907" s="298"/>
      <c r="P907" s="299"/>
    </row>
    <row r="908" spans="1:17" ht="24.95" customHeight="1" x14ac:dyDescent="0.25">
      <c r="A908" s="300" t="s">
        <v>832</v>
      </c>
      <c r="G908" s="251"/>
      <c r="P908" s="301"/>
      <c r="Q908" s="261"/>
    </row>
    <row r="909" spans="1:17" ht="24.95" customHeight="1" x14ac:dyDescent="0.25">
      <c r="A909" s="300" t="s">
        <v>935</v>
      </c>
      <c r="G909" s="251"/>
      <c r="P909" s="301"/>
      <c r="Q909" s="261"/>
    </row>
    <row r="910" spans="1:17" ht="24.95" customHeight="1" x14ac:dyDescent="0.25">
      <c r="A910" s="300" t="s">
        <v>1653</v>
      </c>
      <c r="G910" s="251"/>
      <c r="P910" s="301"/>
      <c r="Q910" s="261"/>
    </row>
    <row r="911" spans="1:17" ht="24.95" customHeight="1" x14ac:dyDescent="0.25">
      <c r="A911" s="300" t="s">
        <v>1654</v>
      </c>
      <c r="P911" s="301"/>
      <c r="Q911" s="261"/>
    </row>
    <row r="912" spans="1:17" ht="24.95" customHeight="1" x14ac:dyDescent="0.25">
      <c r="A912" s="300" t="s">
        <v>1655</v>
      </c>
      <c r="P912" s="301"/>
      <c r="Q912" s="261"/>
    </row>
    <row r="913" spans="1:17" ht="24.95" customHeight="1" thickBot="1" x14ac:dyDescent="0.3">
      <c r="A913" s="302" t="s">
        <v>1656</v>
      </c>
      <c r="B913" s="252"/>
      <c r="C913" s="252"/>
      <c r="D913" s="252"/>
      <c r="E913" s="252"/>
      <c r="F913" s="252"/>
      <c r="G913" s="369"/>
      <c r="H913" s="252"/>
      <c r="I913" s="252"/>
      <c r="J913" s="252"/>
      <c r="K913" s="252"/>
      <c r="L913" s="252"/>
      <c r="M913" s="252"/>
      <c r="N913" s="252"/>
      <c r="O913" s="252"/>
      <c r="P913" s="303"/>
      <c r="Q913" s="261"/>
    </row>
    <row r="914" spans="1:17" ht="24.95" customHeight="1" thickBot="1" x14ac:dyDescent="0.3">
      <c r="A914" s="322"/>
      <c r="B914" s="532" t="s">
        <v>1152</v>
      </c>
      <c r="C914" s="532"/>
      <c r="D914" s="532"/>
      <c r="E914" s="532"/>
      <c r="F914" s="532"/>
      <c r="G914" s="532"/>
      <c r="H914" s="532"/>
      <c r="I914" s="532"/>
      <c r="J914" s="532"/>
      <c r="K914" s="532"/>
      <c r="L914" s="334"/>
      <c r="M914" s="334"/>
      <c r="N914" s="334"/>
      <c r="O914" s="334"/>
      <c r="P914" s="335"/>
      <c r="Q914" s="261"/>
    </row>
    <row r="915" spans="1:17" ht="48" customHeight="1" x14ac:dyDescent="0.25">
      <c r="A915" s="510" t="s">
        <v>762</v>
      </c>
      <c r="B915" s="511"/>
      <c r="C915" s="511"/>
      <c r="D915" s="511"/>
      <c r="E915" s="511"/>
      <c r="F915" s="511"/>
      <c r="G915" s="511"/>
      <c r="H915" s="511"/>
      <c r="I915" s="511"/>
      <c r="J915" s="511"/>
      <c r="K915" s="511"/>
      <c r="L915" s="511"/>
      <c r="M915" s="511"/>
      <c r="N915" s="511"/>
      <c r="O915" s="511"/>
      <c r="P915" s="512"/>
    </row>
    <row r="916" spans="1:17" ht="24.95" customHeight="1" x14ac:dyDescent="0.25">
      <c r="A916" s="513" t="s">
        <v>1365</v>
      </c>
      <c r="B916" s="514"/>
      <c r="C916" s="514"/>
      <c r="D916" s="514"/>
      <c r="E916" s="514"/>
      <c r="F916" s="514"/>
      <c r="G916" s="514"/>
      <c r="H916" s="514"/>
      <c r="I916" s="514"/>
      <c r="J916" s="514"/>
      <c r="K916" s="514"/>
      <c r="L916" s="514"/>
      <c r="M916" s="514"/>
      <c r="N916" s="514"/>
      <c r="O916" s="514"/>
      <c r="P916" s="515"/>
    </row>
    <row r="917" spans="1:17" ht="24.95" customHeight="1" x14ac:dyDescent="0.25">
      <c r="A917" s="534" t="s">
        <v>1148</v>
      </c>
      <c r="B917" s="535"/>
      <c r="C917" s="535"/>
      <c r="D917" s="535"/>
      <c r="E917" s="535"/>
      <c r="F917" s="536"/>
      <c r="G917" s="522" t="s">
        <v>764</v>
      </c>
      <c r="H917" s="523"/>
      <c r="I917" s="523"/>
      <c r="J917" s="523"/>
      <c r="K917" s="523"/>
      <c r="L917" s="523"/>
      <c r="M917" s="523"/>
      <c r="N917" s="523"/>
      <c r="O917" s="523"/>
      <c r="P917" s="524"/>
    </row>
    <row r="918" spans="1:17" ht="24.95" customHeight="1" x14ac:dyDescent="0.25">
      <c r="A918" s="525" t="s">
        <v>393</v>
      </c>
      <c r="B918" s="505" t="s">
        <v>644</v>
      </c>
      <c r="C918" s="505" t="s">
        <v>645</v>
      </c>
      <c r="D918" s="505" t="s">
        <v>1613</v>
      </c>
      <c r="E918" s="505" t="s">
        <v>394</v>
      </c>
      <c r="F918" s="505" t="s">
        <v>621</v>
      </c>
      <c r="G918" s="527" t="s">
        <v>31</v>
      </c>
      <c r="H918" s="528"/>
      <c r="I918" s="263" t="s">
        <v>7</v>
      </c>
      <c r="J918" s="264" t="s">
        <v>32</v>
      </c>
      <c r="K918" s="264" t="s">
        <v>640</v>
      </c>
      <c r="L918" s="265" t="s">
        <v>8</v>
      </c>
      <c r="M918" s="266" t="s">
        <v>9</v>
      </c>
      <c r="N918" s="267" t="s">
        <v>10</v>
      </c>
      <c r="O918" s="264" t="s">
        <v>396</v>
      </c>
      <c r="P918" s="268" t="s">
        <v>623</v>
      </c>
    </row>
    <row r="919" spans="1:17" ht="24.95" customHeight="1" x14ac:dyDescent="0.25">
      <c r="A919" s="526"/>
      <c r="B919" s="506"/>
      <c r="C919" s="506"/>
      <c r="D919" s="506"/>
      <c r="E919" s="506"/>
      <c r="F919" s="506"/>
      <c r="G919" s="269" t="s">
        <v>34</v>
      </c>
      <c r="H919" s="270" t="s">
        <v>35</v>
      </c>
      <c r="I919" s="271" t="s">
        <v>36</v>
      </c>
      <c r="J919" s="272" t="s">
        <v>36</v>
      </c>
      <c r="K919" s="272" t="s">
        <v>36</v>
      </c>
      <c r="L919" s="273" t="s">
        <v>37</v>
      </c>
      <c r="M919" s="274" t="s">
        <v>37</v>
      </c>
      <c r="N919" s="275" t="s">
        <v>38</v>
      </c>
      <c r="O919" s="272" t="s">
        <v>37</v>
      </c>
      <c r="P919" s="276" t="s">
        <v>37</v>
      </c>
    </row>
    <row r="920" spans="1:17" ht="24.95" customHeight="1" x14ac:dyDescent="0.25">
      <c r="A920" s="311" t="s">
        <v>247</v>
      </c>
      <c r="B920" s="309">
        <v>70</v>
      </c>
      <c r="C920" s="249">
        <v>60</v>
      </c>
      <c r="D920" s="249" t="s">
        <v>1614</v>
      </c>
      <c r="E920" s="279">
        <f t="shared" ref="E920:E925" si="76">IFERROR(B920/C920,0)</f>
        <v>1.1666666666666667</v>
      </c>
      <c r="F920" s="279"/>
      <c r="G920" s="280">
        <f>IFERROR((VLOOKUP($A920,'Tabela de alimentos'!$A$3:$K$1041,2,FALSE))*$C920/100,0)</f>
        <v>86.417659999999998</v>
      </c>
      <c r="H920" s="281">
        <f>IFERROR((VLOOKUP($A920,'Tabela de alimentos'!$A$3:$K$1041,3,FALSE))*$C920/100,0)</f>
        <v>361.57148943999999</v>
      </c>
      <c r="I920" s="279">
        <f>IFERROR((VLOOKUP($A920,'Tabela de alimentos'!$A$3:$K$1041,4,FALSE))*$C920/100,0)</f>
        <v>12.49</v>
      </c>
      <c r="J920" s="282">
        <f>IFERROR((VLOOKUP($A920,'Tabela de alimentos'!$A$3:$K$1041,5,FALSE))*$C920/100,0)</f>
        <v>3.6680000000000001</v>
      </c>
      <c r="K920" s="282">
        <f>IFERROR((VLOOKUP($A920,'Tabela de alimentos'!$A$3:$K$1041,6,FALSE))*$C920/100,0)</f>
        <v>0</v>
      </c>
      <c r="L920" s="283">
        <f>IFERROR((VLOOKUP($A920,'Tabela de alimentos'!$A$3:$K$1041,7,FALSE))*$C920/100,0)</f>
        <v>2.8300000000000005</v>
      </c>
      <c r="M920" s="283">
        <f>IFERROR((VLOOKUP($A920,'Tabela de alimentos'!$A$3:$K$1041,8,FALSE))*$C920/100,0)</f>
        <v>0.90800000000000014</v>
      </c>
      <c r="N920" s="283">
        <f>IFERROR((VLOOKUP($A920,'Tabela de alimentos'!$A$3:$K$1041,9,FALSE))*$C920/100,0)</f>
        <v>1.2</v>
      </c>
      <c r="O920" s="283">
        <f>IFERROR((VLOOKUP($A920,'Tabela de alimentos'!$A$3:$K$1041,10,FALSE))*$C920/100,0)</f>
        <v>0</v>
      </c>
      <c r="P920" s="284">
        <f>IFERROR((VLOOKUP($A920,'Tabela de alimentos'!$A$3:$K$1041,11,FALSE))*$C920/100,0)</f>
        <v>30</v>
      </c>
    </row>
    <row r="921" spans="1:17" ht="24.95" customHeight="1" x14ac:dyDescent="0.25">
      <c r="A921" s="311" t="s">
        <v>90</v>
      </c>
      <c r="B921" s="253">
        <v>0.5</v>
      </c>
      <c r="C921" s="249">
        <v>0.5</v>
      </c>
      <c r="D921" s="249" t="s">
        <v>1614</v>
      </c>
      <c r="E921" s="279">
        <f t="shared" si="76"/>
        <v>1</v>
      </c>
      <c r="F921" s="279"/>
      <c r="G921" s="282">
        <f>IFERROR((VLOOKUP($A921,'Tabela de alimentos'!$A$3:$K$1041,2,FALSE))*$C921/100,0)</f>
        <v>0.56564939130434788</v>
      </c>
      <c r="H921" s="283">
        <f>IFERROR((VLOOKUP($A921,'Tabela de alimentos'!$A$3:$K$1041,3,FALSE))*$C921/100,0)</f>
        <v>2.3666770532173915</v>
      </c>
      <c r="I921" s="279">
        <f>IFERROR((VLOOKUP($A921,'Tabela de alimentos'!$A$3:$K$1041,4,FALSE))*$C921/100,0)</f>
        <v>3.5054347826086955E-2</v>
      </c>
      <c r="J921" s="282">
        <f>IFERROR((VLOOKUP($A921,'Tabela de alimentos'!$A$3:$K$1041,5,FALSE))*$C921/100,0)</f>
        <v>1.1000000000000001E-3</v>
      </c>
      <c r="K921" s="282">
        <f>IFERROR((VLOOKUP($A921,'Tabela de alimentos'!$A$3:$K$1041,6,FALSE))*$C921/100,0)</f>
        <v>0.11952898550724639</v>
      </c>
      <c r="L921" s="283">
        <f>IFERROR((VLOOKUP($A921,'Tabela de alimentos'!$A$3:$K$1041,7,FALSE))*$C921/100,0)</f>
        <v>6.7799999999999999E-2</v>
      </c>
      <c r="M921" s="283">
        <f>IFERROR((VLOOKUP($A921,'Tabela de alimentos'!$A$3:$K$1041,8,FALSE))*$C921/100,0)</f>
        <v>4.0000000000000001E-3</v>
      </c>
      <c r="N921" s="283">
        <f>IFERROR((VLOOKUP($A921,'Tabela de alimentos'!$A$3:$K$1041,9,FALSE))*$C921/100,0)</f>
        <v>0</v>
      </c>
      <c r="O921" s="283">
        <f>IFERROR((VLOOKUP($A921,'Tabela de alimentos'!$A$3:$K$1041,10,FALSE))*$C921/100,0)</f>
        <v>0</v>
      </c>
      <c r="P921" s="284">
        <f>IFERROR((VLOOKUP($A921,'Tabela de alimentos'!$A$3:$K$1041,11,FALSE))*$C921/100,0)</f>
        <v>2.6800000000000001E-2</v>
      </c>
    </row>
    <row r="922" spans="1:17" ht="24.95" customHeight="1" x14ac:dyDescent="0.25">
      <c r="A922" s="311" t="s">
        <v>861</v>
      </c>
      <c r="B922" s="253">
        <v>0.2</v>
      </c>
      <c r="C922" s="249">
        <v>0.2</v>
      </c>
      <c r="D922" s="249" t="s">
        <v>1614</v>
      </c>
      <c r="E922" s="279">
        <f t="shared" si="76"/>
        <v>1</v>
      </c>
      <c r="F922" s="279"/>
      <c r="G922" s="282">
        <f>IFERROR((VLOOKUP($A922,'Tabela de alimentos'!$A$3:$K$1041,2,FALSE))*$C922/100,0)</f>
        <v>0</v>
      </c>
      <c r="H922" s="283">
        <f>IFERROR((VLOOKUP($A922,'Tabela de alimentos'!$A$3:$K$1041,3,FALSE))*$C922/100,0)</f>
        <v>0</v>
      </c>
      <c r="I922" s="279">
        <f>IFERROR((VLOOKUP($A922,'Tabela de alimentos'!$A$3:$K$1041,4,FALSE))*$C922/100,0)</f>
        <v>0</v>
      </c>
      <c r="J922" s="282">
        <f>IFERROR((VLOOKUP($A922,'Tabela de alimentos'!$A$3:$K$1041,5,FALSE))*$C922/100,0)</f>
        <v>0</v>
      </c>
      <c r="K922" s="282">
        <f>IFERROR((VLOOKUP($A922,'Tabela de alimentos'!$A$3:$K$1041,6,FALSE))*$C922/100,0)</f>
        <v>0</v>
      </c>
      <c r="L922" s="283">
        <f>IFERROR((VLOOKUP($A922,'Tabela de alimentos'!$A$3:$K$1041,7,FALSE))*$C922/100,0)</f>
        <v>0</v>
      </c>
      <c r="M922" s="283">
        <f>IFERROR((VLOOKUP($A922,'Tabela de alimentos'!$A$3:$K$1041,8,FALSE))*$C922/100,0)</f>
        <v>0</v>
      </c>
      <c r="N922" s="283">
        <f>IFERROR((VLOOKUP($A922,'Tabela de alimentos'!$A$3:$K$1041,9,FALSE))*$C922/100,0)</f>
        <v>0</v>
      </c>
      <c r="O922" s="283">
        <f>IFERROR((VLOOKUP($A922,'Tabela de alimentos'!$A$3:$K$1041,10,FALSE))*$C922/100,0)</f>
        <v>0</v>
      </c>
      <c r="P922" s="284">
        <f>IFERROR((VLOOKUP($A922,'Tabela de alimentos'!$A$3:$K$1041,11,FALSE))*$C922/100,0)</f>
        <v>79.88600000000001</v>
      </c>
    </row>
    <row r="923" spans="1:17" ht="24.95" customHeight="1" x14ac:dyDescent="0.25">
      <c r="A923" s="311" t="s">
        <v>226</v>
      </c>
      <c r="B923" s="253">
        <v>2.5</v>
      </c>
      <c r="C923" s="249">
        <v>2.5</v>
      </c>
      <c r="D923" s="249" t="s">
        <v>1615</v>
      </c>
      <c r="E923" s="279">
        <f t="shared" si="76"/>
        <v>1</v>
      </c>
      <c r="F923" s="279"/>
      <c r="G923" s="282">
        <f>IFERROR((VLOOKUP($A923,'Tabela de alimentos'!$A$3:$K$1041,2,FALSE))*$C923/100,0)</f>
        <v>22.1</v>
      </c>
      <c r="H923" s="283">
        <f>IFERROR((VLOOKUP($A923,'Tabela de alimentos'!$A$3:$K$1041,3,FALSE))*$C923/100,0)</f>
        <v>92.466399999999993</v>
      </c>
      <c r="I923" s="279">
        <f>IFERROR((VLOOKUP($A923,'Tabela de alimentos'!$A$3:$K$1041,4,FALSE))*$C923/100,0)</f>
        <v>0</v>
      </c>
      <c r="J923" s="282">
        <f>IFERROR((VLOOKUP($A923,'Tabela de alimentos'!$A$3:$K$1041,5,FALSE))*$C923/100,0)</f>
        <v>2.5</v>
      </c>
      <c r="K923" s="282">
        <f>IFERROR((VLOOKUP($A923,'Tabela de alimentos'!$A$3:$K$1041,6,FALSE))*$C923/100,0)</f>
        <v>0</v>
      </c>
      <c r="L923" s="283">
        <f>IFERROR((VLOOKUP($A923,'Tabela de alimentos'!$A$3:$K$1041,7,FALSE))*$C923/100,0)</f>
        <v>0</v>
      </c>
      <c r="M923" s="283">
        <f>IFERROR((VLOOKUP($A923,'Tabela de alimentos'!$A$3:$K$1041,8,FALSE))*$C923/100,0)</f>
        <v>0</v>
      </c>
      <c r="N923" s="283">
        <f>IFERROR((VLOOKUP($A923,'Tabela de alimentos'!$A$3:$K$1041,9,FALSE))*$C923/100,0)</f>
        <v>0</v>
      </c>
      <c r="O923" s="283">
        <f>IFERROR((VLOOKUP($A923,'Tabela de alimentos'!$A$3:$K$1041,10,FALSE))*$C923/100,0)</f>
        <v>0</v>
      </c>
      <c r="P923" s="284">
        <f>IFERROR((VLOOKUP($A923,'Tabela de alimentos'!$A$3:$K$1041,11,FALSE))*$C923/100,0)</f>
        <v>0</v>
      </c>
    </row>
    <row r="924" spans="1:17" ht="24.95" customHeight="1" x14ac:dyDescent="0.25">
      <c r="A924" s="311" t="s">
        <v>101</v>
      </c>
      <c r="B924" s="253">
        <v>3</v>
      </c>
      <c r="C924" s="249">
        <v>2.5</v>
      </c>
      <c r="D924" s="249" t="s">
        <v>1614</v>
      </c>
      <c r="E924" s="279">
        <f t="shared" si="76"/>
        <v>1.2</v>
      </c>
      <c r="F924" s="279"/>
      <c r="G924" s="282">
        <f>IFERROR((VLOOKUP($A924,'Tabela de alimentos'!$A$3:$K$1041,2,FALSE))*$C924/100,0)</f>
        <v>0.98550115942028949</v>
      </c>
      <c r="H924" s="283">
        <f>IFERROR((VLOOKUP($A924,'Tabela de alimentos'!$A$3:$K$1041,3,FALSE))*$C924/100,0)</f>
        <v>4.1233368510144919</v>
      </c>
      <c r="I924" s="310">
        <f>IFERROR((VLOOKUP($A924,'Tabela de alimentos'!$A$3:$K$1041,4,FALSE))*$C924/100,0)</f>
        <v>4.2753623188405802E-2</v>
      </c>
      <c r="J924" s="282">
        <f>IFERROR((VLOOKUP($A924,'Tabela de alimentos'!$A$3:$K$1041,5,FALSE))*$C924/100,0)</f>
        <v>2E-3</v>
      </c>
      <c r="K924" s="282">
        <f>IFERROR((VLOOKUP($A924,'Tabela de alimentos'!$A$3:$K$1041,6,FALSE))*$C924/100,0)</f>
        <v>0.22132971014492747</v>
      </c>
      <c r="L924" s="283">
        <f>IFERROR((VLOOKUP($A924,'Tabela de alimentos'!$A$3:$K$1041,7,FALSE))*$C924/100,0)</f>
        <v>0.35</v>
      </c>
      <c r="M924" s="283">
        <f>IFERROR((VLOOKUP($A924,'Tabela de alimentos'!$A$3:$K$1041,8,FALSE))*$C924/100,0)</f>
        <v>5.0833333333333338E-3</v>
      </c>
      <c r="N924" s="283">
        <f>IFERROR((VLOOKUP($A924,'Tabela de alimentos'!$A$3:$K$1041,9,FALSE))*$C924/100,0)</f>
        <v>0</v>
      </c>
      <c r="O924" s="283">
        <f>IFERROR((VLOOKUP($A924,'Tabela de alimentos'!$A$3:$K$1041,10,FALSE))*$C924/100,0)</f>
        <v>0.11666666666666668</v>
      </c>
      <c r="P924" s="284">
        <f>IFERROR((VLOOKUP($A924,'Tabela de alimentos'!$A$3:$K$1041,11,FALSE))*$C924/100,0)</f>
        <v>1.4916666666666667E-2</v>
      </c>
    </row>
    <row r="925" spans="1:17" ht="24.95" customHeight="1" x14ac:dyDescent="0.25">
      <c r="A925" s="311" t="s">
        <v>94</v>
      </c>
      <c r="B925" s="253">
        <v>40</v>
      </c>
      <c r="C925" s="249">
        <v>35</v>
      </c>
      <c r="D925" s="249" t="s">
        <v>1614</v>
      </c>
      <c r="E925" s="279">
        <f t="shared" si="76"/>
        <v>1.1428571428571428</v>
      </c>
      <c r="F925" s="279"/>
      <c r="G925" s="282">
        <f>IFERROR((VLOOKUP($A925,'Tabela de alimentos'!$A$3:$K$1041,2,FALSE))*$C925/100,0)</f>
        <v>22.529579130434776</v>
      </c>
      <c r="H925" s="283">
        <f>IFERROR((VLOOKUP($A925,'Tabela de alimentos'!$A$3:$K$1041,3,FALSE))*$C925/100,0)</f>
        <v>94.263759081739096</v>
      </c>
      <c r="I925" s="279">
        <f>IFERROR((VLOOKUP($A925,'Tabela de alimentos'!$A$3:$K$1041,4,FALSE))*$C925/100,0)</f>
        <v>0.62010869565217375</v>
      </c>
      <c r="J925" s="282">
        <f>IFERROR((VLOOKUP($A925,'Tabela de alimentos'!$A$3:$K$1041,5,FALSE))*$C925/100,0)</f>
        <v>0</v>
      </c>
      <c r="K925" s="282">
        <f>IFERROR((VLOOKUP($A925,'Tabela de alimentos'!$A$3:$K$1041,6,FALSE))*$C925/100,0)</f>
        <v>5.1408913043478242</v>
      </c>
      <c r="L925" s="283">
        <f>IFERROR((VLOOKUP($A925,'Tabela de alimentos'!$A$3:$K$1041,7,FALSE))*$C925/100,0)</f>
        <v>1.2424999999999999</v>
      </c>
      <c r="M925" s="283">
        <f>IFERROR((VLOOKUP($A925,'Tabela de alimentos'!$A$3:$K$1041,8,FALSE))*$C925/100,0)</f>
        <v>0.126</v>
      </c>
      <c r="N925" s="283">
        <f>IFERROR((VLOOKUP($A925,'Tabela de alimentos'!$A$3:$K$1041,9,FALSE))*$C925/100,0)</f>
        <v>0</v>
      </c>
      <c r="O925" s="283">
        <f>IFERROR((VLOOKUP($A925,'Tabela de alimentos'!$A$3:$K$1041,10,FALSE))*$C925/100,0)</f>
        <v>10.879166666666665</v>
      </c>
      <c r="P925" s="284">
        <f>IFERROR((VLOOKUP($A925,'Tabela de alimentos'!$A$3:$K$1041,11,FALSE))*$C925/100,0)</f>
        <v>0</v>
      </c>
    </row>
    <row r="926" spans="1:17" ht="33.75" customHeight="1" x14ac:dyDescent="0.25">
      <c r="A926" s="311" t="s">
        <v>103</v>
      </c>
      <c r="B926" s="253">
        <v>25</v>
      </c>
      <c r="C926" s="249">
        <v>20</v>
      </c>
      <c r="D926" s="249" t="s">
        <v>1614</v>
      </c>
      <c r="E926" s="279">
        <f>IFERROR(B926/C926,0)</f>
        <v>1.25</v>
      </c>
      <c r="F926" s="279"/>
      <c r="G926" s="282">
        <f>IFERROR((VLOOKUP($A926,'Tabela de alimentos'!$A$3:$K$1041,2,FALSE))*$C926/100,0)</f>
        <v>6</v>
      </c>
      <c r="H926" s="283">
        <f>IFERROR((VLOOKUP($A926,'Tabela de alimentos'!$A$3:$K$1041,3,FALSE))*$C926/100,0)</f>
        <v>25.6</v>
      </c>
      <c r="I926" s="279">
        <f>IFERROR((VLOOKUP($A926,'Tabela de alimentos'!$A$3:$K$1041,4,FALSE))*$C926/100,0)</f>
        <v>0.22400000000000003</v>
      </c>
      <c r="J926" s="282">
        <f>IFERROR((VLOOKUP($A926,'Tabela de alimentos'!$A$3:$K$1041,5,FALSE))*$C926/100,0)</f>
        <v>4.2000000000000003E-2</v>
      </c>
      <c r="K926" s="282">
        <f>IFERROR((VLOOKUP($A926,'Tabela de alimentos'!$A$3:$K$1041,6,FALSE))*$C926/100,0)</f>
        <v>0.91199999999999992</v>
      </c>
      <c r="L926" s="283">
        <f>IFERROR((VLOOKUP($A926,'Tabela de alimentos'!$A$3:$K$1041,7,FALSE))*$C926/100,0)</f>
        <v>4.28</v>
      </c>
      <c r="M926" s="283">
        <f>IFERROR((VLOOKUP($A926,'Tabela de alimentos'!$A$3:$K$1041,8,FALSE))*$C926/100,0)</f>
        <v>9.3999999999999986E-2</v>
      </c>
      <c r="N926" s="283">
        <f>IFERROR((VLOOKUP($A926,'Tabela de alimentos'!$A$3:$K$1041,9,FALSE))*$C926/100,0)</f>
        <v>148</v>
      </c>
      <c r="O926" s="283">
        <f>IFERROR((VLOOKUP($A926,'Tabela de alimentos'!$A$3:$K$1041,10,FALSE))*$C926/100,0)</f>
        <v>1.0233333333333334</v>
      </c>
      <c r="P926" s="284">
        <f>IFERROR((VLOOKUP($A926,'Tabela de alimentos'!$A$3:$K$1041,11,FALSE))*$C926/100,0)</f>
        <v>2.2200000000000002</v>
      </c>
    </row>
    <row r="927" spans="1:17" ht="24.95" customHeight="1" x14ac:dyDescent="0.25">
      <c r="A927" s="311" t="s">
        <v>129</v>
      </c>
      <c r="B927" s="253">
        <v>1</v>
      </c>
      <c r="C927" s="249">
        <v>1</v>
      </c>
      <c r="D927" s="249" t="s">
        <v>1614</v>
      </c>
      <c r="E927" s="279">
        <f>IFERROR(B927/C927,0)</f>
        <v>1</v>
      </c>
      <c r="F927" s="279"/>
      <c r="G927" s="282">
        <f>IFERROR((VLOOKUP($A927,'Tabela de alimentos'!$A$3:$K$1041,2,FALSE))*$C927/100,0)</f>
        <v>0.33424111594202882</v>
      </c>
      <c r="H927" s="283">
        <f>IFERROR((VLOOKUP($A927,'Tabela de alimentos'!$A$3:$K$1041,3,FALSE))*$C927/100,0)</f>
        <v>1.3984648291014488</v>
      </c>
      <c r="I927" s="279">
        <f>IFERROR((VLOOKUP($A927,'Tabela de alimentos'!$A$3:$K$1041,4,FALSE))*$C927/100,0)</f>
        <v>3.2572463768115942E-2</v>
      </c>
      <c r="J927" s="282">
        <f>IFERROR((VLOOKUP($A927,'Tabela de alimentos'!$A$3:$K$1041,5,FALSE))*$C927/100,0)</f>
        <v>6.0999999999999995E-3</v>
      </c>
      <c r="K927" s="282">
        <f>IFERROR((VLOOKUP($A927,'Tabela de alimentos'!$A$3:$K$1041,6,FALSE))*$C927/100,0)</f>
        <v>5.7060869565217345E-2</v>
      </c>
      <c r="L927" s="283">
        <f>IFERROR((VLOOKUP($A927,'Tabela de alimentos'!$A$3:$K$1041,7,FALSE))*$C927/100,0)</f>
        <v>1.7941333333333334</v>
      </c>
      <c r="M927" s="283">
        <f>IFERROR((VLOOKUP($A927,'Tabela de alimentos'!$A$3:$K$1041,8,FALSE))*$C927/100,0)</f>
        <v>3.1800000000000002E-2</v>
      </c>
      <c r="N927" s="283">
        <f>IFERROR((VLOOKUP($A927,'Tabela de alimentos'!$A$3:$K$1041,9,FALSE))*$C927/100,0)</f>
        <v>17.43</v>
      </c>
      <c r="O927" s="283">
        <f>IFERROR((VLOOKUP($A927,'Tabela de alimentos'!$A$3:$K$1041,10,FALSE))*$C927/100,0)</f>
        <v>0.51693333333333324</v>
      </c>
      <c r="P927" s="284">
        <f>IFERROR((VLOOKUP($A927,'Tabela de alimentos'!$A$3:$K$1041,11,FALSE))*$C927/100,0)</f>
        <v>2.3E-2</v>
      </c>
    </row>
    <row r="928" spans="1:17" ht="24.95" customHeight="1" x14ac:dyDescent="0.25">
      <c r="A928" s="311" t="s">
        <v>102</v>
      </c>
      <c r="B928" s="253">
        <v>1</v>
      </c>
      <c r="C928" s="249">
        <v>1</v>
      </c>
      <c r="D928" s="249" t="s">
        <v>1614</v>
      </c>
      <c r="E928" s="279">
        <f>IFERROR(B928/C928,0)</f>
        <v>1</v>
      </c>
      <c r="F928" s="279"/>
      <c r="G928" s="282">
        <f>IFERROR((VLOOKUP($A928,'Tabela de alimentos'!$A$3:$K$1041,2,FALSE))*$C928/100,0)</f>
        <v>0.19515885507246439</v>
      </c>
      <c r="H928" s="283">
        <f>IFERROR((VLOOKUP($A928,'Tabela de alimentos'!$A$3:$K$1041,3,FALSE))*$C928/100,0)</f>
        <v>0.81654464962319095</v>
      </c>
      <c r="I928" s="279">
        <f>IFERROR((VLOOKUP($A928,'Tabela de alimentos'!$A$3:$K$1041,4,FALSE))*$C928/100,0)</f>
        <v>1.865942028985507E-2</v>
      </c>
      <c r="J928" s="282">
        <f>IFERROR((VLOOKUP($A928,'Tabela de alimentos'!$A$3:$K$1041,5,FALSE))*$C928/100,0)</f>
        <v>3.4999999999999996E-3</v>
      </c>
      <c r="K928" s="282">
        <f>IFERROR((VLOOKUP($A928,'Tabela de alimentos'!$A$3:$K$1041,6,FALSE))*$C928/100,0)</f>
        <v>3.3707246376811648E-2</v>
      </c>
      <c r="L928" s="283">
        <f>IFERROR((VLOOKUP($A928,'Tabela de alimentos'!$A$3:$K$1041,7,FALSE))*$C928/100,0)</f>
        <v>0.79853333333333343</v>
      </c>
      <c r="M928" s="283">
        <f>IFERROR((VLOOKUP($A928,'Tabela de alimentos'!$A$3:$K$1041,8,FALSE))*$C928/100,0)</f>
        <v>6.4666666666666657E-3</v>
      </c>
      <c r="N928" s="283">
        <f>IFERROR((VLOOKUP($A928,'Tabela de alimentos'!$A$3:$K$1041,9,FALSE))*$C928/100,0)</f>
        <v>2.79</v>
      </c>
      <c r="O928" s="283">
        <f>IFERROR((VLOOKUP($A928,'Tabela de alimentos'!$A$3:$K$1041,10,FALSE))*$C928/100,0)</f>
        <v>0.31780000000000003</v>
      </c>
      <c r="P928" s="284">
        <f>IFERROR((VLOOKUP($A928,'Tabela de alimentos'!$A$3:$K$1041,11,FALSE))*$C928/100,0)</f>
        <v>1.6033333333333333E-2</v>
      </c>
    </row>
    <row r="929" spans="1:16" ht="24.95" customHeight="1" x14ac:dyDescent="0.25">
      <c r="A929" s="311" t="s">
        <v>817</v>
      </c>
      <c r="B929" s="254">
        <v>0.1</v>
      </c>
      <c r="C929" s="249">
        <v>0.1</v>
      </c>
      <c r="D929" s="249" t="s">
        <v>1614</v>
      </c>
      <c r="E929" s="279">
        <f>IFERROR(B929/C929,0)</f>
        <v>1</v>
      </c>
      <c r="F929" s="279"/>
      <c r="G929" s="289">
        <f>IFERROR((VLOOKUP($A929,'Tabela de alimentos'!$A$3:$K$1041,2,FALSE))*$C929/100,0)</f>
        <v>3.0000000000000005E-3</v>
      </c>
      <c r="H929" s="283">
        <f>IFERROR((VLOOKUP($A929,'Tabela de alimentos'!$A$3:$K$1041,3,FALSE))*$C929/100,0)</f>
        <v>1.3000000000000001E-2</v>
      </c>
      <c r="I929" s="310">
        <f>IFERROR((VLOOKUP($A929,'Tabela de alimentos'!$A$3:$K$1041,4,FALSE))*$C929/100,0)</f>
        <v>8.9999999999999992E-5</v>
      </c>
      <c r="J929" s="282">
        <f>IFERROR((VLOOKUP($A929,'Tabela de alimentos'!$A$3:$K$1041,5,FALSE))*$C929/100,0)</f>
        <v>6.0000000000000002E-5</v>
      </c>
      <c r="K929" s="282">
        <f>IFERROR((VLOOKUP($A929,'Tabela de alimentos'!$A$3:$K$1041,6,FALSE))*$C929/100,0)</f>
        <v>7.2999999999999996E-4</v>
      </c>
      <c r="L929" s="283">
        <f>IFERROR((VLOOKUP($A929,'Tabela de alimentos'!$A$3:$K$1041,7,FALSE))*$C929/100,0)</f>
        <v>2.1099999999999999E-3</v>
      </c>
      <c r="M929" s="283">
        <f>IFERROR((VLOOKUP($A929,'Tabela de alimentos'!$A$3:$K$1041,8,FALSE))*$C929/100,0)</f>
        <v>1.9000000000000004E-4</v>
      </c>
      <c r="N929" s="283">
        <f>IFERROR((VLOOKUP($A929,'Tabela de alimentos'!$A$3:$K$1041,9,FALSE))*$C929/100,0)</f>
        <v>0</v>
      </c>
      <c r="O929" s="283">
        <f>IFERROR((VLOOKUP($A929,'Tabela de alimentos'!$A$3:$K$1041,10,FALSE))*$C929/100,0)</f>
        <v>1.0000000000000001E-5</v>
      </c>
      <c r="P929" s="284">
        <f>IFERROR((VLOOKUP($A929,'Tabela de alimentos'!$A$3:$K$1041,11,FALSE))*$C929/100,0)</f>
        <v>1.2E-4</v>
      </c>
    </row>
    <row r="930" spans="1:16" ht="24.95" customHeight="1" x14ac:dyDescent="0.25">
      <c r="A930" s="539" t="s">
        <v>395</v>
      </c>
      <c r="B930" s="540"/>
      <c r="C930" s="540"/>
      <c r="D930" s="540"/>
      <c r="E930" s="540"/>
      <c r="F930" s="541"/>
      <c r="G930" s="379">
        <f>SUM(G920:G929)</f>
        <v>139.13078965217389</v>
      </c>
      <c r="H930" s="316">
        <f t="shared" ref="H930:P930" si="77">SUM(H920:H929)</f>
        <v>582.61967190469579</v>
      </c>
      <c r="I930" s="316">
        <f t="shared" si="77"/>
        <v>13.463238550724638</v>
      </c>
      <c r="J930" s="316">
        <f t="shared" si="77"/>
        <v>6.2227600000000001</v>
      </c>
      <c r="K930" s="316">
        <f t="shared" si="77"/>
        <v>6.485248115942027</v>
      </c>
      <c r="L930" s="316">
        <f t="shared" si="77"/>
        <v>11.365076666666667</v>
      </c>
      <c r="M930" s="316">
        <f t="shared" si="77"/>
        <v>1.1755400000000003</v>
      </c>
      <c r="N930" s="316">
        <f t="shared" si="77"/>
        <v>169.42</v>
      </c>
      <c r="O930" s="316">
        <f t="shared" si="77"/>
        <v>12.853909999999997</v>
      </c>
      <c r="P930" s="380">
        <f t="shared" si="77"/>
        <v>112.18687</v>
      </c>
    </row>
    <row r="931" spans="1:16" ht="24.95" customHeight="1" x14ac:dyDescent="0.25">
      <c r="A931" s="381" t="s">
        <v>767</v>
      </c>
      <c r="B931" s="533"/>
      <c r="C931" s="533"/>
      <c r="D931" s="259"/>
      <c r="E931" s="296"/>
      <c r="F931" s="296"/>
      <c r="G931" s="297"/>
      <c r="H931" s="296"/>
      <c r="I931" s="296"/>
      <c r="J931" s="296"/>
      <c r="K931" s="296"/>
      <c r="L931" s="296"/>
      <c r="M931" s="298"/>
      <c r="N931" s="298"/>
      <c r="O931" s="298"/>
      <c r="P931" s="299"/>
    </row>
    <row r="932" spans="1:16" ht="24.95" customHeight="1" x14ac:dyDescent="0.25">
      <c r="A932" s="345" t="s">
        <v>936</v>
      </c>
      <c r="B932" s="490"/>
      <c r="C932" s="490"/>
      <c r="D932" s="490"/>
      <c r="E932" s="330"/>
      <c r="F932" s="330"/>
      <c r="G932" s="310"/>
      <c r="H932" s="330"/>
      <c r="I932" s="330"/>
      <c r="J932" s="330"/>
      <c r="K932" s="330"/>
      <c r="L932" s="330"/>
      <c r="P932" s="301"/>
    </row>
    <row r="933" spans="1:16" ht="24.95" customHeight="1" x14ac:dyDescent="0.25">
      <c r="A933" s="516" t="s">
        <v>834</v>
      </c>
      <c r="B933" s="517"/>
      <c r="C933" s="517"/>
      <c r="D933" s="517"/>
      <c r="E933" s="517"/>
      <c r="F933" s="517"/>
      <c r="G933" s="517"/>
      <c r="H933" s="517"/>
      <c r="I933" s="517"/>
      <c r="J933" s="517"/>
      <c r="K933" s="517"/>
      <c r="L933" s="517"/>
      <c r="M933" s="517"/>
      <c r="N933" s="517"/>
      <c r="O933" s="517"/>
      <c r="P933" s="518"/>
    </row>
    <row r="934" spans="1:16" ht="24.95" customHeight="1" x14ac:dyDescent="0.25">
      <c r="A934" s="325" t="s">
        <v>841</v>
      </c>
      <c r="G934" s="251"/>
      <c r="P934" s="301"/>
    </row>
    <row r="935" spans="1:16" ht="24.95" customHeight="1" x14ac:dyDescent="0.25">
      <c r="A935" s="516" t="s">
        <v>835</v>
      </c>
      <c r="B935" s="517"/>
      <c r="C935" s="517"/>
      <c r="D935" s="517"/>
      <c r="E935" s="517"/>
      <c r="F935" s="517"/>
      <c r="G935" s="517"/>
      <c r="H935" s="517"/>
      <c r="I935" s="517"/>
      <c r="J935" s="517"/>
      <c r="K935" s="517"/>
      <c r="L935" s="517"/>
      <c r="M935" s="517"/>
      <c r="N935" s="517"/>
      <c r="O935" s="517"/>
      <c r="P935" s="518"/>
    </row>
    <row r="936" spans="1:16" ht="24.95" customHeight="1" x14ac:dyDescent="0.25">
      <c r="A936" s="325" t="s">
        <v>836</v>
      </c>
      <c r="G936" s="251"/>
      <c r="P936" s="301"/>
    </row>
    <row r="937" spans="1:16" ht="24.95" customHeight="1" thickBot="1" x14ac:dyDescent="0.3">
      <c r="A937" s="519" t="s">
        <v>837</v>
      </c>
      <c r="B937" s="520"/>
      <c r="C937" s="520"/>
      <c r="D937" s="520"/>
      <c r="E937" s="520"/>
      <c r="F937" s="520"/>
      <c r="G937" s="520"/>
      <c r="H937" s="520"/>
      <c r="I937" s="520"/>
      <c r="J937" s="520"/>
      <c r="K937" s="520"/>
      <c r="L937" s="520"/>
      <c r="M937" s="520"/>
      <c r="N937" s="520"/>
      <c r="O937" s="520"/>
      <c r="P937" s="521"/>
    </row>
    <row r="938" spans="1:16" ht="24.95" customHeight="1" thickBot="1" x14ac:dyDescent="0.3">
      <c r="A938" s="304"/>
      <c r="B938" s="532" t="s">
        <v>1152</v>
      </c>
      <c r="C938" s="532"/>
      <c r="D938" s="532"/>
      <c r="E938" s="532"/>
      <c r="F938" s="532"/>
      <c r="G938" s="532"/>
      <c r="H938" s="532"/>
      <c r="I938" s="532"/>
      <c r="J938" s="532"/>
      <c r="K938" s="532"/>
      <c r="L938" s="323"/>
      <c r="M938" s="323"/>
      <c r="N938" s="323"/>
      <c r="O938" s="323"/>
      <c r="P938" s="324"/>
    </row>
    <row r="939" spans="1:16" ht="48" customHeight="1" x14ac:dyDescent="0.25">
      <c r="A939" s="510" t="s">
        <v>762</v>
      </c>
      <c r="B939" s="511"/>
      <c r="C939" s="511"/>
      <c r="D939" s="511"/>
      <c r="E939" s="511"/>
      <c r="F939" s="511"/>
      <c r="G939" s="511"/>
      <c r="H939" s="511"/>
      <c r="I939" s="511"/>
      <c r="J939" s="511"/>
      <c r="K939" s="511"/>
      <c r="L939" s="511"/>
      <c r="M939" s="511"/>
      <c r="N939" s="511"/>
      <c r="O939" s="511"/>
      <c r="P939" s="512"/>
    </row>
    <row r="940" spans="1:16" ht="24.95" customHeight="1" x14ac:dyDescent="0.25">
      <c r="A940" s="513" t="s">
        <v>1365</v>
      </c>
      <c r="B940" s="514"/>
      <c r="C940" s="514"/>
      <c r="D940" s="514"/>
      <c r="E940" s="514"/>
      <c r="F940" s="514"/>
      <c r="G940" s="514"/>
      <c r="H940" s="514"/>
      <c r="I940" s="514"/>
      <c r="J940" s="514"/>
      <c r="K940" s="514"/>
      <c r="L940" s="514"/>
      <c r="M940" s="514"/>
      <c r="N940" s="514"/>
      <c r="O940" s="514"/>
      <c r="P940" s="515"/>
    </row>
    <row r="941" spans="1:16" ht="24.95" customHeight="1" x14ac:dyDescent="0.25">
      <c r="A941" s="534" t="s">
        <v>796</v>
      </c>
      <c r="B941" s="535"/>
      <c r="C941" s="535"/>
      <c r="D941" s="535"/>
      <c r="E941" s="535"/>
      <c r="F941" s="536"/>
      <c r="G941" s="522" t="s">
        <v>764</v>
      </c>
      <c r="H941" s="523"/>
      <c r="I941" s="523"/>
      <c r="J941" s="523"/>
      <c r="K941" s="523"/>
      <c r="L941" s="523"/>
      <c r="M941" s="523"/>
      <c r="N941" s="523"/>
      <c r="O941" s="523"/>
      <c r="P941" s="524"/>
    </row>
    <row r="942" spans="1:16" ht="24.95" customHeight="1" x14ac:dyDescent="0.25">
      <c r="A942" s="525" t="s">
        <v>393</v>
      </c>
      <c r="B942" s="505" t="s">
        <v>644</v>
      </c>
      <c r="C942" s="505" t="s">
        <v>645</v>
      </c>
      <c r="D942" s="505" t="s">
        <v>1613</v>
      </c>
      <c r="E942" s="505" t="s">
        <v>394</v>
      </c>
      <c r="F942" s="505" t="s">
        <v>621</v>
      </c>
      <c r="G942" s="527" t="s">
        <v>31</v>
      </c>
      <c r="H942" s="528"/>
      <c r="I942" s="263" t="s">
        <v>7</v>
      </c>
      <c r="J942" s="264" t="s">
        <v>32</v>
      </c>
      <c r="K942" s="264" t="s">
        <v>640</v>
      </c>
      <c r="L942" s="265" t="s">
        <v>8</v>
      </c>
      <c r="M942" s="266" t="s">
        <v>9</v>
      </c>
      <c r="N942" s="267" t="s">
        <v>10</v>
      </c>
      <c r="O942" s="264" t="s">
        <v>396</v>
      </c>
      <c r="P942" s="268" t="s">
        <v>623</v>
      </c>
    </row>
    <row r="943" spans="1:16" ht="24.95" customHeight="1" x14ac:dyDescent="0.25">
      <c r="A943" s="526"/>
      <c r="B943" s="506"/>
      <c r="C943" s="506"/>
      <c r="D943" s="506"/>
      <c r="E943" s="506"/>
      <c r="F943" s="506"/>
      <c r="G943" s="269" t="s">
        <v>34</v>
      </c>
      <c r="H943" s="270" t="s">
        <v>35</v>
      </c>
      <c r="I943" s="271" t="s">
        <v>36</v>
      </c>
      <c r="J943" s="272" t="s">
        <v>36</v>
      </c>
      <c r="K943" s="272" t="s">
        <v>36</v>
      </c>
      <c r="L943" s="273" t="s">
        <v>37</v>
      </c>
      <c r="M943" s="274" t="s">
        <v>37</v>
      </c>
      <c r="N943" s="275" t="s">
        <v>38</v>
      </c>
      <c r="O943" s="272" t="s">
        <v>37</v>
      </c>
      <c r="P943" s="276" t="s">
        <v>37</v>
      </c>
    </row>
    <row r="944" spans="1:16" ht="24.95" customHeight="1" x14ac:dyDescent="0.25">
      <c r="A944" s="277" t="s">
        <v>68</v>
      </c>
      <c r="B944" s="382">
        <v>15</v>
      </c>
      <c r="C944" s="337">
        <v>65</v>
      </c>
      <c r="D944" s="249" t="s">
        <v>1614</v>
      </c>
      <c r="E944" s="319">
        <f>IFERROR(B944/C944,0)</f>
        <v>0.23076923076923078</v>
      </c>
      <c r="F944" s="319"/>
      <c r="G944" s="280">
        <f>IFERROR((VLOOKUP($A944,'Tabela de alimentos'!$A$3:$K$1041,2,FALSE))*$C944/100,0)</f>
        <v>229.76347427536231</v>
      </c>
      <c r="H944" s="281">
        <f>IFERROR((VLOOKUP($A944,'Tabela de alimentos'!$A$3:$K$1041,3,FALSE))*$C944/100,0)</f>
        <v>961.33037636811594</v>
      </c>
      <c r="I944" s="319">
        <f>IFERROR((VLOOKUP($A944,'Tabela de alimentos'!$A$3:$K$1041,4,FALSE))*$C944/100,0)</f>
        <v>4.6889492753623188</v>
      </c>
      <c r="J944" s="280">
        <f>IFERROR((VLOOKUP($A944,'Tabela de alimentos'!$A$3:$K$1041,5,FALSE))*$C944/100,0)</f>
        <v>1.2371666666666667</v>
      </c>
      <c r="K944" s="280">
        <f>IFERROR((VLOOKUP($A944,'Tabela de alimentos'!$A$3:$K$1041,6,FALSE))*$C944/100,0)</f>
        <v>51.267384057971014</v>
      </c>
      <c r="L944" s="281">
        <f>IFERROR((VLOOKUP($A944,'Tabela de alimentos'!$A$3:$K$1041,7,FALSE))*$C944/100,0)</f>
        <v>1.7333333333333332</v>
      </c>
      <c r="M944" s="281">
        <f>IFERROR((VLOOKUP($A944,'Tabela de alimentos'!$A$3:$K$1041,8,FALSE))*$C944/100,0)</f>
        <v>0.55249999999999999</v>
      </c>
      <c r="N944" s="281">
        <f>IFERROR((VLOOKUP($A944,'Tabela de alimentos'!$A$3:$K$1041,9,FALSE))*$C944/100,0)</f>
        <v>0</v>
      </c>
      <c r="O944" s="281">
        <f>IFERROR((VLOOKUP($A944,'Tabela de alimentos'!$A$3:$K$1041,10,FALSE))*$C944/100,0)</f>
        <v>0</v>
      </c>
      <c r="P944" s="383">
        <f>IFERROR((VLOOKUP($A944,'Tabela de alimentos'!$A$3:$K$1041,11,FALSE))*$C944/100,0)</f>
        <v>0</v>
      </c>
    </row>
    <row r="945" spans="1:16" ht="24.95" customHeight="1" x14ac:dyDescent="0.25">
      <c r="A945" s="285" t="s">
        <v>90</v>
      </c>
      <c r="B945" s="278">
        <v>0.5</v>
      </c>
      <c r="C945" s="249">
        <v>0.5</v>
      </c>
      <c r="D945" s="249" t="s">
        <v>1614</v>
      </c>
      <c r="E945" s="279">
        <f>IFERROR(B945/C945,0)</f>
        <v>1</v>
      </c>
      <c r="F945" s="279"/>
      <c r="G945" s="282">
        <f>IFERROR((VLOOKUP($A945,'Tabela de alimentos'!$A$3:$K$1041,2,FALSE))*$C945/100,0)</f>
        <v>0.56564939130434788</v>
      </c>
      <c r="H945" s="283">
        <f>IFERROR((VLOOKUP($A945,'Tabela de alimentos'!$A$3:$K$1041,3,FALSE))*$C945/100,0)</f>
        <v>2.3666770532173915</v>
      </c>
      <c r="I945" s="279">
        <f>IFERROR((VLOOKUP($A945,'Tabela de alimentos'!$A$3:$K$1041,4,FALSE))*$C945/100,0)</f>
        <v>3.5054347826086955E-2</v>
      </c>
      <c r="J945" s="282">
        <f>IFERROR((VLOOKUP($A945,'Tabela de alimentos'!$A$3:$K$1041,5,FALSE))*$C945/100,0)</f>
        <v>1.1000000000000001E-3</v>
      </c>
      <c r="K945" s="282">
        <f>IFERROR((VLOOKUP($A945,'Tabela de alimentos'!$A$3:$K$1041,6,FALSE))*$C945/100,0)</f>
        <v>0.11952898550724639</v>
      </c>
      <c r="L945" s="283">
        <f>IFERROR((VLOOKUP($A945,'Tabela de alimentos'!$A$3:$K$1041,7,FALSE))*$C945/100,0)</f>
        <v>6.7799999999999999E-2</v>
      </c>
      <c r="M945" s="283">
        <f>IFERROR((VLOOKUP($A945,'Tabela de alimentos'!$A$3:$K$1041,8,FALSE))*$C945/100,0)</f>
        <v>4.0000000000000001E-3</v>
      </c>
      <c r="N945" s="283">
        <f>IFERROR((VLOOKUP($A945,'Tabela de alimentos'!$A$3:$K$1041,9,FALSE))*$C945/100,0)</f>
        <v>0</v>
      </c>
      <c r="O945" s="283">
        <f>IFERROR((VLOOKUP($A945,'Tabela de alimentos'!$A$3:$K$1041,10,FALSE))*$C945/100,0)</f>
        <v>0</v>
      </c>
      <c r="P945" s="284">
        <f>IFERROR((VLOOKUP($A945,'Tabela de alimentos'!$A$3:$K$1041,11,FALSE))*$C945/100,0)</f>
        <v>2.6800000000000001E-2</v>
      </c>
    </row>
    <row r="946" spans="1:16" ht="24.95" customHeight="1" x14ac:dyDescent="0.25">
      <c r="A946" s="285" t="s">
        <v>226</v>
      </c>
      <c r="B946" s="278">
        <v>2.5</v>
      </c>
      <c r="C946" s="249">
        <v>2.5</v>
      </c>
      <c r="D946" s="249" t="s">
        <v>1615</v>
      </c>
      <c r="E946" s="279">
        <f t="shared" ref="E946" si="78">IFERROR(B946/C946,0)</f>
        <v>1</v>
      </c>
      <c r="F946" s="279"/>
      <c r="G946" s="279">
        <f>IFERROR((VLOOKUP($A946,'Tabela de alimentos'!$A$3:$K$1041,2,FALSE))*$C946/100,0)</f>
        <v>22.1</v>
      </c>
      <c r="H946" s="282">
        <f>IFERROR((VLOOKUP($A946,'Tabela de alimentos'!$A$3:$K$1041,3,FALSE))*$C946/100,0)</f>
        <v>92.466399999999993</v>
      </c>
      <c r="I946" s="310">
        <f>IFERROR((VLOOKUP($A946,'Tabela de alimentos'!$A$3:$K$1041,4,FALSE))*$C946/100,0)</f>
        <v>0</v>
      </c>
      <c r="J946" s="282">
        <f>IFERROR((VLOOKUP($A946,'Tabela de alimentos'!$A$3:$K$1041,5,FALSE))*$C946/100,0)</f>
        <v>2.5</v>
      </c>
      <c r="K946" s="282">
        <f>IFERROR((VLOOKUP($A946,'Tabela de alimentos'!$A$3:$K$1041,6,FALSE))*$C946/100,0)</f>
        <v>0</v>
      </c>
      <c r="L946" s="283">
        <f>IFERROR((VLOOKUP($A946,'Tabela de alimentos'!$A$3:$K$1041,7,FALSE))*$C946/100,0)</f>
        <v>0</v>
      </c>
      <c r="M946" s="283">
        <f>IFERROR((VLOOKUP($A946,'Tabela de alimentos'!$A$3:$K$1041,8,FALSE))*$C946/100,0)</f>
        <v>0</v>
      </c>
      <c r="N946" s="283">
        <f>IFERROR((VLOOKUP($A946,'Tabela de alimentos'!$A$3:$K$1041,9,FALSE))*$C946/100,0)</f>
        <v>0</v>
      </c>
      <c r="O946" s="283">
        <f>IFERROR((VLOOKUP($A946,'Tabela de alimentos'!$A$3:$K$1041,10,FALSE))*$C946/100,0)</f>
        <v>0</v>
      </c>
      <c r="P946" s="284">
        <f>IFERROR((VLOOKUP($A946,'Tabela de alimentos'!$A$3:$K$1041,11,FALSE))*$C946/100,0)</f>
        <v>0</v>
      </c>
    </row>
    <row r="947" spans="1:16" ht="24.95" customHeight="1" x14ac:dyDescent="0.25">
      <c r="A947" s="285" t="s">
        <v>861</v>
      </c>
      <c r="B947" s="278">
        <v>0.2</v>
      </c>
      <c r="C947" s="249">
        <v>0.2</v>
      </c>
      <c r="D947" s="249" t="s">
        <v>1614</v>
      </c>
      <c r="E947" s="279">
        <f>IFERROR(B947/C947,0)</f>
        <v>1</v>
      </c>
      <c r="F947" s="279"/>
      <c r="G947" s="289">
        <f>IFERROR((VLOOKUP($A947,'Tabela de alimentos'!$A$3:$K$1041,2,FALSE))*$C947/100,0)</f>
        <v>0</v>
      </c>
      <c r="H947" s="348">
        <f>IFERROR((VLOOKUP($A947,'Tabela de alimentos'!$A$3:$K$1041,3,FALSE))*$C947/100,0)</f>
        <v>0</v>
      </c>
      <c r="I947" s="321">
        <f>IFERROR((VLOOKUP($A947,'Tabela de alimentos'!$A$3:$K$1041,4,FALSE))*$C947/100,0)</f>
        <v>0</v>
      </c>
      <c r="J947" s="289">
        <f>IFERROR((VLOOKUP($A947,'Tabela de alimentos'!$A$3:$K$1041,5,FALSE))*$C947/100,0)</f>
        <v>0</v>
      </c>
      <c r="K947" s="289">
        <f>IFERROR((VLOOKUP($A947,'Tabela de alimentos'!$A$3:$K$1041,6,FALSE))*$C947/100,0)</f>
        <v>0</v>
      </c>
      <c r="L947" s="348">
        <f>IFERROR((VLOOKUP($A947,'Tabela de alimentos'!$A$3:$K$1041,7,FALSE))*$C947/100,0)</f>
        <v>0</v>
      </c>
      <c r="M947" s="348">
        <f>IFERROR((VLOOKUP($A947,'Tabela de alimentos'!$A$3:$K$1041,8,FALSE))*$C947/100,0)</f>
        <v>0</v>
      </c>
      <c r="N947" s="348">
        <f>IFERROR((VLOOKUP($A947,'Tabela de alimentos'!$A$3:$K$1041,9,FALSE))*$C947/100,0)</f>
        <v>0</v>
      </c>
      <c r="O947" s="348">
        <f>IFERROR((VLOOKUP($A947,'Tabela de alimentos'!$A$3:$K$1041,10,FALSE))*$C947/100,0)</f>
        <v>0</v>
      </c>
      <c r="P947" s="384">
        <f>IFERROR((VLOOKUP($A947,'Tabela de alimentos'!$A$3:$K$1041,11,FALSE))*$C947/100,0)</f>
        <v>79.88600000000001</v>
      </c>
    </row>
    <row r="948" spans="1:16" ht="24.95" customHeight="1" x14ac:dyDescent="0.25">
      <c r="A948" s="539" t="s">
        <v>395</v>
      </c>
      <c r="B948" s="540"/>
      <c r="C948" s="540"/>
      <c r="D948" s="540"/>
      <c r="E948" s="540"/>
      <c r="F948" s="541"/>
      <c r="G948" s="313">
        <f t="shared" ref="G948:P948" si="79">SUM(G944:G947)</f>
        <v>252.42912366666667</v>
      </c>
      <c r="H948" s="314">
        <f t="shared" si="79"/>
        <v>1056.1634534213333</v>
      </c>
      <c r="I948" s="314">
        <f t="shared" si="79"/>
        <v>4.7240036231884055</v>
      </c>
      <c r="J948" s="379">
        <f t="shared" si="79"/>
        <v>3.7382666666666671</v>
      </c>
      <c r="K948" s="379">
        <f t="shared" si="79"/>
        <v>51.386913043478259</v>
      </c>
      <c r="L948" s="379">
        <f t="shared" si="79"/>
        <v>1.8011333333333333</v>
      </c>
      <c r="M948" s="314">
        <f t="shared" si="79"/>
        <v>0.55649999999999999</v>
      </c>
      <c r="N948" s="385">
        <f t="shared" si="79"/>
        <v>0</v>
      </c>
      <c r="O948" s="385">
        <f t="shared" si="79"/>
        <v>0</v>
      </c>
      <c r="P948" s="386">
        <f t="shared" si="79"/>
        <v>79.912800000000004</v>
      </c>
    </row>
    <row r="949" spans="1:16" ht="24.95" customHeight="1" x14ac:dyDescent="0.25">
      <c r="A949" s="295" t="s">
        <v>767</v>
      </c>
      <c r="B949" s="537"/>
      <c r="C949" s="537"/>
      <c r="D949" s="250"/>
      <c r="E949" s="296"/>
      <c r="F949" s="296"/>
      <c r="G949" s="297"/>
      <c r="H949" s="296"/>
      <c r="I949" s="296"/>
      <c r="J949" s="296"/>
      <c r="K949" s="296"/>
      <c r="L949" s="296"/>
      <c r="M949" s="298"/>
      <c r="N949" s="298"/>
      <c r="O949" s="298"/>
      <c r="P949" s="299"/>
    </row>
    <row r="950" spans="1:16" ht="24.95" customHeight="1" x14ac:dyDescent="0.25">
      <c r="A950" s="516" t="s">
        <v>838</v>
      </c>
      <c r="B950" s="517"/>
      <c r="C950" s="517"/>
      <c r="D950" s="517"/>
      <c r="E950" s="517"/>
      <c r="F950" s="517"/>
      <c r="G950" s="517"/>
      <c r="H950" s="517"/>
      <c r="I950" s="517"/>
      <c r="J950" s="517"/>
      <c r="K950" s="517"/>
      <c r="L950" s="517"/>
      <c r="M950" s="517"/>
      <c r="N950" s="517"/>
      <c r="O950" s="517"/>
      <c r="P950" s="518"/>
    </row>
    <row r="951" spans="1:16" ht="24.95" customHeight="1" x14ac:dyDescent="0.25">
      <c r="A951" s="516" t="s">
        <v>839</v>
      </c>
      <c r="B951" s="517"/>
      <c r="C951" s="517"/>
      <c r="D951" s="517"/>
      <c r="E951" s="517"/>
      <c r="F951" s="517"/>
      <c r="G951" s="517"/>
      <c r="H951" s="517"/>
      <c r="I951" s="517"/>
      <c r="J951" s="517"/>
      <c r="K951" s="517"/>
      <c r="L951" s="517"/>
      <c r="M951" s="517"/>
      <c r="N951" s="517"/>
      <c r="O951" s="517"/>
      <c r="P951" s="518"/>
    </row>
    <row r="952" spans="1:16" ht="24.95" customHeight="1" x14ac:dyDescent="0.25">
      <c r="A952" s="516" t="s">
        <v>937</v>
      </c>
      <c r="B952" s="517"/>
      <c r="C952" s="517"/>
      <c r="D952" s="517"/>
      <c r="E952" s="517"/>
      <c r="F952" s="517"/>
      <c r="G952" s="517"/>
      <c r="H952" s="517"/>
      <c r="I952" s="517"/>
      <c r="J952" s="517"/>
      <c r="K952" s="517"/>
      <c r="L952" s="517"/>
      <c r="M952" s="517"/>
      <c r="N952" s="517"/>
      <c r="O952" s="517"/>
      <c r="P952" s="518"/>
    </row>
    <row r="953" spans="1:16" ht="24.95" customHeight="1" thickBot="1" x14ac:dyDescent="0.3">
      <c r="A953" s="519" t="s">
        <v>840</v>
      </c>
      <c r="B953" s="520"/>
      <c r="C953" s="520"/>
      <c r="D953" s="520"/>
      <c r="E953" s="520"/>
      <c r="F953" s="520"/>
      <c r="G953" s="520"/>
      <c r="H953" s="520"/>
      <c r="I953" s="520"/>
      <c r="J953" s="520"/>
      <c r="K953" s="520"/>
      <c r="L953" s="520"/>
      <c r="M953" s="520"/>
      <c r="N953" s="520"/>
      <c r="O953" s="520"/>
      <c r="P953" s="521"/>
    </row>
    <row r="954" spans="1:16" ht="24.95" customHeight="1" thickBot="1" x14ac:dyDescent="0.3">
      <c r="A954" s="304"/>
      <c r="B954" s="532" t="s">
        <v>1152</v>
      </c>
      <c r="C954" s="532"/>
      <c r="D954" s="532"/>
      <c r="E954" s="532"/>
      <c r="F954" s="532"/>
      <c r="G954" s="532"/>
      <c r="H954" s="532"/>
      <c r="I954" s="532"/>
      <c r="J954" s="532"/>
      <c r="K954" s="532"/>
      <c r="L954" s="323"/>
      <c r="M954" s="323"/>
      <c r="N954" s="323"/>
      <c r="O954" s="323"/>
      <c r="P954" s="324"/>
    </row>
    <row r="955" spans="1:16" ht="45" customHeight="1" x14ac:dyDescent="0.25">
      <c r="A955" s="510" t="s">
        <v>762</v>
      </c>
      <c r="B955" s="511"/>
      <c r="C955" s="511"/>
      <c r="D955" s="511"/>
      <c r="E955" s="511"/>
      <c r="F955" s="511"/>
      <c r="G955" s="511"/>
      <c r="H955" s="511"/>
      <c r="I955" s="511"/>
      <c r="J955" s="511"/>
      <c r="K955" s="511"/>
      <c r="L955" s="511"/>
      <c r="M955" s="511"/>
      <c r="N955" s="511"/>
      <c r="O955" s="511"/>
      <c r="P955" s="512"/>
    </row>
    <row r="956" spans="1:16" ht="24.95" customHeight="1" x14ac:dyDescent="0.25">
      <c r="A956" s="513" t="s">
        <v>1365</v>
      </c>
      <c r="B956" s="514"/>
      <c r="C956" s="514"/>
      <c r="D956" s="514"/>
      <c r="E956" s="514"/>
      <c r="F956" s="514"/>
      <c r="G956" s="514"/>
      <c r="H956" s="514"/>
      <c r="I956" s="514"/>
      <c r="J956" s="514"/>
      <c r="K956" s="514"/>
      <c r="L956" s="514"/>
      <c r="M956" s="514"/>
      <c r="N956" s="514"/>
      <c r="O956" s="514"/>
      <c r="P956" s="515"/>
    </row>
    <row r="957" spans="1:16" ht="24.95" customHeight="1" x14ac:dyDescent="0.25">
      <c r="A957" s="534" t="s">
        <v>1134</v>
      </c>
      <c r="B957" s="535"/>
      <c r="C957" s="535"/>
      <c r="D957" s="535"/>
      <c r="E957" s="535"/>
      <c r="F957" s="536"/>
      <c r="G957" s="522" t="s">
        <v>764</v>
      </c>
      <c r="H957" s="523"/>
      <c r="I957" s="523"/>
      <c r="J957" s="523"/>
      <c r="K957" s="523"/>
      <c r="L957" s="523"/>
      <c r="M957" s="523"/>
      <c r="N957" s="523"/>
      <c r="O957" s="523"/>
      <c r="P957" s="524"/>
    </row>
    <row r="958" spans="1:16" ht="24.95" customHeight="1" x14ac:dyDescent="0.25">
      <c r="A958" s="525" t="s">
        <v>393</v>
      </c>
      <c r="B958" s="505" t="s">
        <v>644</v>
      </c>
      <c r="C958" s="505" t="s">
        <v>645</v>
      </c>
      <c r="D958" s="505" t="s">
        <v>1613</v>
      </c>
      <c r="E958" s="505" t="s">
        <v>394</v>
      </c>
      <c r="F958" s="505" t="s">
        <v>621</v>
      </c>
      <c r="G958" s="527" t="s">
        <v>31</v>
      </c>
      <c r="H958" s="528"/>
      <c r="I958" s="263" t="s">
        <v>7</v>
      </c>
      <c r="J958" s="264" t="s">
        <v>32</v>
      </c>
      <c r="K958" s="264" t="s">
        <v>640</v>
      </c>
      <c r="L958" s="265" t="s">
        <v>8</v>
      </c>
      <c r="M958" s="266" t="s">
        <v>9</v>
      </c>
      <c r="N958" s="267" t="s">
        <v>10</v>
      </c>
      <c r="O958" s="264" t="s">
        <v>396</v>
      </c>
      <c r="P958" s="268" t="s">
        <v>623</v>
      </c>
    </row>
    <row r="959" spans="1:16" ht="24.95" customHeight="1" x14ac:dyDescent="0.25">
      <c r="A959" s="526"/>
      <c r="B959" s="506"/>
      <c r="C959" s="506"/>
      <c r="D959" s="506"/>
      <c r="E959" s="506"/>
      <c r="F959" s="506"/>
      <c r="G959" s="269" t="s">
        <v>34</v>
      </c>
      <c r="H959" s="270" t="s">
        <v>35</v>
      </c>
      <c r="I959" s="271" t="s">
        <v>36</v>
      </c>
      <c r="J959" s="272" t="s">
        <v>36</v>
      </c>
      <c r="K959" s="272" t="s">
        <v>36</v>
      </c>
      <c r="L959" s="273" t="s">
        <v>37</v>
      </c>
      <c r="M959" s="274" t="s">
        <v>37</v>
      </c>
      <c r="N959" s="275" t="s">
        <v>38</v>
      </c>
      <c r="O959" s="272" t="s">
        <v>37</v>
      </c>
      <c r="P959" s="276" t="s">
        <v>37</v>
      </c>
    </row>
    <row r="960" spans="1:16" ht="24.95" customHeight="1" x14ac:dyDescent="0.25">
      <c r="A960" s="277" t="s">
        <v>80</v>
      </c>
      <c r="B960" s="278">
        <v>30</v>
      </c>
      <c r="C960" s="249">
        <v>20</v>
      </c>
      <c r="D960" s="249" t="s">
        <v>1614</v>
      </c>
      <c r="E960" s="279">
        <f>IFERROR(B960/C960,0)</f>
        <v>1.5</v>
      </c>
      <c r="F960" s="279"/>
      <c r="G960" s="280">
        <f>IFERROR((VLOOKUP($A960,'Tabela de alimentos'!$A$3:$K$1041,2,FALSE))*$C960/100,0)</f>
        <v>3</v>
      </c>
      <c r="H960" s="281">
        <f>IFERROR((VLOOKUP($A960,'Tabela de alimentos'!$A$3:$K$1041,3,FALSE))*$C960/100,0)</f>
        <v>13.2</v>
      </c>
      <c r="I960" s="279">
        <f>IFERROR((VLOOKUP($A960,'Tabela de alimentos'!$A$3:$K$1041,4,FALSE))*$C960/100,0)</f>
        <v>0.22400000000000003</v>
      </c>
      <c r="J960" s="282">
        <f>IFERROR((VLOOKUP($A960,'Tabela de alimentos'!$A$3:$K$1041,5,FALSE))*$C960/100,0)</f>
        <v>2.6000000000000002E-2</v>
      </c>
      <c r="K960" s="282">
        <f>IFERROR((VLOOKUP($A960,'Tabela de alimentos'!$A$3:$K$1041,6,FALSE))*$C960/100,0)</f>
        <v>0.28799999999999998</v>
      </c>
      <c r="L960" s="283">
        <f>IFERROR((VLOOKUP($A960,'Tabela de alimentos'!$A$3:$K$1041,7,FALSE))*$C960/100,0)</f>
        <v>0.60953333333333337</v>
      </c>
      <c r="M960" s="283">
        <f>IFERROR((VLOOKUP($A960,'Tabela de alimentos'!$A$3:$K$1041,8,FALSE))*$C960/100,0)</f>
        <v>0</v>
      </c>
      <c r="N960" s="283">
        <f>IFERROR((VLOOKUP($A960,'Tabela de alimentos'!$A$3:$K$1041,9,FALSE))*$C960/100,0)</f>
        <v>70.599999999999994</v>
      </c>
      <c r="O960" s="283">
        <f>IFERROR((VLOOKUP($A960,'Tabela de alimentos'!$A$3:$K$1041,10,FALSE))*$C960/100,0)</f>
        <v>1.9293333333333333</v>
      </c>
      <c r="P960" s="284">
        <f>IFERROR((VLOOKUP($A960,'Tabela de alimentos'!$A$3:$K$1041,11,FALSE))*$C960/100,0)</f>
        <v>0</v>
      </c>
    </row>
    <row r="961" spans="1:16" ht="24.95" customHeight="1" x14ac:dyDescent="0.25">
      <c r="A961" s="285" t="s">
        <v>307</v>
      </c>
      <c r="B961" s="278">
        <v>5</v>
      </c>
      <c r="C961" s="249">
        <v>5</v>
      </c>
      <c r="D961" s="249" t="s">
        <v>1614</v>
      </c>
      <c r="E961" s="279">
        <f>IFERROR(B961/C961,0)</f>
        <v>1</v>
      </c>
      <c r="F961" s="279"/>
      <c r="G961" s="282">
        <f>IFERROR((VLOOKUP($A961,'Tabela de alimentos'!$A$3:$K$1041,2,FALSE))*$C961/100,0)</f>
        <v>24.832514999999994</v>
      </c>
      <c r="H961" s="283">
        <f>IFERROR((VLOOKUP($A961,'Tabela de alimentos'!$A$3:$K$1041,3,FALSE))*$C961/100,0)</f>
        <v>103.89924275999999</v>
      </c>
      <c r="I961" s="279">
        <f>IFERROR((VLOOKUP($A961,'Tabela de alimentos'!$A$3:$K$1041,4,FALSE))*$C961/100,0)</f>
        <v>1.2710000000000001</v>
      </c>
      <c r="J961" s="282">
        <f>IFERROR((VLOOKUP($A961,'Tabela de alimentos'!$A$3:$K$1041,5,FALSE))*$C961/100,0)</f>
        <v>1.3451666666666668</v>
      </c>
      <c r="K961" s="282">
        <f>IFERROR((VLOOKUP($A961,'Tabela de alimentos'!$A$3:$K$1041,6,FALSE))*$C961/100,0)</f>
        <v>1.9590000000000001</v>
      </c>
      <c r="L961" s="283">
        <f>IFERROR((VLOOKUP($A961,'Tabela de alimentos'!$A$3:$K$1041,7,FALSE))*$C961/100,0)</f>
        <v>44.513666666666659</v>
      </c>
      <c r="M961" s="283">
        <f>IFERROR((VLOOKUP($A961,'Tabela de alimentos'!$A$3:$K$1041,8,FALSE))*$C961/100,0)</f>
        <v>2.6166666666666668E-2</v>
      </c>
      <c r="N961" s="283">
        <f>IFERROR((VLOOKUP($A961,'Tabela de alimentos'!$A$3:$K$1041,9,FALSE))*$C961/100,0)</f>
        <v>18.052833333333332</v>
      </c>
      <c r="O961" s="283">
        <f>IFERROR((VLOOKUP($A961,'Tabela de alimentos'!$A$3:$K$1041,10,FALSE))*$C961/100,0)</f>
        <v>0</v>
      </c>
      <c r="P961" s="284">
        <f>IFERROR((VLOOKUP($A961,'Tabela de alimentos'!$A$3:$K$1041,11,FALSE))*$C961/100,0)</f>
        <v>16.149999999999999</v>
      </c>
    </row>
    <row r="962" spans="1:16" ht="24.95" customHeight="1" x14ac:dyDescent="0.25">
      <c r="A962" s="285" t="s">
        <v>217</v>
      </c>
      <c r="B962" s="278">
        <v>2</v>
      </c>
      <c r="C962" s="249">
        <v>2</v>
      </c>
      <c r="D962" s="249" t="s">
        <v>1614</v>
      </c>
      <c r="E962" s="279">
        <f>IFERROR(B962/C962,0)</f>
        <v>1</v>
      </c>
      <c r="F962" s="279"/>
      <c r="G962" s="282">
        <f>IFERROR((VLOOKUP($A962,'Tabela de alimentos'!$A$3:$K$1041,2,FALSE))*$C962/100,0)</f>
        <v>14.519378536919977</v>
      </c>
      <c r="H962" s="283">
        <f>IFERROR((VLOOKUP($A962,'Tabela de alimentos'!$A$3:$K$1041,3,FALSE))*$C962/100,0)</f>
        <v>60.749079798473183</v>
      </c>
      <c r="I962" s="279">
        <f>IFERROR((VLOOKUP($A962,'Tabela de alimentos'!$A$3:$K$1041,4,FALSE))*$C962/100,0)</f>
        <v>8.2940001487731944E-3</v>
      </c>
      <c r="J962" s="282">
        <f>IFERROR((VLOOKUP($A962,'Tabela de alimentos'!$A$3:$K$1041,5,FALSE))*$C962/100,0)</f>
        <v>1.6472200000000001</v>
      </c>
      <c r="K962" s="282">
        <f>IFERROR((VLOOKUP($A962,'Tabela de alimentos'!$A$3:$K$1041,6,FALSE))*$C962/100,0)</f>
        <v>1.265999851226658E-3</v>
      </c>
      <c r="L962" s="283">
        <f>IFERROR((VLOOKUP($A962,'Tabela de alimentos'!$A$3:$K$1041,7,FALSE))*$C962/100,0)</f>
        <v>0.18845999999999999</v>
      </c>
      <c r="M962" s="283">
        <f>IFERROR((VLOOKUP($A962,'Tabela de alimentos'!$A$3:$K$1041,8,FALSE))*$C962/100,0)</f>
        <v>3.0800000000000007E-3</v>
      </c>
      <c r="N962" s="283">
        <f>IFERROR((VLOOKUP($A962,'Tabela de alimentos'!$A$3:$K$1041,9,FALSE))*$C962/100,0)</f>
        <v>15.08</v>
      </c>
      <c r="O962" s="283">
        <f>IFERROR((VLOOKUP($A962,'Tabela de alimentos'!$A$3:$K$1041,10,FALSE))*$C962/100,0)</f>
        <v>0</v>
      </c>
      <c r="P962" s="284">
        <f>IFERROR((VLOOKUP($A962,'Tabela de alimentos'!$A$3:$K$1041,11,FALSE))*$C962/100,0)</f>
        <v>11.573893333333336</v>
      </c>
    </row>
    <row r="963" spans="1:16" ht="24.95" customHeight="1" x14ac:dyDescent="0.25">
      <c r="A963" s="285" t="s">
        <v>90</v>
      </c>
      <c r="B963" s="278">
        <v>0.5</v>
      </c>
      <c r="C963" s="249">
        <v>0.5</v>
      </c>
      <c r="D963" s="249" t="s">
        <v>1614</v>
      </c>
      <c r="E963" s="279">
        <f>IFERROR(B963/C963,0)</f>
        <v>1</v>
      </c>
      <c r="F963" s="279"/>
      <c r="G963" s="282">
        <f>IFERROR((VLOOKUP($A963,'Tabela de alimentos'!$A$3:$K$1041,2,FALSE))*$C963/100,0)</f>
        <v>0.56564939130434788</v>
      </c>
      <c r="H963" s="283">
        <f>IFERROR((VLOOKUP($A963,'Tabela de alimentos'!$A$3:$K$1041,3,FALSE))*$C963/100,0)</f>
        <v>2.3666770532173915</v>
      </c>
      <c r="I963" s="279">
        <f>IFERROR((VLOOKUP($A963,'Tabela de alimentos'!$A$3:$K$1041,4,FALSE))*$C963/100,0)</f>
        <v>3.5054347826086955E-2</v>
      </c>
      <c r="J963" s="282">
        <f>IFERROR((VLOOKUP($A963,'Tabela de alimentos'!$A$3:$K$1041,5,FALSE))*$C963/100,0)</f>
        <v>1.1000000000000001E-3</v>
      </c>
      <c r="K963" s="282">
        <f>IFERROR((VLOOKUP($A963,'Tabela de alimentos'!$A$3:$K$1041,6,FALSE))*$C963/100,0)</f>
        <v>0.11952898550724639</v>
      </c>
      <c r="L963" s="283">
        <f>IFERROR((VLOOKUP($A963,'Tabela de alimentos'!$A$3:$K$1041,7,FALSE))*$C963/100,0)</f>
        <v>6.7799999999999999E-2</v>
      </c>
      <c r="M963" s="283">
        <f>IFERROR((VLOOKUP($A963,'Tabela de alimentos'!$A$3:$K$1041,8,FALSE))*$C963/100,0)</f>
        <v>4.0000000000000001E-3</v>
      </c>
      <c r="N963" s="283">
        <f>IFERROR((VLOOKUP($A963,'Tabela de alimentos'!$A$3:$K$1041,9,FALSE))*$C963/100,0)</f>
        <v>0</v>
      </c>
      <c r="O963" s="283">
        <f>IFERROR((VLOOKUP($A963,'Tabela de alimentos'!$A$3:$K$1041,10,FALSE))*$C963/100,0)</f>
        <v>0</v>
      </c>
      <c r="P963" s="284">
        <f>IFERROR((VLOOKUP($A963,'Tabela de alimentos'!$A$3:$K$1041,11,FALSE))*$C963/100,0)</f>
        <v>2.6800000000000001E-2</v>
      </c>
    </row>
    <row r="964" spans="1:16" ht="24.95" customHeight="1" x14ac:dyDescent="0.25">
      <c r="A964" s="285" t="s">
        <v>861</v>
      </c>
      <c r="B964" s="278">
        <v>0.2</v>
      </c>
      <c r="C964" s="249">
        <v>0.2</v>
      </c>
      <c r="D964" s="249" t="s">
        <v>1614</v>
      </c>
      <c r="E964" s="279">
        <f>IFERROR(B964/C964,0)</f>
        <v>1</v>
      </c>
      <c r="F964" s="279"/>
      <c r="G964" s="289">
        <f>IFERROR((VLOOKUP($A964,'Tabela de alimentos'!$A$3:$K$1041,2,FALSE))*$C964/100,0)</f>
        <v>0</v>
      </c>
      <c r="H964" s="283">
        <f>IFERROR((VLOOKUP($A964,'Tabela de alimentos'!$A$3:$K$1041,3,FALSE))*$C964/100,0)</f>
        <v>0</v>
      </c>
      <c r="I964" s="279">
        <f>IFERROR((VLOOKUP($A964,'Tabela de alimentos'!$A$3:$K$1041,4,FALSE))*$C964/100,0)</f>
        <v>0</v>
      </c>
      <c r="J964" s="282">
        <f>IFERROR((VLOOKUP($A964,'Tabela de alimentos'!$A$3:$K$1041,5,FALSE))*$C964/100,0)</f>
        <v>0</v>
      </c>
      <c r="K964" s="282">
        <f>IFERROR((VLOOKUP($A964,'Tabela de alimentos'!$A$3:$K$1041,6,FALSE))*$C964/100,0)</f>
        <v>0</v>
      </c>
      <c r="L964" s="283">
        <f>IFERROR((VLOOKUP($A964,'Tabela de alimentos'!$A$3:$K$1041,7,FALSE))*$C964/100,0)</f>
        <v>0</v>
      </c>
      <c r="M964" s="283">
        <f>IFERROR((VLOOKUP($A964,'Tabela de alimentos'!$A$3:$K$1041,8,FALSE))*$C964/100,0)</f>
        <v>0</v>
      </c>
      <c r="N964" s="283">
        <f>IFERROR((VLOOKUP($A964,'Tabela de alimentos'!$A$3:$K$1041,9,FALSE))*$C964/100,0)</f>
        <v>0</v>
      </c>
      <c r="O964" s="283">
        <f>IFERROR((VLOOKUP($A964,'Tabela de alimentos'!$A$3:$K$1041,10,FALSE))*$C964/100,0)</f>
        <v>0</v>
      </c>
      <c r="P964" s="284">
        <f>IFERROR((VLOOKUP($A964,'Tabela de alimentos'!$A$3:$K$1041,11,FALSE))*$C964/100,0)</f>
        <v>79.88600000000001</v>
      </c>
    </row>
    <row r="965" spans="1:16" ht="24.95" customHeight="1" x14ac:dyDescent="0.25">
      <c r="A965" s="539" t="s">
        <v>395</v>
      </c>
      <c r="B965" s="540"/>
      <c r="C965" s="540"/>
      <c r="D965" s="540"/>
      <c r="E965" s="540"/>
      <c r="F965" s="541"/>
      <c r="G965" s="313">
        <f t="shared" ref="G965:P965" si="80">SUM(G960:G964)</f>
        <v>42.917542928224321</v>
      </c>
      <c r="H965" s="315">
        <f t="shared" si="80"/>
        <v>180.21499961169056</v>
      </c>
      <c r="I965" s="315">
        <f t="shared" si="80"/>
        <v>1.5383483479748603</v>
      </c>
      <c r="J965" s="316">
        <f t="shared" si="80"/>
        <v>3.0194866666666673</v>
      </c>
      <c r="K965" s="316">
        <f t="shared" si="80"/>
        <v>2.367794985358473</v>
      </c>
      <c r="L965" s="316">
        <f t="shared" si="80"/>
        <v>45.379459999999987</v>
      </c>
      <c r="M965" s="315">
        <f t="shared" si="80"/>
        <v>3.3246666666666667E-2</v>
      </c>
      <c r="N965" s="317">
        <f t="shared" si="80"/>
        <v>103.73283333333332</v>
      </c>
      <c r="O965" s="317">
        <f t="shared" si="80"/>
        <v>1.9293333333333333</v>
      </c>
      <c r="P965" s="318">
        <f t="shared" si="80"/>
        <v>107.63669333333334</v>
      </c>
    </row>
    <row r="966" spans="1:16" ht="24.95" customHeight="1" x14ac:dyDescent="0.25">
      <c r="A966" s="295" t="s">
        <v>767</v>
      </c>
      <c r="B966" s="537"/>
      <c r="C966" s="537"/>
      <c r="D966" s="250"/>
      <c r="E966" s="296"/>
      <c r="F966" s="296"/>
      <c r="G966" s="297"/>
      <c r="H966" s="296"/>
      <c r="I966" s="296"/>
      <c r="J966" s="296"/>
      <c r="K966" s="296"/>
      <c r="L966" s="296"/>
      <c r="M966" s="298"/>
      <c r="N966" s="298"/>
      <c r="O966" s="298"/>
      <c r="P966" s="299"/>
    </row>
    <row r="967" spans="1:16" ht="24.95" customHeight="1" x14ac:dyDescent="0.25">
      <c r="A967" s="516" t="s">
        <v>1136</v>
      </c>
      <c r="B967" s="517"/>
      <c r="C967" s="517"/>
      <c r="D967" s="517"/>
      <c r="E967" s="517"/>
      <c r="F967" s="517"/>
      <c r="G967" s="517"/>
      <c r="H967" s="517"/>
      <c r="I967" s="517"/>
      <c r="J967" s="517"/>
      <c r="K967" s="517"/>
      <c r="L967" s="517"/>
      <c r="M967" s="517"/>
      <c r="N967" s="517"/>
      <c r="O967" s="517"/>
      <c r="P967" s="518"/>
    </row>
    <row r="968" spans="1:16" ht="24.95" customHeight="1" x14ac:dyDescent="0.25">
      <c r="A968" s="516" t="s">
        <v>1140</v>
      </c>
      <c r="B968" s="517"/>
      <c r="C968" s="517"/>
      <c r="D968" s="517"/>
      <c r="E968" s="517"/>
      <c r="F968" s="517"/>
      <c r="G968" s="517"/>
      <c r="H968" s="517"/>
      <c r="I968" s="517"/>
      <c r="J968" s="517"/>
      <c r="K968" s="517"/>
      <c r="L968" s="517"/>
      <c r="M968" s="517"/>
      <c r="N968" s="517"/>
      <c r="O968" s="517"/>
      <c r="P968" s="518"/>
    </row>
    <row r="969" spans="1:16" ht="24.95" customHeight="1" x14ac:dyDescent="0.25">
      <c r="A969" s="516" t="s">
        <v>1141</v>
      </c>
      <c r="B969" s="517"/>
      <c r="C969" s="517"/>
      <c r="D969" s="517"/>
      <c r="E969" s="517"/>
      <c r="F969" s="517"/>
      <c r="G969" s="517"/>
      <c r="H969" s="517"/>
      <c r="I969" s="517"/>
      <c r="J969" s="517"/>
      <c r="K969" s="517"/>
      <c r="L969" s="517"/>
      <c r="M969" s="517"/>
      <c r="N969" s="517"/>
      <c r="O969" s="517"/>
      <c r="P969" s="518"/>
    </row>
    <row r="970" spans="1:16" ht="24.95" customHeight="1" x14ac:dyDescent="0.25">
      <c r="A970" s="325" t="s">
        <v>843</v>
      </c>
      <c r="G970" s="251"/>
      <c r="P970" s="301"/>
    </row>
    <row r="971" spans="1:16" ht="24.95" customHeight="1" x14ac:dyDescent="0.25">
      <c r="A971" s="325" t="s">
        <v>1114</v>
      </c>
      <c r="G971" s="251"/>
      <c r="P971" s="301"/>
    </row>
    <row r="972" spans="1:16" ht="24.95" customHeight="1" x14ac:dyDescent="0.25">
      <c r="A972" s="325" t="s">
        <v>1142</v>
      </c>
      <c r="G972" s="251"/>
      <c r="P972" s="301"/>
    </row>
    <row r="973" spans="1:16" ht="24.95" customHeight="1" thickBot="1" x14ac:dyDescent="0.3">
      <c r="A973" s="519" t="s">
        <v>844</v>
      </c>
      <c r="B973" s="520"/>
      <c r="C973" s="520"/>
      <c r="D973" s="520"/>
      <c r="E973" s="520"/>
      <c r="F973" s="520"/>
      <c r="G973" s="520"/>
      <c r="H973" s="520"/>
      <c r="I973" s="520"/>
      <c r="J973" s="520"/>
      <c r="K973" s="520"/>
      <c r="L973" s="520"/>
      <c r="M973" s="520"/>
      <c r="N973" s="520"/>
      <c r="O973" s="520"/>
      <c r="P973" s="521"/>
    </row>
    <row r="974" spans="1:16" ht="24.95" customHeight="1" thickBot="1" x14ac:dyDescent="0.3">
      <c r="A974" s="322"/>
      <c r="B974" s="532" t="s">
        <v>1152</v>
      </c>
      <c r="C974" s="532"/>
      <c r="D974" s="532"/>
      <c r="E974" s="532"/>
      <c r="F974" s="532"/>
      <c r="G974" s="532"/>
      <c r="H974" s="532"/>
      <c r="I974" s="532"/>
      <c r="J974" s="532"/>
      <c r="K974" s="532"/>
      <c r="L974" s="352"/>
      <c r="M974" s="352"/>
      <c r="N974" s="352"/>
      <c r="O974" s="352"/>
      <c r="P974" s="353"/>
    </row>
    <row r="975" spans="1:16" ht="54" customHeight="1" x14ac:dyDescent="0.25">
      <c r="A975" s="510" t="s">
        <v>762</v>
      </c>
      <c r="B975" s="511"/>
      <c r="C975" s="511"/>
      <c r="D975" s="511"/>
      <c r="E975" s="511"/>
      <c r="F975" s="511"/>
      <c r="G975" s="511"/>
      <c r="H975" s="511"/>
      <c r="I975" s="511"/>
      <c r="J975" s="511"/>
      <c r="K975" s="511"/>
      <c r="L975" s="511"/>
      <c r="M975" s="511"/>
      <c r="N975" s="511"/>
      <c r="O975" s="511"/>
      <c r="P975" s="512"/>
    </row>
    <row r="976" spans="1:16" ht="24.95" customHeight="1" x14ac:dyDescent="0.25">
      <c r="A976" s="513" t="s">
        <v>1365</v>
      </c>
      <c r="B976" s="514"/>
      <c r="C976" s="514"/>
      <c r="D976" s="514"/>
      <c r="E976" s="514"/>
      <c r="F976" s="514"/>
      <c r="G976" s="514"/>
      <c r="H976" s="514"/>
      <c r="I976" s="514"/>
      <c r="J976" s="514"/>
      <c r="K976" s="514"/>
      <c r="L976" s="514"/>
      <c r="M976" s="514"/>
      <c r="N976" s="514"/>
      <c r="O976" s="514"/>
      <c r="P976" s="515"/>
    </row>
    <row r="977" spans="1:16" ht="24.95" customHeight="1" x14ac:dyDescent="0.25">
      <c r="A977" s="534" t="s">
        <v>1135</v>
      </c>
      <c r="B977" s="535"/>
      <c r="C977" s="535"/>
      <c r="D977" s="535"/>
      <c r="E977" s="535"/>
      <c r="F977" s="536"/>
      <c r="G977" s="522" t="s">
        <v>764</v>
      </c>
      <c r="H977" s="523"/>
      <c r="I977" s="523"/>
      <c r="J977" s="523"/>
      <c r="K977" s="523"/>
      <c r="L977" s="523"/>
      <c r="M977" s="523"/>
      <c r="N977" s="523"/>
      <c r="O977" s="523"/>
      <c r="P977" s="524"/>
    </row>
    <row r="978" spans="1:16" ht="24.95" customHeight="1" x14ac:dyDescent="0.25">
      <c r="A978" s="525" t="s">
        <v>393</v>
      </c>
      <c r="B978" s="505" t="s">
        <v>644</v>
      </c>
      <c r="C978" s="505" t="s">
        <v>645</v>
      </c>
      <c r="D978" s="505" t="s">
        <v>1613</v>
      </c>
      <c r="E978" s="505" t="s">
        <v>394</v>
      </c>
      <c r="F978" s="505" t="s">
        <v>621</v>
      </c>
      <c r="G978" s="527" t="s">
        <v>31</v>
      </c>
      <c r="H978" s="528"/>
      <c r="I978" s="263" t="s">
        <v>7</v>
      </c>
      <c r="J978" s="264" t="s">
        <v>32</v>
      </c>
      <c r="K978" s="264" t="s">
        <v>640</v>
      </c>
      <c r="L978" s="265" t="s">
        <v>8</v>
      </c>
      <c r="M978" s="266" t="s">
        <v>9</v>
      </c>
      <c r="N978" s="267" t="s">
        <v>10</v>
      </c>
      <c r="O978" s="264" t="s">
        <v>396</v>
      </c>
      <c r="P978" s="268" t="s">
        <v>623</v>
      </c>
    </row>
    <row r="979" spans="1:16" ht="24.95" customHeight="1" x14ac:dyDescent="0.25">
      <c r="A979" s="526"/>
      <c r="B979" s="506"/>
      <c r="C979" s="506"/>
      <c r="D979" s="506"/>
      <c r="E979" s="506"/>
      <c r="F979" s="506"/>
      <c r="G979" s="269" t="s">
        <v>34</v>
      </c>
      <c r="H979" s="270" t="s">
        <v>35</v>
      </c>
      <c r="I979" s="271" t="s">
        <v>36</v>
      </c>
      <c r="J979" s="272" t="s">
        <v>36</v>
      </c>
      <c r="K979" s="272" t="s">
        <v>36</v>
      </c>
      <c r="L979" s="273" t="s">
        <v>37</v>
      </c>
      <c r="M979" s="274" t="s">
        <v>37</v>
      </c>
      <c r="N979" s="275" t="s">
        <v>38</v>
      </c>
      <c r="O979" s="272" t="s">
        <v>37</v>
      </c>
      <c r="P979" s="276" t="s">
        <v>37</v>
      </c>
    </row>
    <row r="980" spans="1:16" ht="24.95" customHeight="1" x14ac:dyDescent="0.25">
      <c r="A980" s="277" t="s">
        <v>116</v>
      </c>
      <c r="B980" s="278">
        <v>45</v>
      </c>
      <c r="C980" s="249">
        <v>35</v>
      </c>
      <c r="D980" s="249" t="s">
        <v>1614</v>
      </c>
      <c r="E980" s="279">
        <f>IFERROR(B980/C980,0)</f>
        <v>1.2857142857142858</v>
      </c>
      <c r="F980" s="279"/>
      <c r="G980" s="280">
        <f>IFERROR((VLOOKUP($A980,'Tabela de alimentos'!$A$3:$K$1041,2,FALSE))*$C980/100,0)</f>
        <v>52.995934782608693</v>
      </c>
      <c r="H980" s="281">
        <f>IFERROR((VLOOKUP($A980,'Tabela de alimentos'!$A$3:$K$1041,3,FALSE))*$C980/100,0)</f>
        <v>221.73499113043476</v>
      </c>
      <c r="I980" s="279">
        <f>IFERROR((VLOOKUP($A980,'Tabela de alimentos'!$A$3:$K$1041,4,FALSE))*$C980/100,0)</f>
        <v>0.39565217391304353</v>
      </c>
      <c r="J980" s="282">
        <f>IFERROR((VLOOKUP($A980,'Tabela de alimentos'!$A$3:$K$1041,5,FALSE))*$C980/100,0)</f>
        <v>0.105</v>
      </c>
      <c r="K980" s="282">
        <f>IFERROR((VLOOKUP($A980,'Tabela de alimentos'!$A$3:$K$1041,6,FALSE))*$C980/100,0)</f>
        <v>12.659347826086957</v>
      </c>
      <c r="L980" s="283">
        <f>IFERROR((VLOOKUP($A980,'Tabela de alimentos'!$A$3:$K$1041,7,FALSE))*$C980/100,0)</f>
        <v>5.3164999999999996</v>
      </c>
      <c r="M980" s="283">
        <f>IFERROR((VLOOKUP($A980,'Tabela de alimentos'!$A$3:$K$1041,8,FALSE))*$C980/100,0)</f>
        <v>9.4500000000000015E-2</v>
      </c>
      <c r="N980" s="283">
        <f>IFERROR((VLOOKUP($A980,'Tabela de alimentos'!$A$3:$K$1041,9,FALSE))*$C980/100,0)</f>
        <v>1.05</v>
      </c>
      <c r="O980" s="283">
        <f>IFERROR((VLOOKUP($A980,'Tabela de alimentos'!$A$3:$K$1041,10,FALSE))*$C980/100,0)</f>
        <v>5.7843333333333335</v>
      </c>
      <c r="P980" s="284">
        <f>IFERROR((VLOOKUP($A980,'Tabela de alimentos'!$A$3:$K$1041,11,FALSE))*$C980/100,0)</f>
        <v>0.75249999999999995</v>
      </c>
    </row>
    <row r="981" spans="1:16" ht="24.95" customHeight="1" x14ac:dyDescent="0.25">
      <c r="A981" s="285" t="s">
        <v>307</v>
      </c>
      <c r="B981" s="278">
        <v>5</v>
      </c>
      <c r="C981" s="249">
        <v>5</v>
      </c>
      <c r="D981" s="249" t="s">
        <v>1614</v>
      </c>
      <c r="E981" s="279">
        <f>IFERROR(B981/C981,0)</f>
        <v>1</v>
      </c>
      <c r="F981" s="279"/>
      <c r="G981" s="282">
        <f>IFERROR((VLOOKUP($A981,'Tabela de alimentos'!$A$3:$K$1041,2,FALSE))*$C981/100,0)</f>
        <v>24.832514999999994</v>
      </c>
      <c r="H981" s="283">
        <f>IFERROR((VLOOKUP($A981,'Tabela de alimentos'!$A$3:$K$1041,3,FALSE))*$C981/100,0)</f>
        <v>103.89924275999999</v>
      </c>
      <c r="I981" s="279">
        <f>IFERROR((VLOOKUP($A981,'Tabela de alimentos'!$A$3:$K$1041,4,FALSE))*$C981/100,0)</f>
        <v>1.2710000000000001</v>
      </c>
      <c r="J981" s="282">
        <f>IFERROR((VLOOKUP($A981,'Tabela de alimentos'!$A$3:$K$1041,5,FALSE))*$C981/100,0)</f>
        <v>1.3451666666666668</v>
      </c>
      <c r="K981" s="282">
        <f>IFERROR((VLOOKUP($A981,'Tabela de alimentos'!$A$3:$K$1041,6,FALSE))*$C981/100,0)</f>
        <v>1.9590000000000001</v>
      </c>
      <c r="L981" s="283">
        <f>IFERROR((VLOOKUP($A981,'Tabela de alimentos'!$A$3:$K$1041,7,FALSE))*$C981/100,0)</f>
        <v>44.513666666666659</v>
      </c>
      <c r="M981" s="283">
        <f>IFERROR((VLOOKUP($A981,'Tabela de alimentos'!$A$3:$K$1041,8,FALSE))*$C981/100,0)</f>
        <v>2.6166666666666668E-2</v>
      </c>
      <c r="N981" s="283">
        <f>IFERROR((VLOOKUP($A981,'Tabela de alimentos'!$A$3:$K$1041,9,FALSE))*$C981/100,0)</f>
        <v>18.052833333333332</v>
      </c>
      <c r="O981" s="283">
        <f>IFERROR((VLOOKUP($A981,'Tabela de alimentos'!$A$3:$K$1041,10,FALSE))*$C981/100,0)</f>
        <v>0</v>
      </c>
      <c r="P981" s="284">
        <f>IFERROR((VLOOKUP($A981,'Tabela de alimentos'!$A$3:$K$1041,11,FALSE))*$C981/100,0)</f>
        <v>16.149999999999999</v>
      </c>
    </row>
    <row r="982" spans="1:16" ht="24.95" customHeight="1" x14ac:dyDescent="0.25">
      <c r="A982" s="285" t="s">
        <v>217</v>
      </c>
      <c r="B982" s="278">
        <v>2</v>
      </c>
      <c r="C982" s="249">
        <v>2</v>
      </c>
      <c r="D982" s="249" t="s">
        <v>1614</v>
      </c>
      <c r="E982" s="279">
        <f>IFERROR(B982/C982,0)</f>
        <v>1</v>
      </c>
      <c r="F982" s="279"/>
      <c r="G982" s="282">
        <f>IFERROR((VLOOKUP($A982,'Tabela de alimentos'!$A$3:$K$1041,2,FALSE))*$C982/100,0)</f>
        <v>14.519378536919977</v>
      </c>
      <c r="H982" s="283">
        <f>IFERROR((VLOOKUP($A982,'Tabela de alimentos'!$A$3:$K$1041,3,FALSE))*$C982/100,0)</f>
        <v>60.749079798473183</v>
      </c>
      <c r="I982" s="279">
        <f>IFERROR((VLOOKUP($A982,'Tabela de alimentos'!$A$3:$K$1041,4,FALSE))*$C982/100,0)</f>
        <v>8.2940001487731944E-3</v>
      </c>
      <c r="J982" s="282">
        <f>IFERROR((VLOOKUP($A982,'Tabela de alimentos'!$A$3:$K$1041,5,FALSE))*$C982/100,0)</f>
        <v>1.6472200000000001</v>
      </c>
      <c r="K982" s="282">
        <f>IFERROR((VLOOKUP($A982,'Tabela de alimentos'!$A$3:$K$1041,6,FALSE))*$C982/100,0)</f>
        <v>1.265999851226658E-3</v>
      </c>
      <c r="L982" s="283">
        <f>IFERROR((VLOOKUP($A982,'Tabela de alimentos'!$A$3:$K$1041,7,FALSE))*$C982/100,0)</f>
        <v>0.18845999999999999</v>
      </c>
      <c r="M982" s="283">
        <f>IFERROR((VLOOKUP($A982,'Tabela de alimentos'!$A$3:$K$1041,8,FALSE))*$C982/100,0)</f>
        <v>3.0800000000000007E-3</v>
      </c>
      <c r="N982" s="283">
        <f>IFERROR((VLOOKUP($A982,'Tabela de alimentos'!$A$3:$K$1041,9,FALSE))*$C982/100,0)</f>
        <v>15.08</v>
      </c>
      <c r="O982" s="283">
        <f>IFERROR((VLOOKUP($A982,'Tabela de alimentos'!$A$3:$K$1041,10,FALSE))*$C982/100,0)</f>
        <v>0</v>
      </c>
      <c r="P982" s="284">
        <f>IFERROR((VLOOKUP($A982,'Tabela de alimentos'!$A$3:$K$1041,11,FALSE))*$C982/100,0)</f>
        <v>11.573893333333336</v>
      </c>
    </row>
    <row r="983" spans="1:16" ht="24.95" customHeight="1" x14ac:dyDescent="0.25">
      <c r="A983" s="285" t="s">
        <v>90</v>
      </c>
      <c r="B983" s="278">
        <v>0.5</v>
      </c>
      <c r="C983" s="249">
        <v>0.5</v>
      </c>
      <c r="D983" s="249" t="s">
        <v>1614</v>
      </c>
      <c r="E983" s="279">
        <f>IFERROR(B983/C983,0)</f>
        <v>1</v>
      </c>
      <c r="F983" s="279"/>
      <c r="G983" s="282">
        <f>IFERROR((VLOOKUP($A983,'Tabela de alimentos'!$A$3:$K$1041,2,FALSE))*$C983/100,0)</f>
        <v>0.56564939130434788</v>
      </c>
      <c r="H983" s="283">
        <f>IFERROR((VLOOKUP($A983,'Tabela de alimentos'!$A$3:$K$1041,3,FALSE))*$C983/100,0)</f>
        <v>2.3666770532173915</v>
      </c>
      <c r="I983" s="279">
        <f>IFERROR((VLOOKUP($A983,'Tabela de alimentos'!$A$3:$K$1041,4,FALSE))*$C983/100,0)</f>
        <v>3.5054347826086955E-2</v>
      </c>
      <c r="J983" s="282">
        <f>IFERROR((VLOOKUP($A983,'Tabela de alimentos'!$A$3:$K$1041,5,FALSE))*$C983/100,0)</f>
        <v>1.1000000000000001E-3</v>
      </c>
      <c r="K983" s="282">
        <f>IFERROR((VLOOKUP($A983,'Tabela de alimentos'!$A$3:$K$1041,6,FALSE))*$C983/100,0)</f>
        <v>0.11952898550724639</v>
      </c>
      <c r="L983" s="283">
        <f>IFERROR((VLOOKUP($A983,'Tabela de alimentos'!$A$3:$K$1041,7,FALSE))*$C983/100,0)</f>
        <v>6.7799999999999999E-2</v>
      </c>
      <c r="M983" s="283">
        <f>IFERROR((VLOOKUP($A983,'Tabela de alimentos'!$A$3:$K$1041,8,FALSE))*$C983/100,0)</f>
        <v>4.0000000000000001E-3</v>
      </c>
      <c r="N983" s="283">
        <f>IFERROR((VLOOKUP($A983,'Tabela de alimentos'!$A$3:$K$1041,9,FALSE))*$C983/100,0)</f>
        <v>0</v>
      </c>
      <c r="O983" s="283">
        <f>IFERROR((VLOOKUP($A983,'Tabela de alimentos'!$A$3:$K$1041,10,FALSE))*$C983/100,0)</f>
        <v>0</v>
      </c>
      <c r="P983" s="284">
        <f>IFERROR((VLOOKUP($A983,'Tabela de alimentos'!$A$3:$K$1041,11,FALSE))*$C983/100,0)</f>
        <v>2.6800000000000001E-2</v>
      </c>
    </row>
    <row r="984" spans="1:16" ht="24.95" customHeight="1" x14ac:dyDescent="0.25">
      <c r="A984" s="285" t="s">
        <v>861</v>
      </c>
      <c r="B984" s="278">
        <v>0.2</v>
      </c>
      <c r="C984" s="249">
        <v>0.2</v>
      </c>
      <c r="D984" s="249" t="s">
        <v>1614</v>
      </c>
      <c r="E984" s="279">
        <f>IFERROR(B984/C984,0)</f>
        <v>1</v>
      </c>
      <c r="F984" s="279"/>
      <c r="G984" s="289">
        <f>IFERROR((VLOOKUP($A984,'Tabela de alimentos'!$A$3:$K$1041,2,FALSE))*$C984/100,0)</f>
        <v>0</v>
      </c>
      <c r="H984" s="283">
        <f>IFERROR((VLOOKUP($A984,'Tabela de alimentos'!$A$3:$K$1041,3,FALSE))*$C984/100,0)</f>
        <v>0</v>
      </c>
      <c r="I984" s="279">
        <f>IFERROR((VLOOKUP($A984,'Tabela de alimentos'!$A$3:$K$1041,4,FALSE))*$C984/100,0)</f>
        <v>0</v>
      </c>
      <c r="J984" s="282">
        <f>IFERROR((VLOOKUP($A984,'Tabela de alimentos'!$A$3:$K$1041,5,FALSE))*$C984/100,0)</f>
        <v>0</v>
      </c>
      <c r="K984" s="282">
        <f>IFERROR((VLOOKUP($A984,'Tabela de alimentos'!$A$3:$K$1041,6,FALSE))*$C984/100,0)</f>
        <v>0</v>
      </c>
      <c r="L984" s="283">
        <f>IFERROR((VLOOKUP($A984,'Tabela de alimentos'!$A$3:$K$1041,7,FALSE))*$C984/100,0)</f>
        <v>0</v>
      </c>
      <c r="M984" s="283">
        <f>IFERROR((VLOOKUP($A984,'Tabela de alimentos'!$A$3:$K$1041,8,FALSE))*$C984/100,0)</f>
        <v>0</v>
      </c>
      <c r="N984" s="283">
        <f>IFERROR((VLOOKUP($A984,'Tabela de alimentos'!$A$3:$K$1041,9,FALSE))*$C984/100,0)</f>
        <v>0</v>
      </c>
      <c r="O984" s="283">
        <f>IFERROR((VLOOKUP($A984,'Tabela de alimentos'!$A$3:$K$1041,10,FALSE))*$C984/100,0)</f>
        <v>0</v>
      </c>
      <c r="P984" s="284">
        <f>IFERROR((VLOOKUP($A984,'Tabela de alimentos'!$A$3:$K$1041,11,FALSE))*$C984/100,0)</f>
        <v>79.88600000000001</v>
      </c>
    </row>
    <row r="985" spans="1:16" ht="24.95" customHeight="1" x14ac:dyDescent="0.25">
      <c r="A985" s="539" t="s">
        <v>395</v>
      </c>
      <c r="B985" s="540"/>
      <c r="C985" s="540"/>
      <c r="D985" s="540"/>
      <c r="E985" s="540"/>
      <c r="F985" s="541"/>
      <c r="G985" s="313">
        <f t="shared" ref="G985:P985" si="81">SUM(G980:G984)</f>
        <v>92.913477710833007</v>
      </c>
      <c r="H985" s="315">
        <f t="shared" si="81"/>
        <v>388.74999074212536</v>
      </c>
      <c r="I985" s="315">
        <f t="shared" si="81"/>
        <v>1.7100005218879037</v>
      </c>
      <c r="J985" s="316">
        <f t="shared" si="81"/>
        <v>3.0984866666666671</v>
      </c>
      <c r="K985" s="316">
        <f t="shared" si="81"/>
        <v>14.739142811445429</v>
      </c>
      <c r="L985" s="316">
        <f t="shared" si="81"/>
        <v>50.086426666666654</v>
      </c>
      <c r="M985" s="315">
        <f t="shared" si="81"/>
        <v>0.12774666666666668</v>
      </c>
      <c r="N985" s="317">
        <f t="shared" si="81"/>
        <v>34.182833333333335</v>
      </c>
      <c r="O985" s="317">
        <f t="shared" si="81"/>
        <v>5.7843333333333335</v>
      </c>
      <c r="P985" s="318">
        <f t="shared" si="81"/>
        <v>108.38919333333334</v>
      </c>
    </row>
    <row r="986" spans="1:16" ht="24.95" customHeight="1" x14ac:dyDescent="0.25">
      <c r="A986" s="295" t="s">
        <v>767</v>
      </c>
      <c r="B986" s="537"/>
      <c r="C986" s="537"/>
      <c r="D986" s="250"/>
      <c r="E986" s="296"/>
      <c r="F986" s="296"/>
      <c r="G986" s="297"/>
      <c r="H986" s="296"/>
      <c r="I986" s="296"/>
      <c r="J986" s="296"/>
      <c r="K986" s="296"/>
      <c r="L986" s="296"/>
      <c r="M986" s="298"/>
      <c r="N986" s="298"/>
      <c r="O986" s="298"/>
      <c r="P986" s="299"/>
    </row>
    <row r="987" spans="1:16" ht="24.95" customHeight="1" x14ac:dyDescent="0.25">
      <c r="A987" s="516" t="s">
        <v>1137</v>
      </c>
      <c r="B987" s="517"/>
      <c r="C987" s="517"/>
      <c r="D987" s="517"/>
      <c r="E987" s="517"/>
      <c r="F987" s="517"/>
      <c r="G987" s="517"/>
      <c r="H987" s="517"/>
      <c r="I987" s="517"/>
      <c r="J987" s="517"/>
      <c r="K987" s="517"/>
      <c r="L987" s="517"/>
      <c r="M987" s="517"/>
      <c r="N987" s="517"/>
      <c r="O987" s="517"/>
      <c r="P987" s="518"/>
    </row>
    <row r="988" spans="1:16" ht="24.95" customHeight="1" x14ac:dyDescent="0.25">
      <c r="A988" s="516" t="s">
        <v>1657</v>
      </c>
      <c r="B988" s="517"/>
      <c r="C988" s="517"/>
      <c r="D988" s="517"/>
      <c r="E988" s="517"/>
      <c r="F988" s="517"/>
      <c r="G988" s="517"/>
      <c r="H988" s="517"/>
      <c r="I988" s="517"/>
      <c r="J988" s="517"/>
      <c r="K988" s="517"/>
      <c r="L988" s="517"/>
      <c r="M988" s="517"/>
      <c r="N988" s="517"/>
      <c r="O988" s="517"/>
      <c r="P988" s="518"/>
    </row>
    <row r="989" spans="1:16" ht="24.95" customHeight="1" x14ac:dyDescent="0.25">
      <c r="A989" s="516" t="s">
        <v>1138</v>
      </c>
      <c r="B989" s="517"/>
      <c r="C989" s="517"/>
      <c r="D989" s="517"/>
      <c r="E989" s="517"/>
      <c r="F989" s="517"/>
      <c r="G989" s="517"/>
      <c r="H989" s="517"/>
      <c r="I989" s="517"/>
      <c r="J989" s="517"/>
      <c r="K989" s="517"/>
      <c r="L989" s="517"/>
      <c r="M989" s="517"/>
      <c r="N989" s="517"/>
      <c r="O989" s="517"/>
      <c r="P989" s="518"/>
    </row>
    <row r="990" spans="1:16" ht="24.95" customHeight="1" x14ac:dyDescent="0.25">
      <c r="A990" s="325" t="s">
        <v>843</v>
      </c>
      <c r="G990" s="251"/>
      <c r="P990" s="301"/>
    </row>
    <row r="991" spans="1:16" ht="24.95" customHeight="1" x14ac:dyDescent="0.25">
      <c r="A991" s="325" t="s">
        <v>1114</v>
      </c>
      <c r="G991" s="251"/>
      <c r="P991" s="301"/>
    </row>
    <row r="992" spans="1:16" ht="24.95" customHeight="1" x14ac:dyDescent="0.25">
      <c r="A992" s="325" t="s">
        <v>1139</v>
      </c>
      <c r="G992" s="251"/>
      <c r="P992" s="301"/>
    </row>
    <row r="993" spans="1:16" ht="24.95" customHeight="1" thickBot="1" x14ac:dyDescent="0.3">
      <c r="A993" s="519" t="s">
        <v>844</v>
      </c>
      <c r="B993" s="520"/>
      <c r="C993" s="520"/>
      <c r="D993" s="520"/>
      <c r="E993" s="520"/>
      <c r="F993" s="520"/>
      <c r="G993" s="520"/>
      <c r="H993" s="520"/>
      <c r="I993" s="520"/>
      <c r="J993" s="520"/>
      <c r="K993" s="520"/>
      <c r="L993" s="520"/>
      <c r="M993" s="520"/>
      <c r="N993" s="520"/>
      <c r="O993" s="520"/>
      <c r="P993" s="521"/>
    </row>
    <row r="994" spans="1:16" ht="24.95" customHeight="1" thickBot="1" x14ac:dyDescent="0.3">
      <c r="A994" s="322"/>
      <c r="B994" s="532" t="s">
        <v>1152</v>
      </c>
      <c r="C994" s="532"/>
      <c r="D994" s="532"/>
      <c r="E994" s="532"/>
      <c r="F994" s="532"/>
      <c r="G994" s="532"/>
      <c r="H994" s="532"/>
      <c r="I994" s="532"/>
      <c r="J994" s="532"/>
      <c r="K994" s="532"/>
      <c r="L994" s="352"/>
      <c r="M994" s="352"/>
      <c r="N994" s="352"/>
      <c r="O994" s="352"/>
      <c r="P994" s="353"/>
    </row>
    <row r="995" spans="1:16" ht="48" customHeight="1" x14ac:dyDescent="0.25">
      <c r="A995" s="510" t="s">
        <v>762</v>
      </c>
      <c r="B995" s="511"/>
      <c r="C995" s="511"/>
      <c r="D995" s="511"/>
      <c r="E995" s="511"/>
      <c r="F995" s="511"/>
      <c r="G995" s="511"/>
      <c r="H995" s="511"/>
      <c r="I995" s="511"/>
      <c r="J995" s="511"/>
      <c r="K995" s="511"/>
      <c r="L995" s="511"/>
      <c r="M995" s="511"/>
      <c r="N995" s="511"/>
      <c r="O995" s="511"/>
      <c r="P995" s="512"/>
    </row>
    <row r="996" spans="1:16" ht="24.95" customHeight="1" x14ac:dyDescent="0.25">
      <c r="A996" s="513" t="s">
        <v>1365</v>
      </c>
      <c r="B996" s="514"/>
      <c r="C996" s="514"/>
      <c r="D996" s="514"/>
      <c r="E996" s="514"/>
      <c r="F996" s="514"/>
      <c r="G996" s="514"/>
      <c r="H996" s="514"/>
      <c r="I996" s="514"/>
      <c r="J996" s="514"/>
      <c r="K996" s="514"/>
      <c r="L996" s="514"/>
      <c r="M996" s="514"/>
      <c r="N996" s="514"/>
      <c r="O996" s="514"/>
      <c r="P996" s="515"/>
    </row>
    <row r="997" spans="1:16" ht="24.95" customHeight="1" x14ac:dyDescent="0.25">
      <c r="A997" s="534" t="s">
        <v>797</v>
      </c>
      <c r="B997" s="535"/>
      <c r="C997" s="535"/>
      <c r="D997" s="535"/>
      <c r="E997" s="535"/>
      <c r="F997" s="536"/>
      <c r="G997" s="522" t="s">
        <v>764</v>
      </c>
      <c r="H997" s="523"/>
      <c r="I997" s="523"/>
      <c r="J997" s="523"/>
      <c r="K997" s="523"/>
      <c r="L997" s="523"/>
      <c r="M997" s="523"/>
      <c r="N997" s="523"/>
      <c r="O997" s="523"/>
      <c r="P997" s="524"/>
    </row>
    <row r="998" spans="1:16" ht="24.95" customHeight="1" x14ac:dyDescent="0.25">
      <c r="A998" s="525" t="s">
        <v>393</v>
      </c>
      <c r="B998" s="505" t="s">
        <v>644</v>
      </c>
      <c r="C998" s="505" t="s">
        <v>645</v>
      </c>
      <c r="D998" s="505" t="s">
        <v>1613</v>
      </c>
      <c r="E998" s="505" t="s">
        <v>394</v>
      </c>
      <c r="F998" s="505" t="s">
        <v>621</v>
      </c>
      <c r="G998" s="527" t="s">
        <v>31</v>
      </c>
      <c r="H998" s="528"/>
      <c r="I998" s="263" t="s">
        <v>7</v>
      </c>
      <c r="J998" s="264" t="s">
        <v>32</v>
      </c>
      <c r="K998" s="264" t="s">
        <v>640</v>
      </c>
      <c r="L998" s="265" t="s">
        <v>8</v>
      </c>
      <c r="M998" s="266" t="s">
        <v>9</v>
      </c>
      <c r="N998" s="267" t="s">
        <v>10</v>
      </c>
      <c r="O998" s="264" t="s">
        <v>396</v>
      </c>
      <c r="P998" s="268" t="s">
        <v>623</v>
      </c>
    </row>
    <row r="999" spans="1:16" ht="24.95" customHeight="1" x14ac:dyDescent="0.25">
      <c r="A999" s="526"/>
      <c r="B999" s="506"/>
      <c r="C999" s="506"/>
      <c r="D999" s="506"/>
      <c r="E999" s="506"/>
      <c r="F999" s="506"/>
      <c r="G999" s="269" t="s">
        <v>34</v>
      </c>
      <c r="H999" s="270" t="s">
        <v>35</v>
      </c>
      <c r="I999" s="271" t="s">
        <v>36</v>
      </c>
      <c r="J999" s="272" t="s">
        <v>36</v>
      </c>
      <c r="K999" s="272" t="s">
        <v>36</v>
      </c>
      <c r="L999" s="273" t="s">
        <v>37</v>
      </c>
      <c r="M999" s="274" t="s">
        <v>37</v>
      </c>
      <c r="N999" s="275" t="s">
        <v>38</v>
      </c>
      <c r="O999" s="272" t="s">
        <v>37</v>
      </c>
      <c r="P999" s="276" t="s">
        <v>37</v>
      </c>
    </row>
    <row r="1000" spans="1:16" ht="24.95" customHeight="1" x14ac:dyDescent="0.25">
      <c r="A1000" s="277" t="s">
        <v>94</v>
      </c>
      <c r="B1000" s="278">
        <v>40</v>
      </c>
      <c r="C1000" s="249">
        <v>35</v>
      </c>
      <c r="D1000" s="249" t="s">
        <v>1614</v>
      </c>
      <c r="E1000" s="279">
        <f>IFERROR(B1000/C1000,0)</f>
        <v>1.1428571428571428</v>
      </c>
      <c r="F1000" s="279"/>
      <c r="G1000" s="280">
        <f>IFERROR((VLOOKUP($A1000,'Tabela de alimentos'!$A$3:$K$1041,2,FALSE))*$C1000/100,0)</f>
        <v>22.529579130434776</v>
      </c>
      <c r="H1000" s="281">
        <f>IFERROR((VLOOKUP($A1000,'Tabela de alimentos'!$A$3:$K$1041,3,FALSE))*$C1000/100,0)</f>
        <v>94.263759081739096</v>
      </c>
      <c r="I1000" s="279">
        <f>IFERROR((VLOOKUP($A1000,'Tabela de alimentos'!$A$3:$K$1041,4,FALSE))*$C1000/100,0)</f>
        <v>0.62010869565217375</v>
      </c>
      <c r="J1000" s="282">
        <f>IFERROR((VLOOKUP($A1000,'Tabela de alimentos'!$A$3:$K$1041,5,FALSE))*$C1000/100,0)</f>
        <v>0</v>
      </c>
      <c r="K1000" s="282">
        <f>IFERROR((VLOOKUP($A1000,'Tabela de alimentos'!$A$3:$K$1041,6,FALSE))*$C1000/100,0)</f>
        <v>5.1408913043478242</v>
      </c>
      <c r="L1000" s="283">
        <f>IFERROR((VLOOKUP($A1000,'Tabela de alimentos'!$A$3:$K$1041,7,FALSE))*$C1000/100,0)</f>
        <v>1.2424999999999999</v>
      </c>
      <c r="M1000" s="283">
        <f>IFERROR((VLOOKUP($A1000,'Tabela de alimentos'!$A$3:$K$1041,8,FALSE))*$C1000/100,0)</f>
        <v>0.126</v>
      </c>
      <c r="N1000" s="283">
        <f>IFERROR((VLOOKUP($A1000,'Tabela de alimentos'!$A$3:$K$1041,9,FALSE))*$C1000/100,0)</f>
        <v>0</v>
      </c>
      <c r="O1000" s="283">
        <f>IFERROR((VLOOKUP($A1000,'Tabela de alimentos'!$A$3:$K$1041,10,FALSE))*$C1000/100,0)</f>
        <v>10.879166666666665</v>
      </c>
      <c r="P1000" s="284">
        <f>IFERROR((VLOOKUP($A1000,'Tabela de alimentos'!$A$3:$K$1041,11,FALSE))*$C1000/100,0)</f>
        <v>0</v>
      </c>
    </row>
    <row r="1001" spans="1:16" ht="24.95" customHeight="1" x14ac:dyDescent="0.25">
      <c r="A1001" s="285" t="s">
        <v>307</v>
      </c>
      <c r="B1001" s="278">
        <v>5</v>
      </c>
      <c r="C1001" s="249">
        <v>5</v>
      </c>
      <c r="D1001" s="249" t="s">
        <v>1614</v>
      </c>
      <c r="E1001" s="279">
        <f>IFERROR(B1001/C1001,0)</f>
        <v>1</v>
      </c>
      <c r="F1001" s="279"/>
      <c r="G1001" s="282">
        <f>IFERROR((VLOOKUP($A1001,'Tabela de alimentos'!$A$3:$K$1041,2,FALSE))*$C1001/100,0)</f>
        <v>24.832514999999994</v>
      </c>
      <c r="H1001" s="283">
        <f>IFERROR((VLOOKUP($A1001,'Tabela de alimentos'!$A$3:$K$1041,3,FALSE))*$C1001/100,0)</f>
        <v>103.89924275999999</v>
      </c>
      <c r="I1001" s="279">
        <f>IFERROR((VLOOKUP($A1001,'Tabela de alimentos'!$A$3:$K$1041,4,FALSE))*$C1001/100,0)</f>
        <v>1.2710000000000001</v>
      </c>
      <c r="J1001" s="282">
        <f>IFERROR((VLOOKUP($A1001,'Tabela de alimentos'!$A$3:$K$1041,5,FALSE))*$C1001/100,0)</f>
        <v>1.3451666666666668</v>
      </c>
      <c r="K1001" s="282">
        <f>IFERROR((VLOOKUP($A1001,'Tabela de alimentos'!$A$3:$K$1041,6,FALSE))*$C1001/100,0)</f>
        <v>1.9590000000000001</v>
      </c>
      <c r="L1001" s="283">
        <f>IFERROR((VLOOKUP($A1001,'Tabela de alimentos'!$A$3:$K$1041,7,FALSE))*$C1001/100,0)</f>
        <v>44.513666666666659</v>
      </c>
      <c r="M1001" s="283">
        <f>IFERROR((VLOOKUP($A1001,'Tabela de alimentos'!$A$3:$K$1041,8,FALSE))*$C1001/100,0)</f>
        <v>2.6166666666666668E-2</v>
      </c>
      <c r="N1001" s="283">
        <f>IFERROR((VLOOKUP($A1001,'Tabela de alimentos'!$A$3:$K$1041,9,FALSE))*$C1001/100,0)</f>
        <v>18.052833333333332</v>
      </c>
      <c r="O1001" s="283">
        <f>IFERROR((VLOOKUP($A1001,'Tabela de alimentos'!$A$3:$K$1041,10,FALSE))*$C1001/100,0)</f>
        <v>0</v>
      </c>
      <c r="P1001" s="284">
        <f>IFERROR((VLOOKUP($A1001,'Tabela de alimentos'!$A$3:$K$1041,11,FALSE))*$C1001/100,0)</f>
        <v>16.149999999999999</v>
      </c>
    </row>
    <row r="1002" spans="1:16" ht="24.95" customHeight="1" x14ac:dyDescent="0.25">
      <c r="A1002" s="285" t="s">
        <v>217</v>
      </c>
      <c r="B1002" s="278">
        <v>2</v>
      </c>
      <c r="C1002" s="249">
        <v>2</v>
      </c>
      <c r="D1002" s="249" t="s">
        <v>1614</v>
      </c>
      <c r="E1002" s="279">
        <f>IFERROR(B1002/C1002,0)</f>
        <v>1</v>
      </c>
      <c r="F1002" s="279"/>
      <c r="G1002" s="282">
        <f>IFERROR((VLOOKUP($A1002,'Tabela de alimentos'!$A$3:$K$1041,2,FALSE))*$C1002/100,0)</f>
        <v>14.519378536919977</v>
      </c>
      <c r="H1002" s="283">
        <f>IFERROR((VLOOKUP($A1002,'Tabela de alimentos'!$A$3:$K$1041,3,FALSE))*$C1002/100,0)</f>
        <v>60.749079798473183</v>
      </c>
      <c r="I1002" s="279">
        <f>IFERROR((VLOOKUP($A1002,'Tabela de alimentos'!$A$3:$K$1041,4,FALSE))*$C1002/100,0)</f>
        <v>8.2940001487731944E-3</v>
      </c>
      <c r="J1002" s="282">
        <f>IFERROR((VLOOKUP($A1002,'Tabela de alimentos'!$A$3:$K$1041,5,FALSE))*$C1002/100,0)</f>
        <v>1.6472200000000001</v>
      </c>
      <c r="K1002" s="282">
        <f>IFERROR((VLOOKUP($A1002,'Tabela de alimentos'!$A$3:$K$1041,6,FALSE))*$C1002/100,0)</f>
        <v>1.265999851226658E-3</v>
      </c>
      <c r="L1002" s="283">
        <f>IFERROR((VLOOKUP($A1002,'Tabela de alimentos'!$A$3:$K$1041,7,FALSE))*$C1002/100,0)</f>
        <v>0.18845999999999999</v>
      </c>
      <c r="M1002" s="283">
        <f>IFERROR((VLOOKUP($A1002,'Tabela de alimentos'!$A$3:$K$1041,8,FALSE))*$C1002/100,0)</f>
        <v>3.0800000000000007E-3</v>
      </c>
      <c r="N1002" s="283">
        <f>IFERROR((VLOOKUP($A1002,'Tabela de alimentos'!$A$3:$K$1041,9,FALSE))*$C1002/100,0)</f>
        <v>15.08</v>
      </c>
      <c r="O1002" s="283">
        <f>IFERROR((VLOOKUP($A1002,'Tabela de alimentos'!$A$3:$K$1041,10,FALSE))*$C1002/100,0)</f>
        <v>0</v>
      </c>
      <c r="P1002" s="284">
        <f>IFERROR((VLOOKUP($A1002,'Tabela de alimentos'!$A$3:$K$1041,11,FALSE))*$C1002/100,0)</f>
        <v>11.573893333333336</v>
      </c>
    </row>
    <row r="1003" spans="1:16" ht="24.95" customHeight="1" x14ac:dyDescent="0.25">
      <c r="A1003" s="285" t="s">
        <v>90</v>
      </c>
      <c r="B1003" s="278">
        <v>0.5</v>
      </c>
      <c r="C1003" s="249">
        <v>0.5</v>
      </c>
      <c r="D1003" s="249" t="s">
        <v>1614</v>
      </c>
      <c r="E1003" s="279">
        <f>IFERROR(B1003/C1003,0)</f>
        <v>1</v>
      </c>
      <c r="F1003" s="279"/>
      <c r="G1003" s="282">
        <f>IFERROR((VLOOKUP($A1003,'Tabela de alimentos'!$A$3:$K$1041,2,FALSE))*$C1003/100,0)</f>
        <v>0.56564939130434788</v>
      </c>
      <c r="H1003" s="283">
        <f>IFERROR((VLOOKUP($A1003,'Tabela de alimentos'!$A$3:$K$1041,3,FALSE))*$C1003/100,0)</f>
        <v>2.3666770532173915</v>
      </c>
      <c r="I1003" s="279">
        <f>IFERROR((VLOOKUP($A1003,'Tabela de alimentos'!$A$3:$K$1041,4,FALSE))*$C1003/100,0)</f>
        <v>3.5054347826086955E-2</v>
      </c>
      <c r="J1003" s="282">
        <f>IFERROR((VLOOKUP($A1003,'Tabela de alimentos'!$A$3:$K$1041,5,FALSE))*$C1003/100,0)</f>
        <v>1.1000000000000001E-3</v>
      </c>
      <c r="K1003" s="282">
        <f>IFERROR((VLOOKUP($A1003,'Tabela de alimentos'!$A$3:$K$1041,6,FALSE))*$C1003/100,0)</f>
        <v>0.11952898550724639</v>
      </c>
      <c r="L1003" s="283">
        <f>IFERROR((VLOOKUP($A1003,'Tabela de alimentos'!$A$3:$K$1041,7,FALSE))*$C1003/100,0)</f>
        <v>6.7799999999999999E-2</v>
      </c>
      <c r="M1003" s="283">
        <f>IFERROR((VLOOKUP($A1003,'Tabela de alimentos'!$A$3:$K$1041,8,FALSE))*$C1003/100,0)</f>
        <v>4.0000000000000001E-3</v>
      </c>
      <c r="N1003" s="283">
        <f>IFERROR((VLOOKUP($A1003,'Tabela de alimentos'!$A$3:$K$1041,9,FALSE))*$C1003/100,0)</f>
        <v>0</v>
      </c>
      <c r="O1003" s="283">
        <f>IFERROR((VLOOKUP($A1003,'Tabela de alimentos'!$A$3:$K$1041,10,FALSE))*$C1003/100,0)</f>
        <v>0</v>
      </c>
      <c r="P1003" s="284">
        <f>IFERROR((VLOOKUP($A1003,'Tabela de alimentos'!$A$3:$K$1041,11,FALSE))*$C1003/100,0)</f>
        <v>2.6800000000000001E-2</v>
      </c>
    </row>
    <row r="1004" spans="1:16" ht="24.95" customHeight="1" x14ac:dyDescent="0.25">
      <c r="A1004" s="285" t="s">
        <v>861</v>
      </c>
      <c r="B1004" s="278">
        <v>0.2</v>
      </c>
      <c r="C1004" s="249">
        <v>0.2</v>
      </c>
      <c r="D1004" s="249" t="s">
        <v>1614</v>
      </c>
      <c r="E1004" s="279">
        <f>IFERROR(B1004/C1004,0)</f>
        <v>1</v>
      </c>
      <c r="F1004" s="279"/>
      <c r="G1004" s="289">
        <f>IFERROR((VLOOKUP($A1004,'Tabela de alimentos'!$A$3:$K$1041,2,FALSE))*$C1004/100,0)</f>
        <v>0</v>
      </c>
      <c r="H1004" s="283">
        <f>IFERROR((VLOOKUP($A1004,'Tabela de alimentos'!$A$3:$K$1041,3,FALSE))*$C1004/100,0)</f>
        <v>0</v>
      </c>
      <c r="I1004" s="279">
        <f>IFERROR((VLOOKUP($A1004,'Tabela de alimentos'!$A$3:$K$1041,4,FALSE))*$C1004/100,0)</f>
        <v>0</v>
      </c>
      <c r="J1004" s="282">
        <f>IFERROR((VLOOKUP($A1004,'Tabela de alimentos'!$A$3:$K$1041,5,FALSE))*$C1004/100,0)</f>
        <v>0</v>
      </c>
      <c r="K1004" s="282">
        <f>IFERROR((VLOOKUP($A1004,'Tabela de alimentos'!$A$3:$K$1041,6,FALSE))*$C1004/100,0)</f>
        <v>0</v>
      </c>
      <c r="L1004" s="283">
        <f>IFERROR((VLOOKUP($A1004,'Tabela de alimentos'!$A$3:$K$1041,7,FALSE))*$C1004/100,0)</f>
        <v>0</v>
      </c>
      <c r="M1004" s="283">
        <f>IFERROR((VLOOKUP($A1004,'Tabela de alimentos'!$A$3:$K$1041,8,FALSE))*$C1004/100,0)</f>
        <v>0</v>
      </c>
      <c r="N1004" s="283">
        <f>IFERROR((VLOOKUP($A1004,'Tabela de alimentos'!$A$3:$K$1041,9,FALSE))*$C1004/100,0)</f>
        <v>0</v>
      </c>
      <c r="O1004" s="283">
        <f>IFERROR((VLOOKUP($A1004,'Tabela de alimentos'!$A$3:$K$1041,10,FALSE))*$C1004/100,0)</f>
        <v>0</v>
      </c>
      <c r="P1004" s="284">
        <f>IFERROR((VLOOKUP($A1004,'Tabela de alimentos'!$A$3:$K$1041,11,FALSE))*$C1004/100,0)</f>
        <v>79.88600000000001</v>
      </c>
    </row>
    <row r="1005" spans="1:16" ht="24.95" customHeight="1" x14ac:dyDescent="0.25">
      <c r="A1005" s="539" t="s">
        <v>395</v>
      </c>
      <c r="B1005" s="540"/>
      <c r="C1005" s="540"/>
      <c r="D1005" s="540"/>
      <c r="E1005" s="540"/>
      <c r="F1005" s="541"/>
      <c r="G1005" s="313">
        <f t="shared" ref="G1005:P1005" si="82">SUM(G1000:G1004)</f>
        <v>62.44712205865909</v>
      </c>
      <c r="H1005" s="315">
        <f t="shared" si="82"/>
        <v>261.27875869342967</v>
      </c>
      <c r="I1005" s="315">
        <f t="shared" si="82"/>
        <v>1.9344570436270341</v>
      </c>
      <c r="J1005" s="316">
        <f t="shared" si="82"/>
        <v>2.9934866666666671</v>
      </c>
      <c r="K1005" s="316">
        <f t="shared" si="82"/>
        <v>7.2206862897062978</v>
      </c>
      <c r="L1005" s="316">
        <f t="shared" si="82"/>
        <v>46.012426666666656</v>
      </c>
      <c r="M1005" s="315">
        <f t="shared" si="82"/>
        <v>0.15924666666666668</v>
      </c>
      <c r="N1005" s="317">
        <f t="shared" si="82"/>
        <v>33.13283333333333</v>
      </c>
      <c r="O1005" s="317">
        <f t="shared" si="82"/>
        <v>10.879166666666665</v>
      </c>
      <c r="P1005" s="318">
        <f t="shared" si="82"/>
        <v>107.63669333333334</v>
      </c>
    </row>
    <row r="1006" spans="1:16" ht="24.95" customHeight="1" x14ac:dyDescent="0.25">
      <c r="A1006" s="295" t="s">
        <v>767</v>
      </c>
      <c r="B1006" s="537"/>
      <c r="C1006" s="537"/>
      <c r="D1006" s="250"/>
      <c r="E1006" s="296"/>
      <c r="F1006" s="296"/>
      <c r="G1006" s="297"/>
      <c r="H1006" s="296"/>
      <c r="I1006" s="296"/>
      <c r="J1006" s="296"/>
      <c r="K1006" s="296"/>
      <c r="L1006" s="296"/>
      <c r="M1006" s="298"/>
      <c r="N1006" s="298"/>
      <c r="O1006" s="298"/>
      <c r="P1006" s="299"/>
    </row>
    <row r="1007" spans="1:16" ht="24.95" customHeight="1" x14ac:dyDescent="0.25">
      <c r="A1007" s="516" t="s">
        <v>938</v>
      </c>
      <c r="B1007" s="517"/>
      <c r="C1007" s="517"/>
      <c r="D1007" s="517"/>
      <c r="E1007" s="517"/>
      <c r="F1007" s="517"/>
      <c r="G1007" s="517"/>
      <c r="H1007" s="517"/>
      <c r="I1007" s="517"/>
      <c r="J1007" s="517"/>
      <c r="K1007" s="517"/>
      <c r="L1007" s="517"/>
      <c r="M1007" s="517"/>
      <c r="N1007" s="517"/>
      <c r="O1007" s="517"/>
      <c r="P1007" s="518"/>
    </row>
    <row r="1008" spans="1:16" ht="24.95" customHeight="1" x14ac:dyDescent="0.25">
      <c r="A1008" s="516" t="s">
        <v>842</v>
      </c>
      <c r="B1008" s="517"/>
      <c r="C1008" s="517"/>
      <c r="D1008" s="517"/>
      <c r="E1008" s="517"/>
      <c r="F1008" s="517"/>
      <c r="G1008" s="517"/>
      <c r="H1008" s="517"/>
      <c r="I1008" s="517"/>
      <c r="J1008" s="517"/>
      <c r="K1008" s="517"/>
      <c r="L1008" s="517"/>
      <c r="M1008" s="517"/>
      <c r="N1008" s="517"/>
      <c r="O1008" s="517"/>
      <c r="P1008" s="518"/>
    </row>
    <row r="1009" spans="1:16" ht="24.95" customHeight="1" x14ac:dyDescent="0.25">
      <c r="A1009" s="516" t="s">
        <v>939</v>
      </c>
      <c r="B1009" s="517"/>
      <c r="C1009" s="517"/>
      <c r="D1009" s="517"/>
      <c r="E1009" s="517"/>
      <c r="F1009" s="517"/>
      <c r="G1009" s="517"/>
      <c r="H1009" s="517"/>
      <c r="I1009" s="517"/>
      <c r="J1009" s="517"/>
      <c r="K1009" s="517"/>
      <c r="L1009" s="517"/>
      <c r="M1009" s="517"/>
      <c r="N1009" s="517"/>
      <c r="O1009" s="517"/>
      <c r="P1009" s="518"/>
    </row>
    <row r="1010" spans="1:16" ht="24.95" customHeight="1" x14ac:dyDescent="0.25">
      <c r="A1010" s="325" t="s">
        <v>843</v>
      </c>
      <c r="G1010" s="251"/>
      <c r="P1010" s="301"/>
    </row>
    <row r="1011" spans="1:16" ht="24.95" customHeight="1" x14ac:dyDescent="0.25">
      <c r="A1011" s="325" t="s">
        <v>1114</v>
      </c>
      <c r="G1011" s="251"/>
      <c r="P1011" s="301"/>
    </row>
    <row r="1012" spans="1:16" ht="24.95" customHeight="1" x14ac:dyDescent="0.25">
      <c r="A1012" s="325" t="s">
        <v>1116</v>
      </c>
      <c r="G1012" s="251"/>
      <c r="P1012" s="301"/>
    </row>
    <row r="1013" spans="1:16" ht="24.95" customHeight="1" thickBot="1" x14ac:dyDescent="0.3">
      <c r="A1013" s="519" t="s">
        <v>844</v>
      </c>
      <c r="B1013" s="520"/>
      <c r="C1013" s="520"/>
      <c r="D1013" s="520"/>
      <c r="E1013" s="520"/>
      <c r="F1013" s="520"/>
      <c r="G1013" s="520"/>
      <c r="H1013" s="520"/>
      <c r="I1013" s="520"/>
      <c r="J1013" s="520"/>
      <c r="K1013" s="520"/>
      <c r="L1013" s="520"/>
      <c r="M1013" s="520"/>
      <c r="N1013" s="520"/>
      <c r="O1013" s="520"/>
      <c r="P1013" s="521"/>
    </row>
    <row r="1014" spans="1:16" ht="24.95" customHeight="1" thickBot="1" x14ac:dyDescent="0.3">
      <c r="A1014" s="347"/>
      <c r="B1014" s="532" t="s">
        <v>1152</v>
      </c>
      <c r="C1014" s="532"/>
      <c r="D1014" s="532"/>
      <c r="E1014" s="532"/>
      <c r="F1014" s="532"/>
      <c r="G1014" s="532"/>
      <c r="H1014" s="532"/>
      <c r="I1014" s="532"/>
      <c r="J1014" s="532"/>
      <c r="K1014" s="532"/>
      <c r="L1014" s="356"/>
      <c r="M1014" s="356"/>
      <c r="N1014" s="356"/>
      <c r="O1014" s="356"/>
      <c r="P1014" s="357"/>
    </row>
    <row r="1015" spans="1:16" ht="48" customHeight="1" x14ac:dyDescent="0.25">
      <c r="A1015" s="510" t="s">
        <v>762</v>
      </c>
      <c r="B1015" s="511"/>
      <c r="C1015" s="511"/>
      <c r="D1015" s="511"/>
      <c r="E1015" s="511"/>
      <c r="F1015" s="511"/>
      <c r="G1015" s="511"/>
      <c r="H1015" s="511"/>
      <c r="I1015" s="511"/>
      <c r="J1015" s="511"/>
      <c r="K1015" s="511"/>
      <c r="L1015" s="511"/>
      <c r="M1015" s="511"/>
      <c r="N1015" s="511"/>
      <c r="O1015" s="511"/>
      <c r="P1015" s="512"/>
    </row>
    <row r="1016" spans="1:16" ht="24.95" customHeight="1" x14ac:dyDescent="0.25">
      <c r="A1016" s="513" t="s">
        <v>1365</v>
      </c>
      <c r="B1016" s="514"/>
      <c r="C1016" s="514"/>
      <c r="D1016" s="514"/>
      <c r="E1016" s="514"/>
      <c r="F1016" s="514"/>
      <c r="G1016" s="514"/>
      <c r="H1016" s="514"/>
      <c r="I1016" s="514"/>
      <c r="J1016" s="514"/>
      <c r="K1016" s="514"/>
      <c r="L1016" s="514"/>
      <c r="M1016" s="514"/>
      <c r="N1016" s="514"/>
      <c r="O1016" s="514"/>
      <c r="P1016" s="515"/>
    </row>
    <row r="1017" spans="1:16" ht="24.95" customHeight="1" x14ac:dyDescent="0.25">
      <c r="A1017" s="534" t="s">
        <v>1021</v>
      </c>
      <c r="B1017" s="535"/>
      <c r="C1017" s="535"/>
      <c r="D1017" s="535"/>
      <c r="E1017" s="535"/>
      <c r="F1017" s="536"/>
      <c r="G1017" s="522" t="s">
        <v>764</v>
      </c>
      <c r="H1017" s="523"/>
      <c r="I1017" s="523"/>
      <c r="J1017" s="523"/>
      <c r="K1017" s="523"/>
      <c r="L1017" s="523"/>
      <c r="M1017" s="523"/>
      <c r="N1017" s="523"/>
      <c r="O1017" s="523"/>
      <c r="P1017" s="524"/>
    </row>
    <row r="1018" spans="1:16" ht="24.95" customHeight="1" x14ac:dyDescent="0.25">
      <c r="A1018" s="525" t="s">
        <v>393</v>
      </c>
      <c r="B1018" s="505" t="s">
        <v>644</v>
      </c>
      <c r="C1018" s="505" t="s">
        <v>645</v>
      </c>
      <c r="D1018" s="505" t="s">
        <v>1613</v>
      </c>
      <c r="E1018" s="505" t="s">
        <v>394</v>
      </c>
      <c r="F1018" s="505" t="s">
        <v>621</v>
      </c>
      <c r="G1018" s="527" t="s">
        <v>31</v>
      </c>
      <c r="H1018" s="528"/>
      <c r="I1018" s="263" t="s">
        <v>7</v>
      </c>
      <c r="J1018" s="264" t="s">
        <v>32</v>
      </c>
      <c r="K1018" s="264" t="s">
        <v>640</v>
      </c>
      <c r="L1018" s="265" t="s">
        <v>8</v>
      </c>
      <c r="M1018" s="266" t="s">
        <v>9</v>
      </c>
      <c r="N1018" s="267" t="s">
        <v>10</v>
      </c>
      <c r="O1018" s="264" t="s">
        <v>396</v>
      </c>
      <c r="P1018" s="268" t="s">
        <v>623</v>
      </c>
    </row>
    <row r="1019" spans="1:16" ht="24.95" customHeight="1" x14ac:dyDescent="0.25">
      <c r="A1019" s="526"/>
      <c r="B1019" s="506"/>
      <c r="C1019" s="506"/>
      <c r="D1019" s="506"/>
      <c r="E1019" s="506"/>
      <c r="F1019" s="506"/>
      <c r="G1019" s="269" t="s">
        <v>34</v>
      </c>
      <c r="H1019" s="270" t="s">
        <v>35</v>
      </c>
      <c r="I1019" s="271" t="s">
        <v>36</v>
      </c>
      <c r="J1019" s="272" t="s">
        <v>36</v>
      </c>
      <c r="K1019" s="272" t="s">
        <v>36</v>
      </c>
      <c r="L1019" s="273" t="s">
        <v>37</v>
      </c>
      <c r="M1019" s="274" t="s">
        <v>37</v>
      </c>
      <c r="N1019" s="275" t="s">
        <v>38</v>
      </c>
      <c r="O1019" s="272" t="s">
        <v>37</v>
      </c>
      <c r="P1019" s="276" t="s">
        <v>37</v>
      </c>
    </row>
    <row r="1020" spans="1:16" ht="24.95" customHeight="1" x14ac:dyDescent="0.25">
      <c r="A1020" s="277" t="s">
        <v>113</v>
      </c>
      <c r="B1020" s="278">
        <v>35</v>
      </c>
      <c r="C1020" s="249">
        <v>25</v>
      </c>
      <c r="D1020" s="249" t="s">
        <v>1614</v>
      </c>
      <c r="E1020" s="279">
        <f>IFERROR(B1020/C1020,0)</f>
        <v>1.4</v>
      </c>
      <c r="F1020" s="279"/>
      <c r="G1020" s="280">
        <f>IFERROR((VLOOKUP($A1020,'Tabela de alimentos'!$A$3:$K$1041,2,FALSE))*$C1020/100,0)</f>
        <v>24.174957971014486</v>
      </c>
      <c r="H1020" s="281">
        <f>IFERROR((VLOOKUP($A1020,'Tabela de alimentos'!$A$3:$K$1041,3,FALSE))*$C1020/100,0)</f>
        <v>101.14802415072464</v>
      </c>
      <c r="I1020" s="279">
        <f>IFERROR((VLOOKUP($A1020,'Tabela de alimentos'!$A$3:$K$1041,4,FALSE))*$C1020/100,0)</f>
        <v>0.51268115942028991</v>
      </c>
      <c r="J1020" s="282">
        <f>IFERROR((VLOOKUP($A1020,'Tabela de alimentos'!$A$3:$K$1041,5,FALSE))*$C1020/100,0)</f>
        <v>5.3333333333333337E-2</v>
      </c>
      <c r="K1020" s="282">
        <f>IFERROR((VLOOKUP($A1020,'Tabela de alimentos'!$A$3:$K$1041,6,FALSE))*$C1020/100,0)</f>
        <v>5.8081521739130428</v>
      </c>
      <c r="L1020" s="283">
        <f>IFERROR((VLOOKUP($A1020,'Tabela de alimentos'!$A$3:$K$1041,7,FALSE))*$C1020/100,0)</f>
        <v>2.9491666666666667</v>
      </c>
      <c r="M1020" s="283">
        <f>IFERROR((VLOOKUP($A1020,'Tabela de alimentos'!$A$3:$K$1041,8,FALSE))*$C1020/100,0)</f>
        <v>0.09</v>
      </c>
      <c r="N1020" s="283">
        <f>IFERROR((VLOOKUP($A1020,'Tabela de alimentos'!$A$3:$K$1041,9,FALSE))*$C1020/100,0)</f>
        <v>0</v>
      </c>
      <c r="O1020" s="283">
        <f>IFERROR((VLOOKUP($A1020,'Tabela de alimentos'!$A$3:$K$1041,10,FALSE))*$C1020/100,0)</f>
        <v>1.4058333333333335</v>
      </c>
      <c r="P1020" s="284">
        <f>IFERROR((VLOOKUP($A1020,'Tabela de alimentos'!$A$3:$K$1041,11,FALSE))*$C1020/100,0)</f>
        <v>0</v>
      </c>
    </row>
    <row r="1021" spans="1:16" ht="24.95" customHeight="1" x14ac:dyDescent="0.25">
      <c r="A1021" s="285" t="s">
        <v>307</v>
      </c>
      <c r="B1021" s="278">
        <v>5</v>
      </c>
      <c r="C1021" s="249">
        <v>5</v>
      </c>
      <c r="D1021" s="249" t="s">
        <v>1614</v>
      </c>
      <c r="E1021" s="279">
        <f>IFERROR(B1021/C1021,0)</f>
        <v>1</v>
      </c>
      <c r="F1021" s="279"/>
      <c r="G1021" s="282">
        <f>IFERROR((VLOOKUP($A1021,'Tabela de alimentos'!$A$3:$K$1041,2,FALSE))*$C1021/100,0)</f>
        <v>24.832514999999994</v>
      </c>
      <c r="H1021" s="283">
        <f>IFERROR((VLOOKUP($A1021,'Tabela de alimentos'!$A$3:$K$1041,3,FALSE))*$C1021/100,0)</f>
        <v>103.89924275999999</v>
      </c>
      <c r="I1021" s="279">
        <f>IFERROR((VLOOKUP($A1021,'Tabela de alimentos'!$A$3:$K$1041,4,FALSE))*$C1021/100,0)</f>
        <v>1.2710000000000001</v>
      </c>
      <c r="J1021" s="282">
        <f>IFERROR((VLOOKUP($A1021,'Tabela de alimentos'!$A$3:$K$1041,5,FALSE))*$C1021/100,0)</f>
        <v>1.3451666666666668</v>
      </c>
      <c r="K1021" s="282">
        <f>IFERROR((VLOOKUP($A1021,'Tabela de alimentos'!$A$3:$K$1041,6,FALSE))*$C1021/100,0)</f>
        <v>1.9590000000000001</v>
      </c>
      <c r="L1021" s="283">
        <f>IFERROR((VLOOKUP($A1021,'Tabela de alimentos'!$A$3:$K$1041,7,FALSE))*$C1021/100,0)</f>
        <v>44.513666666666659</v>
      </c>
      <c r="M1021" s="283">
        <f>IFERROR((VLOOKUP($A1021,'Tabela de alimentos'!$A$3:$K$1041,8,FALSE))*$C1021/100,0)</f>
        <v>2.6166666666666668E-2</v>
      </c>
      <c r="N1021" s="283">
        <f>IFERROR((VLOOKUP($A1021,'Tabela de alimentos'!$A$3:$K$1041,9,FALSE))*$C1021/100,0)</f>
        <v>18.052833333333332</v>
      </c>
      <c r="O1021" s="283">
        <f>IFERROR((VLOOKUP($A1021,'Tabela de alimentos'!$A$3:$K$1041,10,FALSE))*$C1021/100,0)</f>
        <v>0</v>
      </c>
      <c r="P1021" s="284">
        <f>IFERROR((VLOOKUP($A1021,'Tabela de alimentos'!$A$3:$K$1041,11,FALSE))*$C1021/100,0)</f>
        <v>16.149999999999999</v>
      </c>
    </row>
    <row r="1022" spans="1:16" ht="24.95" customHeight="1" x14ac:dyDescent="0.25">
      <c r="A1022" s="285" t="s">
        <v>217</v>
      </c>
      <c r="B1022" s="278">
        <v>2</v>
      </c>
      <c r="C1022" s="249">
        <v>2</v>
      </c>
      <c r="D1022" s="249" t="s">
        <v>1614</v>
      </c>
      <c r="E1022" s="279">
        <f>IFERROR(B1022/C1022,0)</f>
        <v>1</v>
      </c>
      <c r="F1022" s="279"/>
      <c r="G1022" s="282">
        <f>IFERROR((VLOOKUP($A1022,'Tabela de alimentos'!$A$3:$K$1041,2,FALSE))*$C1022/100,0)</f>
        <v>14.519378536919977</v>
      </c>
      <c r="H1022" s="283">
        <f>IFERROR((VLOOKUP($A1022,'Tabela de alimentos'!$A$3:$K$1041,3,FALSE))*$C1022/100,0)</f>
        <v>60.749079798473183</v>
      </c>
      <c r="I1022" s="279">
        <f>IFERROR((VLOOKUP($A1022,'Tabela de alimentos'!$A$3:$K$1041,4,FALSE))*$C1022/100,0)</f>
        <v>8.2940001487731944E-3</v>
      </c>
      <c r="J1022" s="282">
        <f>IFERROR((VLOOKUP($A1022,'Tabela de alimentos'!$A$3:$K$1041,5,FALSE))*$C1022/100,0)</f>
        <v>1.6472200000000001</v>
      </c>
      <c r="K1022" s="282">
        <f>IFERROR((VLOOKUP($A1022,'Tabela de alimentos'!$A$3:$K$1041,6,FALSE))*$C1022/100,0)</f>
        <v>1.265999851226658E-3</v>
      </c>
      <c r="L1022" s="283">
        <f>IFERROR((VLOOKUP($A1022,'Tabela de alimentos'!$A$3:$K$1041,7,FALSE))*$C1022/100,0)</f>
        <v>0.18845999999999999</v>
      </c>
      <c r="M1022" s="283">
        <f>IFERROR((VLOOKUP($A1022,'Tabela de alimentos'!$A$3:$K$1041,8,FALSE))*$C1022/100,0)</f>
        <v>3.0800000000000007E-3</v>
      </c>
      <c r="N1022" s="283">
        <f>IFERROR((VLOOKUP($A1022,'Tabela de alimentos'!$A$3:$K$1041,9,FALSE))*$C1022/100,0)</f>
        <v>15.08</v>
      </c>
      <c r="O1022" s="283">
        <f>IFERROR((VLOOKUP($A1022,'Tabela de alimentos'!$A$3:$K$1041,10,FALSE))*$C1022/100,0)</f>
        <v>0</v>
      </c>
      <c r="P1022" s="284">
        <f>IFERROR((VLOOKUP($A1022,'Tabela de alimentos'!$A$3:$K$1041,11,FALSE))*$C1022/100,0)</f>
        <v>11.573893333333336</v>
      </c>
    </row>
    <row r="1023" spans="1:16" ht="24.95" customHeight="1" x14ac:dyDescent="0.25">
      <c r="A1023" s="285" t="s">
        <v>90</v>
      </c>
      <c r="B1023" s="278">
        <v>0.5</v>
      </c>
      <c r="C1023" s="249">
        <v>0.5</v>
      </c>
      <c r="D1023" s="249" t="s">
        <v>1614</v>
      </c>
      <c r="E1023" s="279">
        <f>IFERROR(B1023/C1023,0)</f>
        <v>1</v>
      </c>
      <c r="F1023" s="279"/>
      <c r="G1023" s="282">
        <f>IFERROR((VLOOKUP($A1023,'Tabela de alimentos'!$A$3:$K$1041,2,FALSE))*$C1023/100,0)</f>
        <v>0.56564939130434788</v>
      </c>
      <c r="H1023" s="283">
        <f>IFERROR((VLOOKUP($A1023,'Tabela de alimentos'!$A$3:$K$1041,3,FALSE))*$C1023/100,0)</f>
        <v>2.3666770532173915</v>
      </c>
      <c r="I1023" s="279">
        <f>IFERROR((VLOOKUP($A1023,'Tabela de alimentos'!$A$3:$K$1041,4,FALSE))*$C1023/100,0)</f>
        <v>3.5054347826086955E-2</v>
      </c>
      <c r="J1023" s="282">
        <f>IFERROR((VLOOKUP($A1023,'Tabela de alimentos'!$A$3:$K$1041,5,FALSE))*$C1023/100,0)</f>
        <v>1.1000000000000001E-3</v>
      </c>
      <c r="K1023" s="282">
        <f>IFERROR((VLOOKUP($A1023,'Tabela de alimentos'!$A$3:$K$1041,6,FALSE))*$C1023/100,0)</f>
        <v>0.11952898550724639</v>
      </c>
      <c r="L1023" s="283">
        <f>IFERROR((VLOOKUP($A1023,'Tabela de alimentos'!$A$3:$K$1041,7,FALSE))*$C1023/100,0)</f>
        <v>6.7799999999999999E-2</v>
      </c>
      <c r="M1023" s="283">
        <f>IFERROR((VLOOKUP($A1023,'Tabela de alimentos'!$A$3:$K$1041,8,FALSE))*$C1023/100,0)</f>
        <v>4.0000000000000001E-3</v>
      </c>
      <c r="N1023" s="283">
        <f>IFERROR((VLOOKUP($A1023,'Tabela de alimentos'!$A$3:$K$1041,9,FALSE))*$C1023/100,0)</f>
        <v>0</v>
      </c>
      <c r="O1023" s="283">
        <f>IFERROR((VLOOKUP($A1023,'Tabela de alimentos'!$A$3:$K$1041,10,FALSE))*$C1023/100,0)</f>
        <v>0</v>
      </c>
      <c r="P1023" s="284">
        <f>IFERROR((VLOOKUP($A1023,'Tabela de alimentos'!$A$3:$K$1041,11,FALSE))*$C1023/100,0)</f>
        <v>2.6800000000000001E-2</v>
      </c>
    </row>
    <row r="1024" spans="1:16" ht="24.95" customHeight="1" x14ac:dyDescent="0.25">
      <c r="A1024" s="285" t="s">
        <v>861</v>
      </c>
      <c r="B1024" s="278">
        <v>0.2</v>
      </c>
      <c r="C1024" s="249">
        <v>0.2</v>
      </c>
      <c r="D1024" s="249" t="s">
        <v>1614</v>
      </c>
      <c r="E1024" s="279">
        <f>IFERROR(B1024/C1024,0)</f>
        <v>1</v>
      </c>
      <c r="F1024" s="279"/>
      <c r="G1024" s="289">
        <f>IFERROR((VLOOKUP($A1024,'Tabela de alimentos'!$A$3:$K$1041,2,FALSE))*$C1024/100,0)</f>
        <v>0</v>
      </c>
      <c r="H1024" s="283">
        <f>IFERROR((VLOOKUP($A1024,'Tabela de alimentos'!$A$3:$K$1041,3,FALSE))*$C1024/100,0)</f>
        <v>0</v>
      </c>
      <c r="I1024" s="279">
        <f>IFERROR((VLOOKUP($A1024,'Tabela de alimentos'!$A$3:$K$1041,4,FALSE))*$C1024/100,0)</f>
        <v>0</v>
      </c>
      <c r="J1024" s="282">
        <f>IFERROR((VLOOKUP($A1024,'Tabela de alimentos'!$A$3:$K$1041,5,FALSE))*$C1024/100,0)</f>
        <v>0</v>
      </c>
      <c r="K1024" s="282">
        <f>IFERROR((VLOOKUP($A1024,'Tabela de alimentos'!$A$3:$K$1041,6,FALSE))*$C1024/100,0)</f>
        <v>0</v>
      </c>
      <c r="L1024" s="283">
        <f>IFERROR((VLOOKUP($A1024,'Tabela de alimentos'!$A$3:$K$1041,7,FALSE))*$C1024/100,0)</f>
        <v>0</v>
      </c>
      <c r="M1024" s="283">
        <f>IFERROR((VLOOKUP($A1024,'Tabela de alimentos'!$A$3:$K$1041,8,FALSE))*$C1024/100,0)</f>
        <v>0</v>
      </c>
      <c r="N1024" s="283">
        <f>IFERROR((VLOOKUP($A1024,'Tabela de alimentos'!$A$3:$K$1041,9,FALSE))*$C1024/100,0)</f>
        <v>0</v>
      </c>
      <c r="O1024" s="283">
        <f>IFERROR((VLOOKUP($A1024,'Tabela de alimentos'!$A$3:$K$1041,10,FALSE))*$C1024/100,0)</f>
        <v>0</v>
      </c>
      <c r="P1024" s="284">
        <f>IFERROR((VLOOKUP($A1024,'Tabela de alimentos'!$A$3:$K$1041,11,FALSE))*$C1024/100,0)</f>
        <v>79.88600000000001</v>
      </c>
    </row>
    <row r="1025" spans="1:16" ht="24.95" customHeight="1" x14ac:dyDescent="0.25">
      <c r="A1025" s="539" t="s">
        <v>395</v>
      </c>
      <c r="B1025" s="540"/>
      <c r="C1025" s="540"/>
      <c r="D1025" s="540"/>
      <c r="E1025" s="540"/>
      <c r="F1025" s="541"/>
      <c r="G1025" s="313">
        <f t="shared" ref="G1025:P1025" si="83">SUM(G1020:G1024)</f>
        <v>64.0925008992388</v>
      </c>
      <c r="H1025" s="315">
        <f t="shared" si="83"/>
        <v>268.16302376241521</v>
      </c>
      <c r="I1025" s="315">
        <f t="shared" si="83"/>
        <v>1.8270295073951501</v>
      </c>
      <c r="J1025" s="316">
        <f t="shared" si="83"/>
        <v>3.0468200000000003</v>
      </c>
      <c r="K1025" s="316">
        <f t="shared" si="83"/>
        <v>7.8879471592715165</v>
      </c>
      <c r="L1025" s="316">
        <f t="shared" si="83"/>
        <v>47.719093333333319</v>
      </c>
      <c r="M1025" s="315">
        <f t="shared" si="83"/>
        <v>0.12324666666666667</v>
      </c>
      <c r="N1025" s="317">
        <f t="shared" si="83"/>
        <v>33.13283333333333</v>
      </c>
      <c r="O1025" s="317">
        <f t="shared" si="83"/>
        <v>1.4058333333333335</v>
      </c>
      <c r="P1025" s="318">
        <f t="shared" si="83"/>
        <v>107.63669333333334</v>
      </c>
    </row>
    <row r="1026" spans="1:16" ht="24.95" customHeight="1" x14ac:dyDescent="0.25">
      <c r="A1026" s="295" t="s">
        <v>767</v>
      </c>
      <c r="B1026" s="537"/>
      <c r="C1026" s="537"/>
      <c r="D1026" s="250"/>
      <c r="E1026" s="296"/>
      <c r="F1026" s="296"/>
      <c r="G1026" s="297"/>
      <c r="H1026" s="296"/>
      <c r="I1026" s="296"/>
      <c r="J1026" s="296"/>
      <c r="K1026" s="296"/>
      <c r="L1026" s="296"/>
      <c r="M1026" s="298"/>
      <c r="N1026" s="298"/>
      <c r="O1026" s="298"/>
      <c r="P1026" s="299"/>
    </row>
    <row r="1027" spans="1:16" ht="24.95" customHeight="1" x14ac:dyDescent="0.25">
      <c r="A1027" s="516" t="s">
        <v>1111</v>
      </c>
      <c r="B1027" s="517"/>
      <c r="C1027" s="517"/>
      <c r="D1027" s="517"/>
      <c r="E1027" s="517"/>
      <c r="F1027" s="517"/>
      <c r="G1027" s="517"/>
      <c r="H1027" s="517"/>
      <c r="I1027" s="517"/>
      <c r="J1027" s="517"/>
      <c r="K1027" s="517"/>
      <c r="L1027" s="517"/>
      <c r="M1027" s="517"/>
      <c r="N1027" s="517"/>
      <c r="O1027" s="517"/>
      <c r="P1027" s="518"/>
    </row>
    <row r="1028" spans="1:16" ht="24.95" customHeight="1" x14ac:dyDescent="0.25">
      <c r="A1028" s="516" t="s">
        <v>1112</v>
      </c>
      <c r="B1028" s="517"/>
      <c r="C1028" s="517"/>
      <c r="D1028" s="517"/>
      <c r="E1028" s="517"/>
      <c r="F1028" s="517"/>
      <c r="G1028" s="517"/>
      <c r="H1028" s="517"/>
      <c r="I1028" s="517"/>
      <c r="J1028" s="517"/>
      <c r="K1028" s="517"/>
      <c r="L1028" s="517"/>
      <c r="M1028" s="517"/>
      <c r="N1028" s="517"/>
      <c r="O1028" s="517"/>
      <c r="P1028" s="518"/>
    </row>
    <row r="1029" spans="1:16" ht="24.95" customHeight="1" x14ac:dyDescent="0.25">
      <c r="A1029" s="516" t="s">
        <v>1113</v>
      </c>
      <c r="B1029" s="517"/>
      <c r="C1029" s="517"/>
      <c r="D1029" s="517"/>
      <c r="E1029" s="517"/>
      <c r="F1029" s="517"/>
      <c r="G1029" s="517"/>
      <c r="H1029" s="517"/>
      <c r="I1029" s="517"/>
      <c r="J1029" s="517"/>
      <c r="K1029" s="517"/>
      <c r="L1029" s="517"/>
      <c r="M1029" s="517"/>
      <c r="N1029" s="517"/>
      <c r="O1029" s="517"/>
      <c r="P1029" s="518"/>
    </row>
    <row r="1030" spans="1:16" ht="24.95" customHeight="1" x14ac:dyDescent="0.25">
      <c r="A1030" s="325" t="s">
        <v>843</v>
      </c>
      <c r="G1030" s="251"/>
      <c r="P1030" s="301"/>
    </row>
    <row r="1031" spans="1:16" ht="24.95" customHeight="1" x14ac:dyDescent="0.25">
      <c r="A1031" s="325" t="s">
        <v>1114</v>
      </c>
      <c r="G1031" s="251"/>
      <c r="P1031" s="301"/>
    </row>
    <row r="1032" spans="1:16" ht="24.95" customHeight="1" x14ac:dyDescent="0.25">
      <c r="A1032" s="325" t="s">
        <v>1115</v>
      </c>
      <c r="G1032" s="251"/>
      <c r="P1032" s="301"/>
    </row>
    <row r="1033" spans="1:16" ht="24.95" customHeight="1" thickBot="1" x14ac:dyDescent="0.3">
      <c r="A1033" s="519" t="s">
        <v>844</v>
      </c>
      <c r="B1033" s="520"/>
      <c r="C1033" s="520"/>
      <c r="D1033" s="520"/>
      <c r="E1033" s="520"/>
      <c r="F1033" s="520"/>
      <c r="G1033" s="520"/>
      <c r="H1033" s="520"/>
      <c r="I1033" s="520"/>
      <c r="J1033" s="520"/>
      <c r="K1033" s="520"/>
      <c r="L1033" s="520"/>
      <c r="M1033" s="520"/>
      <c r="N1033" s="520"/>
      <c r="O1033" s="520"/>
      <c r="P1033" s="521"/>
    </row>
    <row r="1034" spans="1:16" ht="24.95" customHeight="1" thickBot="1" x14ac:dyDescent="0.3">
      <c r="A1034" s="491"/>
      <c r="B1034" s="532" t="s">
        <v>1152</v>
      </c>
      <c r="C1034" s="532"/>
      <c r="D1034" s="532"/>
      <c r="E1034" s="532"/>
      <c r="F1034" s="532"/>
      <c r="G1034" s="532"/>
      <c r="H1034" s="532"/>
      <c r="I1034" s="532"/>
      <c r="J1034" s="532"/>
      <c r="K1034" s="532"/>
      <c r="L1034" s="387"/>
      <c r="M1034" s="387"/>
      <c r="N1034" s="387"/>
      <c r="O1034" s="387"/>
      <c r="P1034" s="492"/>
    </row>
    <row r="1035" spans="1:16" ht="48" customHeight="1" x14ac:dyDescent="0.25">
      <c r="A1035" s="510" t="s">
        <v>762</v>
      </c>
      <c r="B1035" s="511"/>
      <c r="C1035" s="511"/>
      <c r="D1035" s="511"/>
      <c r="E1035" s="511"/>
      <c r="F1035" s="511"/>
      <c r="G1035" s="511"/>
      <c r="H1035" s="511"/>
      <c r="I1035" s="511"/>
      <c r="J1035" s="511"/>
      <c r="K1035" s="511"/>
      <c r="L1035" s="511"/>
      <c r="M1035" s="511"/>
      <c r="N1035" s="511"/>
      <c r="O1035" s="511"/>
      <c r="P1035" s="512"/>
    </row>
    <row r="1036" spans="1:16" ht="24.95" customHeight="1" x14ac:dyDescent="0.25">
      <c r="A1036" s="513" t="s">
        <v>1365</v>
      </c>
      <c r="B1036" s="514"/>
      <c r="C1036" s="514"/>
      <c r="D1036" s="514"/>
      <c r="E1036" s="514"/>
      <c r="F1036" s="514"/>
      <c r="G1036" s="514"/>
      <c r="H1036" s="514"/>
      <c r="I1036" s="514"/>
      <c r="J1036" s="514"/>
      <c r="K1036" s="514"/>
      <c r="L1036" s="514"/>
      <c r="M1036" s="514"/>
      <c r="N1036" s="514"/>
      <c r="O1036" s="514"/>
      <c r="P1036" s="515"/>
    </row>
    <row r="1037" spans="1:16" ht="24.95" customHeight="1" x14ac:dyDescent="0.25">
      <c r="A1037" s="534" t="s">
        <v>798</v>
      </c>
      <c r="B1037" s="535"/>
      <c r="C1037" s="535"/>
      <c r="D1037" s="535"/>
      <c r="E1037" s="535"/>
      <c r="F1037" s="536"/>
      <c r="G1037" s="522" t="s">
        <v>764</v>
      </c>
      <c r="H1037" s="523"/>
      <c r="I1037" s="523"/>
      <c r="J1037" s="523"/>
      <c r="K1037" s="523"/>
      <c r="L1037" s="523"/>
      <c r="M1037" s="523"/>
      <c r="N1037" s="523"/>
      <c r="O1037" s="523"/>
      <c r="P1037" s="524"/>
    </row>
    <row r="1038" spans="1:16" ht="24.95" customHeight="1" x14ac:dyDescent="0.25">
      <c r="A1038" s="525" t="s">
        <v>393</v>
      </c>
      <c r="B1038" s="505" t="s">
        <v>644</v>
      </c>
      <c r="C1038" s="505" t="s">
        <v>645</v>
      </c>
      <c r="D1038" s="505" t="s">
        <v>1613</v>
      </c>
      <c r="E1038" s="505" t="s">
        <v>394</v>
      </c>
      <c r="F1038" s="505" t="s">
        <v>621</v>
      </c>
      <c r="G1038" s="527" t="s">
        <v>31</v>
      </c>
      <c r="H1038" s="528"/>
      <c r="I1038" s="263" t="s">
        <v>7</v>
      </c>
      <c r="J1038" s="264" t="s">
        <v>32</v>
      </c>
      <c r="K1038" s="264" t="s">
        <v>640</v>
      </c>
      <c r="L1038" s="265" t="s">
        <v>8</v>
      </c>
      <c r="M1038" s="266" t="s">
        <v>9</v>
      </c>
      <c r="N1038" s="267" t="s">
        <v>10</v>
      </c>
      <c r="O1038" s="264" t="s">
        <v>396</v>
      </c>
      <c r="P1038" s="268" t="s">
        <v>623</v>
      </c>
    </row>
    <row r="1039" spans="1:16" ht="24.95" customHeight="1" x14ac:dyDescent="0.25">
      <c r="A1039" s="526"/>
      <c r="B1039" s="506"/>
      <c r="C1039" s="506"/>
      <c r="D1039" s="506"/>
      <c r="E1039" s="506"/>
      <c r="F1039" s="506"/>
      <c r="G1039" s="269" t="s">
        <v>34</v>
      </c>
      <c r="H1039" s="270" t="s">
        <v>35</v>
      </c>
      <c r="I1039" s="271" t="s">
        <v>36</v>
      </c>
      <c r="J1039" s="272" t="s">
        <v>36</v>
      </c>
      <c r="K1039" s="272" t="s">
        <v>36</v>
      </c>
      <c r="L1039" s="273" t="s">
        <v>37</v>
      </c>
      <c r="M1039" s="274" t="s">
        <v>37</v>
      </c>
      <c r="N1039" s="275" t="s">
        <v>38</v>
      </c>
      <c r="O1039" s="272" t="s">
        <v>37</v>
      </c>
      <c r="P1039" s="276" t="s">
        <v>37</v>
      </c>
    </row>
    <row r="1040" spans="1:16" ht="24.95" customHeight="1" x14ac:dyDescent="0.25">
      <c r="A1040" s="277" t="s">
        <v>128</v>
      </c>
      <c r="B1040" s="382">
        <v>20</v>
      </c>
      <c r="C1040" s="337">
        <v>20</v>
      </c>
      <c r="D1040" s="249" t="s">
        <v>1614</v>
      </c>
      <c r="E1040" s="319">
        <f>IFERROR(B1040/C1040,0)</f>
        <v>1</v>
      </c>
      <c r="F1040" s="319"/>
      <c r="G1040" s="280">
        <f>IFERROR((VLOOKUP($A1040,'Tabela de alimentos'!$A$3:$K$1041,2,FALSE))*$C1040/100,0)</f>
        <v>3.4237605797101422</v>
      </c>
      <c r="H1040" s="281">
        <f>IFERROR((VLOOKUP($A1040,'Tabela de alimentos'!$A$3:$K$1041,3,FALSE))*$C1040/100,0)</f>
        <v>14.325014265507233</v>
      </c>
      <c r="I1040" s="319">
        <f>IFERROR((VLOOKUP($A1040,'Tabela de alimentos'!$A$3:$K$1041,4,FALSE))*$C1040/100,0)</f>
        <v>0.17536231884057973</v>
      </c>
      <c r="J1040" s="280">
        <f>IFERROR((VLOOKUP($A1040,'Tabela de alimentos'!$A$3:$K$1041,5,FALSE))*$C1040/100,0)</f>
        <v>2.8666666666666667E-2</v>
      </c>
      <c r="K1040" s="280">
        <f>IFERROR((VLOOKUP($A1040,'Tabela de alimentos'!$A$3:$K$1041,6,FALSE))*$C1040/100,0)</f>
        <v>0.77197101449275385</v>
      </c>
      <c r="L1040" s="281">
        <f>IFERROR((VLOOKUP($A1040,'Tabela de alimentos'!$A$3:$K$1041,7,FALSE))*$C1040/100,0)</f>
        <v>6.9093333333333353</v>
      </c>
      <c r="M1040" s="281">
        <f>IFERROR((VLOOKUP($A1040,'Tabela de alimentos'!$A$3:$K$1041,8,FALSE))*$C1040/100,0)</f>
        <v>0.03</v>
      </c>
      <c r="N1040" s="281">
        <f>IFERROR((VLOOKUP($A1040,'Tabela de alimentos'!$A$3:$K$1041,9,FALSE))*$C1040/100,0)</f>
        <v>2.66</v>
      </c>
      <c r="O1040" s="281">
        <f>IFERROR((VLOOKUP($A1040,'Tabela de alimentos'!$A$3:$K$1041,10,FALSE))*$C1040/100,0)</f>
        <v>3.7433333333333332</v>
      </c>
      <c r="P1040" s="383">
        <f>IFERROR((VLOOKUP($A1040,'Tabela de alimentos'!$A$3:$K$1041,11,FALSE))*$C1040/100,0)</f>
        <v>0.72866666666666657</v>
      </c>
    </row>
    <row r="1041" spans="1:16" ht="24.95" customHeight="1" x14ac:dyDescent="0.25">
      <c r="A1041" s="285" t="s">
        <v>90</v>
      </c>
      <c r="B1041" s="278">
        <v>0.5</v>
      </c>
      <c r="C1041" s="249">
        <v>0.5</v>
      </c>
      <c r="D1041" s="249" t="s">
        <v>1614</v>
      </c>
      <c r="E1041" s="279">
        <f>IFERROR(B1041/C1041,0)</f>
        <v>1</v>
      </c>
      <c r="F1041" s="279"/>
      <c r="G1041" s="282">
        <f>IFERROR((VLOOKUP($A1041,'Tabela de alimentos'!$A$3:$K$1041,2,FALSE))*$C1041/100,0)</f>
        <v>0.56564939130434788</v>
      </c>
      <c r="H1041" s="283">
        <f>IFERROR((VLOOKUP($A1041,'Tabela de alimentos'!$A$3:$K$1041,3,FALSE))*$C1041/100,0)</f>
        <v>2.3666770532173915</v>
      </c>
      <c r="I1041" s="279">
        <f>IFERROR((VLOOKUP($A1041,'Tabela de alimentos'!$A$3:$K$1041,4,FALSE))*$C1041/100,0)</f>
        <v>3.5054347826086955E-2</v>
      </c>
      <c r="J1041" s="282">
        <f>IFERROR((VLOOKUP($A1041,'Tabela de alimentos'!$A$3:$K$1041,5,FALSE))*$C1041/100,0)</f>
        <v>1.1000000000000001E-3</v>
      </c>
      <c r="K1041" s="282">
        <f>IFERROR((VLOOKUP($A1041,'Tabela de alimentos'!$A$3:$K$1041,6,FALSE))*$C1041/100,0)</f>
        <v>0.11952898550724639</v>
      </c>
      <c r="L1041" s="283">
        <f>IFERROR((VLOOKUP($A1041,'Tabela de alimentos'!$A$3:$K$1041,7,FALSE))*$C1041/100,0)</f>
        <v>6.7799999999999999E-2</v>
      </c>
      <c r="M1041" s="283">
        <f>IFERROR((VLOOKUP($A1041,'Tabela de alimentos'!$A$3:$K$1041,8,FALSE))*$C1041/100,0)</f>
        <v>4.0000000000000001E-3</v>
      </c>
      <c r="N1041" s="283">
        <f>IFERROR((VLOOKUP($A1041,'Tabela de alimentos'!$A$3:$K$1041,9,FALSE))*$C1041/100,0)</f>
        <v>0</v>
      </c>
      <c r="O1041" s="283">
        <f>IFERROR((VLOOKUP($A1041,'Tabela de alimentos'!$A$3:$K$1041,10,FALSE))*$C1041/100,0)</f>
        <v>0</v>
      </c>
      <c r="P1041" s="284">
        <f>IFERROR((VLOOKUP($A1041,'Tabela de alimentos'!$A$3:$K$1041,11,FALSE))*$C1041/100,0)</f>
        <v>2.6800000000000001E-2</v>
      </c>
    </row>
    <row r="1042" spans="1:16" ht="24.95" customHeight="1" x14ac:dyDescent="0.25">
      <c r="A1042" s="285" t="s">
        <v>861</v>
      </c>
      <c r="B1042" s="278">
        <v>0.2</v>
      </c>
      <c r="C1042" s="249">
        <v>0.2</v>
      </c>
      <c r="D1042" s="249" t="s">
        <v>1614</v>
      </c>
      <c r="E1042" s="279">
        <f>IFERROR(B1042/C1042,0)</f>
        <v>1</v>
      </c>
      <c r="F1042" s="279"/>
      <c r="G1042" s="282">
        <f>IFERROR((VLOOKUP($A1042,'Tabela de alimentos'!$A$3:$K$1041,2,FALSE))*$C1042/100,0)</f>
        <v>0</v>
      </c>
      <c r="H1042" s="283">
        <f>IFERROR((VLOOKUP($A1042,'Tabela de alimentos'!$A$3:$K$1041,3,FALSE))*$C1042/100,0)</f>
        <v>0</v>
      </c>
      <c r="I1042" s="279">
        <f>IFERROR((VLOOKUP($A1042,'Tabela de alimentos'!$A$3:$K$1041,4,FALSE))*$C1042/100,0)</f>
        <v>0</v>
      </c>
      <c r="J1042" s="282">
        <f>IFERROR((VLOOKUP($A1042,'Tabela de alimentos'!$A$3:$K$1041,5,FALSE))*$C1042/100,0)</f>
        <v>0</v>
      </c>
      <c r="K1042" s="282">
        <f>IFERROR((VLOOKUP($A1042,'Tabela de alimentos'!$A$3:$K$1041,6,FALSE))*$C1042/100,0)</f>
        <v>0</v>
      </c>
      <c r="L1042" s="283">
        <f>IFERROR((VLOOKUP($A1042,'Tabela de alimentos'!$A$3:$K$1041,7,FALSE))*$C1042/100,0)</f>
        <v>0</v>
      </c>
      <c r="M1042" s="283">
        <f>IFERROR((VLOOKUP($A1042,'Tabela de alimentos'!$A$3:$K$1041,8,FALSE))*$C1042/100,0)</f>
        <v>0</v>
      </c>
      <c r="N1042" s="283">
        <f>IFERROR((VLOOKUP($A1042,'Tabela de alimentos'!$A$3:$K$1041,9,FALSE))*$C1042/100,0)</f>
        <v>0</v>
      </c>
      <c r="O1042" s="283">
        <f>IFERROR((VLOOKUP($A1042,'Tabela de alimentos'!$A$3:$K$1041,10,FALSE))*$C1042/100,0)</f>
        <v>0</v>
      </c>
      <c r="P1042" s="284">
        <f>IFERROR((VLOOKUP($A1042,'Tabela de alimentos'!$A$3:$K$1041,11,FALSE))*$C1042/100,0)</f>
        <v>79.88600000000001</v>
      </c>
    </row>
    <row r="1043" spans="1:16" ht="32.25" customHeight="1" x14ac:dyDescent="0.25">
      <c r="A1043" s="285" t="s">
        <v>226</v>
      </c>
      <c r="B1043" s="278">
        <v>2.5</v>
      </c>
      <c r="C1043" s="249">
        <v>2.5</v>
      </c>
      <c r="D1043" s="249" t="s">
        <v>1615</v>
      </c>
      <c r="E1043" s="279">
        <f>IFERROR(B1043/C1043,0)</f>
        <v>1</v>
      </c>
      <c r="F1043" s="279"/>
      <c r="G1043" s="289">
        <f>IFERROR((VLOOKUP($A1043,'Tabela de alimentos'!$A$3:$K$1041,2,FALSE))*$C1043/100,0)</f>
        <v>22.1</v>
      </c>
      <c r="H1043" s="348">
        <f>IFERROR((VLOOKUP($A1043,'Tabela de alimentos'!$A$3:$K$1041,3,FALSE))*$C1043/100,0)</f>
        <v>92.466399999999993</v>
      </c>
      <c r="I1043" s="321">
        <f>IFERROR((VLOOKUP($A1043,'Tabela de alimentos'!$A$3:$K$1041,4,FALSE))*$C1043/100,0)</f>
        <v>0</v>
      </c>
      <c r="J1043" s="289">
        <f>IFERROR((VLOOKUP($A1043,'Tabela de alimentos'!$A$3:$K$1041,5,FALSE))*$C1043/100,0)</f>
        <v>2.5</v>
      </c>
      <c r="K1043" s="289">
        <f>IFERROR((VLOOKUP($A1043,'Tabela de alimentos'!$A$3:$K$1041,6,FALSE))*$C1043/100,0)</f>
        <v>0</v>
      </c>
      <c r="L1043" s="348">
        <f>IFERROR((VLOOKUP($A1043,'Tabela de alimentos'!$A$3:$K$1041,7,FALSE))*$C1043/100,0)</f>
        <v>0</v>
      </c>
      <c r="M1043" s="348">
        <f>IFERROR((VLOOKUP($A1043,'Tabela de alimentos'!$A$3:$K$1041,8,FALSE))*$C1043/100,0)</f>
        <v>0</v>
      </c>
      <c r="N1043" s="348">
        <f>IFERROR((VLOOKUP($A1043,'Tabela de alimentos'!$A$3:$K$1041,9,FALSE))*$C1043/100,0)</f>
        <v>0</v>
      </c>
      <c r="O1043" s="348">
        <f>IFERROR((VLOOKUP($A1043,'Tabela de alimentos'!$A$3:$K$1041,10,FALSE))*$C1043/100,0)</f>
        <v>0</v>
      </c>
      <c r="P1043" s="384">
        <f>IFERROR((VLOOKUP($A1043,'Tabela de alimentos'!$A$3:$K$1041,11,FALSE))*$C1043/100,0)</f>
        <v>0</v>
      </c>
    </row>
    <row r="1044" spans="1:16" ht="24.95" customHeight="1" x14ac:dyDescent="0.25">
      <c r="A1044" s="539" t="s">
        <v>395</v>
      </c>
      <c r="B1044" s="540"/>
      <c r="C1044" s="540"/>
      <c r="D1044" s="540"/>
      <c r="E1044" s="540"/>
      <c r="F1044" s="541"/>
      <c r="G1044" s="313">
        <f>SUM(G1040:G1043)</f>
        <v>26.08940997101449</v>
      </c>
      <c r="H1044" s="314">
        <f t="shared" ref="H1044:P1044" si="84">SUM(H1040:H1043)</f>
        <v>109.15809131872462</v>
      </c>
      <c r="I1044" s="314">
        <f t="shared" si="84"/>
        <v>0.2104166666666667</v>
      </c>
      <c r="J1044" s="379">
        <f t="shared" si="84"/>
        <v>2.5297666666666667</v>
      </c>
      <c r="K1044" s="379">
        <f t="shared" si="84"/>
        <v>0.89150000000000018</v>
      </c>
      <c r="L1044" s="379">
        <f t="shared" si="84"/>
        <v>6.9771333333333354</v>
      </c>
      <c r="M1044" s="316">
        <f t="shared" si="84"/>
        <v>3.4000000000000002E-2</v>
      </c>
      <c r="N1044" s="316">
        <f t="shared" si="84"/>
        <v>2.66</v>
      </c>
      <c r="O1044" s="385">
        <f t="shared" si="84"/>
        <v>3.7433333333333332</v>
      </c>
      <c r="P1044" s="386">
        <f t="shared" si="84"/>
        <v>80.641466666666673</v>
      </c>
    </row>
    <row r="1045" spans="1:16" ht="24.95" customHeight="1" x14ac:dyDescent="0.25">
      <c r="A1045" s="295" t="s">
        <v>767</v>
      </c>
      <c r="B1045" s="537"/>
      <c r="C1045" s="537"/>
      <c r="D1045" s="250"/>
      <c r="E1045" s="296"/>
      <c r="F1045" s="296"/>
      <c r="G1045" s="297"/>
      <c r="H1045" s="296"/>
      <c r="I1045" s="296"/>
      <c r="J1045" s="296"/>
      <c r="K1045" s="296"/>
      <c r="L1045" s="296"/>
      <c r="M1045" s="298"/>
      <c r="N1045" s="298"/>
      <c r="O1045" s="298"/>
      <c r="P1045" s="299"/>
    </row>
    <row r="1046" spans="1:16" ht="24.95" customHeight="1" x14ac:dyDescent="0.25">
      <c r="A1046" s="516" t="s">
        <v>940</v>
      </c>
      <c r="B1046" s="517"/>
      <c r="C1046" s="517"/>
      <c r="D1046" s="517"/>
      <c r="E1046" s="517"/>
      <c r="F1046" s="517"/>
      <c r="G1046" s="517"/>
      <c r="H1046" s="517"/>
      <c r="I1046" s="517"/>
      <c r="J1046" s="517"/>
      <c r="K1046" s="517"/>
      <c r="L1046" s="517"/>
      <c r="M1046" s="517"/>
      <c r="N1046" s="517"/>
      <c r="O1046" s="517"/>
      <c r="P1046" s="518"/>
    </row>
    <row r="1047" spans="1:16" ht="24.95" customHeight="1" x14ac:dyDescent="0.25">
      <c r="A1047" s="516" t="s">
        <v>845</v>
      </c>
      <c r="B1047" s="517"/>
      <c r="C1047" s="517"/>
      <c r="D1047" s="517"/>
      <c r="E1047" s="517"/>
      <c r="F1047" s="517"/>
      <c r="G1047" s="517"/>
      <c r="H1047" s="517"/>
      <c r="I1047" s="517"/>
      <c r="J1047" s="517"/>
      <c r="K1047" s="517"/>
      <c r="L1047" s="517"/>
      <c r="M1047" s="517"/>
      <c r="N1047" s="517"/>
      <c r="O1047" s="517"/>
      <c r="P1047" s="518"/>
    </row>
    <row r="1048" spans="1:16" ht="24.95" customHeight="1" x14ac:dyDescent="0.25">
      <c r="A1048" s="516" t="s">
        <v>941</v>
      </c>
      <c r="B1048" s="517"/>
      <c r="C1048" s="517"/>
      <c r="D1048" s="517"/>
      <c r="E1048" s="517"/>
      <c r="F1048" s="517"/>
      <c r="G1048" s="517"/>
      <c r="H1048" s="517"/>
      <c r="I1048" s="517"/>
      <c r="J1048" s="517"/>
      <c r="K1048" s="517"/>
      <c r="L1048" s="517"/>
      <c r="M1048" s="517"/>
      <c r="N1048" s="517"/>
      <c r="O1048" s="517"/>
      <c r="P1048" s="518"/>
    </row>
    <row r="1049" spans="1:16" ht="24.95" customHeight="1" x14ac:dyDescent="0.25">
      <c r="A1049" s="325" t="s">
        <v>846</v>
      </c>
      <c r="G1049" s="251"/>
      <c r="P1049" s="301"/>
    </row>
    <row r="1050" spans="1:16" ht="24.95" customHeight="1" thickBot="1" x14ac:dyDescent="0.3">
      <c r="A1050" s="519" t="s">
        <v>847</v>
      </c>
      <c r="B1050" s="520"/>
      <c r="C1050" s="520"/>
      <c r="D1050" s="520"/>
      <c r="E1050" s="520"/>
      <c r="F1050" s="520"/>
      <c r="G1050" s="520"/>
      <c r="H1050" s="520"/>
      <c r="I1050" s="520"/>
      <c r="J1050" s="520"/>
      <c r="K1050" s="520"/>
      <c r="L1050" s="520"/>
      <c r="M1050" s="520"/>
      <c r="N1050" s="520"/>
      <c r="O1050" s="520"/>
      <c r="P1050" s="521"/>
    </row>
    <row r="1051" spans="1:16" ht="24.95" customHeight="1" thickBot="1" x14ac:dyDescent="0.3">
      <c r="A1051" s="333"/>
      <c r="B1051" s="532" t="s">
        <v>1152</v>
      </c>
      <c r="C1051" s="532"/>
      <c r="D1051" s="532"/>
      <c r="E1051" s="532"/>
      <c r="F1051" s="532"/>
      <c r="G1051" s="532"/>
      <c r="H1051" s="532"/>
      <c r="I1051" s="532"/>
      <c r="J1051" s="532"/>
      <c r="K1051" s="532"/>
      <c r="L1051" s="334"/>
      <c r="M1051" s="334"/>
      <c r="N1051" s="334"/>
      <c r="O1051" s="335"/>
      <c r="P1051" s="301"/>
    </row>
    <row r="1052" spans="1:16" ht="48" customHeight="1" x14ac:dyDescent="0.25">
      <c r="A1052" s="510" t="s">
        <v>762</v>
      </c>
      <c r="B1052" s="511"/>
      <c r="C1052" s="511"/>
      <c r="D1052" s="511"/>
      <c r="E1052" s="511"/>
      <c r="F1052" s="511"/>
      <c r="G1052" s="511"/>
      <c r="H1052" s="511"/>
      <c r="I1052" s="511"/>
      <c r="J1052" s="511"/>
      <c r="K1052" s="511"/>
      <c r="L1052" s="511"/>
      <c r="M1052" s="511"/>
      <c r="N1052" s="511"/>
      <c r="O1052" s="511"/>
      <c r="P1052" s="512"/>
    </row>
    <row r="1053" spans="1:16" ht="24.95" customHeight="1" x14ac:dyDescent="0.25">
      <c r="A1053" s="513" t="s">
        <v>1365</v>
      </c>
      <c r="B1053" s="514"/>
      <c r="C1053" s="514"/>
      <c r="D1053" s="514"/>
      <c r="E1053" s="514"/>
      <c r="F1053" s="514"/>
      <c r="G1053" s="514"/>
      <c r="H1053" s="514"/>
      <c r="I1053" s="514"/>
      <c r="J1053" s="514"/>
      <c r="K1053" s="514"/>
      <c r="L1053" s="514"/>
      <c r="M1053" s="514"/>
      <c r="N1053" s="514"/>
      <c r="O1053" s="514"/>
      <c r="P1053" s="515"/>
    </row>
    <row r="1054" spans="1:16" ht="24.95" customHeight="1" x14ac:dyDescent="0.25">
      <c r="A1054" s="534" t="s">
        <v>799</v>
      </c>
      <c r="B1054" s="535"/>
      <c r="C1054" s="535"/>
      <c r="D1054" s="535"/>
      <c r="E1054" s="535"/>
      <c r="F1054" s="536"/>
      <c r="G1054" s="522" t="s">
        <v>764</v>
      </c>
      <c r="H1054" s="523"/>
      <c r="I1054" s="523"/>
      <c r="J1054" s="523"/>
      <c r="K1054" s="523"/>
      <c r="L1054" s="523"/>
      <c r="M1054" s="523"/>
      <c r="N1054" s="523"/>
      <c r="O1054" s="523"/>
      <c r="P1054" s="524"/>
    </row>
    <row r="1055" spans="1:16" ht="24.95" customHeight="1" x14ac:dyDescent="0.25">
      <c r="A1055" s="525" t="s">
        <v>393</v>
      </c>
      <c r="B1055" s="505" t="s">
        <v>644</v>
      </c>
      <c r="C1055" s="505" t="s">
        <v>645</v>
      </c>
      <c r="D1055" s="505" t="s">
        <v>1613</v>
      </c>
      <c r="E1055" s="505" t="s">
        <v>394</v>
      </c>
      <c r="F1055" s="505" t="s">
        <v>621</v>
      </c>
      <c r="G1055" s="527" t="s">
        <v>31</v>
      </c>
      <c r="H1055" s="528"/>
      <c r="I1055" s="263" t="s">
        <v>7</v>
      </c>
      <c r="J1055" s="264" t="s">
        <v>32</v>
      </c>
      <c r="K1055" s="264" t="s">
        <v>640</v>
      </c>
      <c r="L1055" s="265" t="s">
        <v>8</v>
      </c>
      <c r="M1055" s="266" t="s">
        <v>9</v>
      </c>
      <c r="N1055" s="267" t="s">
        <v>10</v>
      </c>
      <c r="O1055" s="264" t="s">
        <v>396</v>
      </c>
      <c r="P1055" s="268" t="s">
        <v>623</v>
      </c>
    </row>
    <row r="1056" spans="1:16" ht="24.95" customHeight="1" x14ac:dyDescent="0.25">
      <c r="A1056" s="526"/>
      <c r="B1056" s="506"/>
      <c r="C1056" s="506"/>
      <c r="D1056" s="506"/>
      <c r="E1056" s="506"/>
      <c r="F1056" s="506"/>
      <c r="G1056" s="269" t="s">
        <v>34</v>
      </c>
      <c r="H1056" s="270" t="s">
        <v>35</v>
      </c>
      <c r="I1056" s="271" t="s">
        <v>36</v>
      </c>
      <c r="J1056" s="272" t="s">
        <v>36</v>
      </c>
      <c r="K1056" s="272" t="s">
        <v>36</v>
      </c>
      <c r="L1056" s="273" t="s">
        <v>37</v>
      </c>
      <c r="M1056" s="274" t="s">
        <v>37</v>
      </c>
      <c r="N1056" s="275" t="s">
        <v>38</v>
      </c>
      <c r="O1056" s="272" t="s">
        <v>37</v>
      </c>
      <c r="P1056" s="276" t="s">
        <v>37</v>
      </c>
    </row>
    <row r="1057" spans="1:16" ht="24.95" customHeight="1" x14ac:dyDescent="0.25">
      <c r="A1057" s="277" t="s">
        <v>83</v>
      </c>
      <c r="B1057" s="382">
        <v>10</v>
      </c>
      <c r="C1057" s="337">
        <v>10</v>
      </c>
      <c r="D1057" s="249" t="s">
        <v>1614</v>
      </c>
      <c r="E1057" s="279">
        <f>IFERROR(B1057/C1057,0)</f>
        <v>1</v>
      </c>
      <c r="F1057" s="319"/>
      <c r="G1057" s="280">
        <f>IFERROR((VLOOKUP($A1057,'Tabela de alimentos'!$A$3:$K$1041,2,FALSE))*$C1057/100,0)</f>
        <v>2.0942342499999942</v>
      </c>
      <c r="H1057" s="281">
        <f>IFERROR((VLOOKUP($A1057,'Tabela de alimentos'!$A$3:$K$1041,3,FALSE))*$C1057/100,0)</f>
        <v>8.7622761019999764</v>
      </c>
      <c r="I1057" s="319">
        <f>IFERROR((VLOOKUP($A1057,'Tabela de alimentos'!$A$3:$K$1041,4,FALSE))*$C1057/100,0)</f>
        <v>0.144375</v>
      </c>
      <c r="J1057" s="280">
        <f>IFERROR((VLOOKUP($A1057,'Tabela de alimentos'!$A$3:$K$1041,5,FALSE))*$C1057/100,0)</f>
        <v>1.06E-2</v>
      </c>
      <c r="K1057" s="280">
        <f>IFERROR((VLOOKUP($A1057,'Tabela de alimentos'!$A$3:$K$1041,6,FALSE))*$C1057/100,0)</f>
        <v>0.46309166666666568</v>
      </c>
      <c r="L1057" s="281">
        <f>IFERROR((VLOOKUP($A1057,'Tabela de alimentos'!$A$3:$K$1041,7,FALSE))*$C1057/100,0)</f>
        <v>4.2985000000000007</v>
      </c>
      <c r="M1057" s="281">
        <f>IFERROR((VLOOKUP($A1057,'Tabela de alimentos'!$A$3:$K$1041,8,FALSE))*$C1057/100,0)</f>
        <v>2.6933333333333337E-2</v>
      </c>
      <c r="N1057" s="281">
        <f>IFERROR((VLOOKUP($A1057,'Tabela de alimentos'!$A$3:$K$1041,9,FALSE))*$C1057/100,0)</f>
        <v>33</v>
      </c>
      <c r="O1057" s="281">
        <f>IFERROR((VLOOKUP($A1057,'Tabela de alimentos'!$A$3:$K$1041,10,FALSE))*$C1057/100,0)</f>
        <v>2.2549999999999999</v>
      </c>
      <c r="P1057" s="383">
        <f>IFERROR((VLOOKUP($A1057,'Tabela de alimentos'!$A$3:$K$1041,11,FALSE))*$C1057/100,0)</f>
        <v>0.11806666666666668</v>
      </c>
    </row>
    <row r="1058" spans="1:16" ht="24.95" customHeight="1" x14ac:dyDescent="0.25">
      <c r="A1058" s="285" t="s">
        <v>216</v>
      </c>
      <c r="B1058" s="278">
        <v>2.5</v>
      </c>
      <c r="C1058" s="249">
        <v>2.5</v>
      </c>
      <c r="D1058" s="249" t="s">
        <v>1615</v>
      </c>
      <c r="E1058" s="279">
        <f>IFERROR(B1058/C1058,0)</f>
        <v>1</v>
      </c>
      <c r="F1058" s="279"/>
      <c r="G1058" s="282">
        <f>IFERROR((VLOOKUP($A1058,'Tabela de alimentos'!$A$3:$K$1041,2,FALSE))*$C1058/100,0)</f>
        <v>22.1</v>
      </c>
      <c r="H1058" s="283">
        <f>IFERROR((VLOOKUP($A1058,'Tabela de alimentos'!$A$3:$K$1041,3,FALSE))*$C1058/100,0)</f>
        <v>92.466399999999993</v>
      </c>
      <c r="I1058" s="279">
        <f>IFERROR((VLOOKUP($A1058,'Tabela de alimentos'!$A$3:$K$1041,4,FALSE))*$C1058/100,0)</f>
        <v>0</v>
      </c>
      <c r="J1058" s="282">
        <f>IFERROR((VLOOKUP($A1058,'Tabela de alimentos'!$A$3:$K$1041,5,FALSE))*$C1058/100,0)</f>
        <v>2.5</v>
      </c>
      <c r="K1058" s="282">
        <f>IFERROR((VLOOKUP($A1058,'Tabela de alimentos'!$A$3:$K$1041,6,FALSE))*$C1058/100,0)</f>
        <v>0</v>
      </c>
      <c r="L1058" s="283">
        <f>IFERROR((VLOOKUP($A1058,'Tabela de alimentos'!$A$3:$K$1041,7,FALSE))*$C1058/100,0)</f>
        <v>0</v>
      </c>
      <c r="M1058" s="283">
        <f>IFERROR((VLOOKUP($A1058,'Tabela de alimentos'!$A$3:$K$1041,8,FALSE))*$C1058/100,0)</f>
        <v>0</v>
      </c>
      <c r="N1058" s="283">
        <f>IFERROR((VLOOKUP($A1058,'Tabela de alimentos'!$A$3:$K$1041,9,FALSE))*$C1058/100,0)</f>
        <v>0</v>
      </c>
      <c r="O1058" s="283">
        <f>IFERROR((VLOOKUP($A1058,'Tabela de alimentos'!$A$3:$K$1041,10,FALSE))*$C1058/100,0)</f>
        <v>0</v>
      </c>
      <c r="P1058" s="284">
        <f>IFERROR((VLOOKUP($A1058,'Tabela de alimentos'!$A$3:$K$1041,11,FALSE))*$C1058/100,0)</f>
        <v>0</v>
      </c>
    </row>
    <row r="1059" spans="1:16" ht="24.95" customHeight="1" x14ac:dyDescent="0.25">
      <c r="A1059" s="285" t="s">
        <v>861</v>
      </c>
      <c r="B1059" s="278">
        <v>0.2</v>
      </c>
      <c r="C1059" s="249">
        <v>0.2</v>
      </c>
      <c r="D1059" s="249" t="s">
        <v>1614</v>
      </c>
      <c r="E1059" s="279">
        <f>IFERROR(B1059/C1059,0)</f>
        <v>1</v>
      </c>
      <c r="F1059" s="279"/>
      <c r="G1059" s="289">
        <f>IFERROR((VLOOKUP($A1059,'Tabela de alimentos'!$A$3:$K$1041,2,FALSE))*$C1059/100,0)</f>
        <v>0</v>
      </c>
      <c r="H1059" s="283">
        <f>IFERROR((VLOOKUP($A1059,'Tabela de alimentos'!$A$3:$K$1041,3,FALSE))*$C1059/100,0)</f>
        <v>0</v>
      </c>
      <c r="I1059" s="279">
        <f>IFERROR((VLOOKUP($A1059,'Tabela de alimentos'!$A$3:$K$1041,4,FALSE))*$C1059/100,0)</f>
        <v>0</v>
      </c>
      <c r="J1059" s="282">
        <f>IFERROR((VLOOKUP($A1059,'Tabela de alimentos'!$A$3:$K$1041,5,FALSE))*$C1059/100,0)</f>
        <v>0</v>
      </c>
      <c r="K1059" s="282">
        <f>IFERROR((VLOOKUP($A1059,'Tabela de alimentos'!$A$3:$K$1041,6,FALSE))*$C1059/100,0)</f>
        <v>0</v>
      </c>
      <c r="L1059" s="283">
        <f>IFERROR((VLOOKUP($A1059,'Tabela de alimentos'!$A$3:$K$1041,7,FALSE))*$C1059/100,0)</f>
        <v>0</v>
      </c>
      <c r="M1059" s="283">
        <f>IFERROR((VLOOKUP($A1059,'Tabela de alimentos'!$A$3:$K$1041,8,FALSE))*$C1059/100,0)</f>
        <v>0</v>
      </c>
      <c r="N1059" s="283">
        <f>IFERROR((VLOOKUP($A1059,'Tabela de alimentos'!$A$3:$K$1041,9,FALSE))*$C1059/100,0)</f>
        <v>0</v>
      </c>
      <c r="O1059" s="283">
        <f>IFERROR((VLOOKUP($A1059,'Tabela de alimentos'!$A$3:$K$1041,10,FALSE))*$C1059/100,0)</f>
        <v>0</v>
      </c>
      <c r="P1059" s="284">
        <f>IFERROR((VLOOKUP($A1059,'Tabela de alimentos'!$A$3:$K$1041,11,FALSE))*$C1059/100,0)</f>
        <v>79.88600000000001</v>
      </c>
    </row>
    <row r="1060" spans="1:16" ht="24.95" customHeight="1" x14ac:dyDescent="0.25">
      <c r="A1060" s="539" t="s">
        <v>395</v>
      </c>
      <c r="B1060" s="540"/>
      <c r="C1060" s="540"/>
      <c r="D1060" s="540"/>
      <c r="E1060" s="540"/>
      <c r="F1060" s="541"/>
      <c r="G1060" s="314">
        <f t="shared" ref="G1060:P1060" si="85">SUM(G1057:G1059)</f>
        <v>24.194234249999994</v>
      </c>
      <c r="H1060" s="315">
        <f t="shared" si="85"/>
        <v>101.22867610199997</v>
      </c>
      <c r="I1060" s="315">
        <f t="shared" si="85"/>
        <v>0.144375</v>
      </c>
      <c r="J1060" s="316">
        <f t="shared" si="85"/>
        <v>2.5106000000000002</v>
      </c>
      <c r="K1060" s="316">
        <f t="shared" si="85"/>
        <v>0.46309166666666568</v>
      </c>
      <c r="L1060" s="316">
        <f t="shared" si="85"/>
        <v>4.2985000000000007</v>
      </c>
      <c r="M1060" s="316">
        <f t="shared" si="85"/>
        <v>2.6933333333333337E-2</v>
      </c>
      <c r="N1060" s="316">
        <f t="shared" si="85"/>
        <v>33</v>
      </c>
      <c r="O1060" s="316">
        <f t="shared" si="85"/>
        <v>2.2549999999999999</v>
      </c>
      <c r="P1060" s="318">
        <f t="shared" si="85"/>
        <v>80.004066666666674</v>
      </c>
    </row>
    <row r="1061" spans="1:16" ht="24.95" customHeight="1" x14ac:dyDescent="0.25">
      <c r="A1061" s="295" t="s">
        <v>767</v>
      </c>
      <c r="B1061" s="537"/>
      <c r="C1061" s="537"/>
      <c r="D1061" s="250"/>
      <c r="E1061" s="296"/>
      <c r="F1061" s="296"/>
      <c r="G1061" s="297"/>
      <c r="H1061" s="296"/>
      <c r="I1061" s="296"/>
      <c r="J1061" s="296"/>
      <c r="K1061" s="296"/>
      <c r="L1061" s="296"/>
      <c r="M1061" s="298"/>
      <c r="N1061" s="298"/>
      <c r="O1061" s="298"/>
      <c r="P1061" s="299"/>
    </row>
    <row r="1062" spans="1:16" ht="24.95" customHeight="1" x14ac:dyDescent="0.25">
      <c r="A1062" s="516" t="s">
        <v>944</v>
      </c>
      <c r="B1062" s="517"/>
      <c r="C1062" s="517"/>
      <c r="D1062" s="517"/>
      <c r="E1062" s="517"/>
      <c r="F1062" s="517"/>
      <c r="G1062" s="517"/>
      <c r="H1062" s="517"/>
      <c r="I1062" s="517"/>
      <c r="J1062" s="517"/>
      <c r="K1062" s="517"/>
      <c r="L1062" s="517"/>
      <c r="M1062" s="517"/>
      <c r="N1062" s="517"/>
      <c r="O1062" s="517"/>
      <c r="P1062" s="518"/>
    </row>
    <row r="1063" spans="1:16" ht="24.95" customHeight="1" x14ac:dyDescent="0.25">
      <c r="A1063" s="507" t="s">
        <v>942</v>
      </c>
      <c r="B1063" s="517"/>
      <c r="C1063" s="517"/>
      <c r="D1063" s="517"/>
      <c r="E1063" s="517"/>
      <c r="F1063" s="517"/>
      <c r="G1063" s="517"/>
      <c r="H1063" s="517"/>
      <c r="I1063" s="517"/>
      <c r="J1063" s="517"/>
      <c r="K1063" s="517"/>
      <c r="L1063" s="517"/>
      <c r="M1063" s="517"/>
      <c r="N1063" s="517"/>
      <c r="O1063" s="517"/>
      <c r="P1063" s="518"/>
    </row>
    <row r="1064" spans="1:16" ht="24.95" customHeight="1" x14ac:dyDescent="0.25">
      <c r="A1064" s="516" t="s">
        <v>849</v>
      </c>
      <c r="B1064" s="517"/>
      <c r="C1064" s="517"/>
      <c r="D1064" s="517"/>
      <c r="E1064" s="517"/>
      <c r="F1064" s="517"/>
      <c r="G1064" s="517"/>
      <c r="H1064" s="517"/>
      <c r="I1064" s="517"/>
      <c r="J1064" s="517"/>
      <c r="K1064" s="517"/>
      <c r="L1064" s="517"/>
      <c r="M1064" s="517"/>
      <c r="N1064" s="517"/>
      <c r="O1064" s="517"/>
      <c r="P1064" s="518"/>
    </row>
    <row r="1065" spans="1:16" ht="24.95" customHeight="1" thickBot="1" x14ac:dyDescent="0.3">
      <c r="A1065" s="519" t="s">
        <v>943</v>
      </c>
      <c r="B1065" s="520"/>
      <c r="C1065" s="520"/>
      <c r="D1065" s="520"/>
      <c r="E1065" s="520"/>
      <c r="F1065" s="520"/>
      <c r="G1065" s="520"/>
      <c r="H1065" s="520"/>
      <c r="I1065" s="520"/>
      <c r="J1065" s="520"/>
      <c r="K1065" s="520"/>
      <c r="L1065" s="520"/>
      <c r="M1065" s="520"/>
      <c r="N1065" s="520"/>
      <c r="O1065" s="520"/>
      <c r="P1065" s="521"/>
    </row>
    <row r="1066" spans="1:16" ht="24.95" customHeight="1" thickBot="1" x14ac:dyDescent="0.3">
      <c r="A1066" s="304"/>
      <c r="B1066" s="532" t="s">
        <v>1152</v>
      </c>
      <c r="C1066" s="532"/>
      <c r="D1066" s="532"/>
      <c r="E1066" s="532"/>
      <c r="F1066" s="532"/>
      <c r="G1066" s="532"/>
      <c r="H1066" s="532"/>
      <c r="I1066" s="532"/>
      <c r="J1066" s="532"/>
      <c r="K1066" s="532"/>
      <c r="L1066" s="323"/>
      <c r="M1066" s="323"/>
      <c r="N1066" s="323"/>
      <c r="O1066" s="323"/>
      <c r="P1066" s="324"/>
    </row>
    <row r="1067" spans="1:16" ht="48" customHeight="1" x14ac:dyDescent="0.25">
      <c r="A1067" s="510" t="s">
        <v>762</v>
      </c>
      <c r="B1067" s="511"/>
      <c r="C1067" s="511"/>
      <c r="D1067" s="511"/>
      <c r="E1067" s="511"/>
      <c r="F1067" s="511"/>
      <c r="G1067" s="511"/>
      <c r="H1067" s="511"/>
      <c r="I1067" s="511"/>
      <c r="J1067" s="511"/>
      <c r="K1067" s="511"/>
      <c r="L1067" s="511"/>
      <c r="M1067" s="511"/>
      <c r="N1067" s="511"/>
      <c r="O1067" s="511"/>
      <c r="P1067" s="512"/>
    </row>
    <row r="1068" spans="1:16" ht="24.95" customHeight="1" x14ac:dyDescent="0.25">
      <c r="A1068" s="513" t="s">
        <v>1365</v>
      </c>
      <c r="B1068" s="514"/>
      <c r="C1068" s="514"/>
      <c r="D1068" s="514"/>
      <c r="E1068" s="514"/>
      <c r="F1068" s="514"/>
      <c r="G1068" s="514"/>
      <c r="H1068" s="514"/>
      <c r="I1068" s="514"/>
      <c r="J1068" s="514"/>
      <c r="K1068" s="514"/>
      <c r="L1068" s="514"/>
      <c r="M1068" s="514"/>
      <c r="N1068" s="514"/>
      <c r="O1068" s="514"/>
      <c r="P1068" s="515"/>
    </row>
    <row r="1069" spans="1:16" ht="24.95" customHeight="1" x14ac:dyDescent="0.25">
      <c r="A1069" s="534" t="s">
        <v>800</v>
      </c>
      <c r="B1069" s="535"/>
      <c r="C1069" s="535"/>
      <c r="D1069" s="535"/>
      <c r="E1069" s="535"/>
      <c r="F1069" s="536"/>
      <c r="G1069" s="522" t="s">
        <v>764</v>
      </c>
      <c r="H1069" s="523"/>
      <c r="I1069" s="523"/>
      <c r="J1069" s="523"/>
      <c r="K1069" s="523"/>
      <c r="L1069" s="523"/>
      <c r="M1069" s="523"/>
      <c r="N1069" s="523"/>
      <c r="O1069" s="523"/>
      <c r="P1069" s="524"/>
    </row>
    <row r="1070" spans="1:16" ht="24.95" customHeight="1" x14ac:dyDescent="0.25">
      <c r="A1070" s="525" t="s">
        <v>393</v>
      </c>
      <c r="B1070" s="505" t="s">
        <v>644</v>
      </c>
      <c r="C1070" s="505" t="s">
        <v>645</v>
      </c>
      <c r="D1070" s="505" t="s">
        <v>1613</v>
      </c>
      <c r="E1070" s="505" t="s">
        <v>394</v>
      </c>
      <c r="F1070" s="505" t="s">
        <v>621</v>
      </c>
      <c r="G1070" s="527" t="s">
        <v>31</v>
      </c>
      <c r="H1070" s="528"/>
      <c r="I1070" s="263" t="s">
        <v>7</v>
      </c>
      <c r="J1070" s="264" t="s">
        <v>32</v>
      </c>
      <c r="K1070" s="264" t="s">
        <v>640</v>
      </c>
      <c r="L1070" s="265" t="s">
        <v>8</v>
      </c>
      <c r="M1070" s="266" t="s">
        <v>9</v>
      </c>
      <c r="N1070" s="267" t="s">
        <v>10</v>
      </c>
      <c r="O1070" s="264" t="s">
        <v>396</v>
      </c>
      <c r="P1070" s="268" t="s">
        <v>623</v>
      </c>
    </row>
    <row r="1071" spans="1:16" ht="24.95" customHeight="1" x14ac:dyDescent="0.25">
      <c r="A1071" s="526"/>
      <c r="B1071" s="506"/>
      <c r="C1071" s="506"/>
      <c r="D1071" s="506"/>
      <c r="E1071" s="506"/>
      <c r="F1071" s="506"/>
      <c r="G1071" s="269" t="s">
        <v>34</v>
      </c>
      <c r="H1071" s="378" t="s">
        <v>35</v>
      </c>
      <c r="I1071" s="271" t="s">
        <v>36</v>
      </c>
      <c r="J1071" s="272" t="s">
        <v>36</v>
      </c>
      <c r="K1071" s="272" t="s">
        <v>36</v>
      </c>
      <c r="L1071" s="273" t="s">
        <v>37</v>
      </c>
      <c r="M1071" s="274" t="s">
        <v>37</v>
      </c>
      <c r="N1071" s="275" t="s">
        <v>38</v>
      </c>
      <c r="O1071" s="272" t="s">
        <v>37</v>
      </c>
      <c r="P1071" s="276" t="s">
        <v>37</v>
      </c>
    </row>
    <row r="1072" spans="1:16" ht="24.95" customHeight="1" x14ac:dyDescent="0.25">
      <c r="A1072" s="277" t="s">
        <v>88</v>
      </c>
      <c r="B1072" s="382">
        <v>12</v>
      </c>
      <c r="C1072" s="337">
        <v>10</v>
      </c>
      <c r="D1072" s="249" t="s">
        <v>1614</v>
      </c>
      <c r="E1072" s="279">
        <f>IFERROR(B1072/C1072,0)</f>
        <v>1.2</v>
      </c>
      <c r="F1072" s="319"/>
      <c r="G1072" s="280">
        <f>IFERROR((VLOOKUP($A1072,'Tabela de alimentos'!$A$3:$K$1041,2,FALSE))*$C1072/100,0)</f>
        <v>1.3820901449275342</v>
      </c>
      <c r="H1072" s="283">
        <f>IFERROR((VLOOKUP($A1072,'Tabela de alimentos'!$A$3:$K$1041,3,FALSE))*$C1072/100,0)</f>
        <v>5.7826651663768045</v>
      </c>
      <c r="I1072" s="297">
        <f>IFERROR((VLOOKUP($A1072,'Tabela de alimentos'!$A$3:$K$1041,4,FALSE))*$C1072/100,0)</f>
        <v>0.16884057971014496</v>
      </c>
      <c r="J1072" s="280">
        <f>IFERROR((VLOOKUP($A1072,'Tabela de alimentos'!$A$3:$K$1041,5,FALSE))*$C1072/100,0)</f>
        <v>1.2333333333333333E-2</v>
      </c>
      <c r="K1072" s="280">
        <f>IFERROR((VLOOKUP($A1072,'Tabela de alimentos'!$A$3:$K$1041,6,FALSE))*$C1072/100,0)</f>
        <v>0.2428260869565218</v>
      </c>
      <c r="L1072" s="281">
        <f>IFERROR((VLOOKUP($A1072,'Tabela de alimentos'!$A$3:$K$1041,7,FALSE))*$C1072/100,0)</f>
        <v>2.7513333333333332</v>
      </c>
      <c r="M1072" s="281">
        <f>IFERROR((VLOOKUP($A1072,'Tabela de alimentos'!$A$3:$K$1041,8,FALSE))*$C1072/100,0)</f>
        <v>6.0999999999999999E-2</v>
      </c>
      <c r="N1072" s="281">
        <f>IFERROR((VLOOKUP($A1072,'Tabela de alimentos'!$A$3:$K$1041,9,FALSE))*$C1072/100,0)</f>
        <v>21.7</v>
      </c>
      <c r="O1072" s="281">
        <f>IFERROR((VLOOKUP($A1072,'Tabela de alimentos'!$A$3:$K$1041,10,FALSE))*$C1072/100,0)</f>
        <v>2.1390000000000002</v>
      </c>
      <c r="P1072" s="383">
        <f>IFERROR((VLOOKUP($A1072,'Tabela de alimentos'!$A$3:$K$1041,11,FALSE))*$C1072/100,0)</f>
        <v>0.42333333333333334</v>
      </c>
    </row>
    <row r="1073" spans="1:16" ht="24.95" customHeight="1" x14ac:dyDescent="0.25">
      <c r="A1073" s="285" t="s">
        <v>861</v>
      </c>
      <c r="B1073" s="278">
        <v>0.2</v>
      </c>
      <c r="C1073" s="249">
        <v>0.2</v>
      </c>
      <c r="D1073" s="249" t="s">
        <v>1614</v>
      </c>
      <c r="E1073" s="279">
        <f>IFERROR(B1073/C1073,0)</f>
        <v>1</v>
      </c>
      <c r="F1073" s="279"/>
      <c r="G1073" s="282">
        <f>IFERROR((VLOOKUP($A1073,'Tabela de alimentos'!$A$3:$K$1041,2,FALSE))*$C1073/100,0)</f>
        <v>0</v>
      </c>
      <c r="H1073" s="283">
        <v>7.19</v>
      </c>
      <c r="I1073" s="279">
        <f>IFERROR((VLOOKUP($A1073,'Tabela de alimentos'!$A$3:$K$1041,4,FALSE))*$C1073/100,0)</f>
        <v>0</v>
      </c>
      <c r="J1073" s="282">
        <f>IFERROR((VLOOKUP($A1073,'Tabela de alimentos'!$A$3:$K$1041,5,FALSE))*$C1073/100,0)</f>
        <v>0</v>
      </c>
      <c r="K1073" s="282">
        <f>IFERROR((VLOOKUP($A1073,'Tabela de alimentos'!$A$3:$K$1041,6,FALSE))*$C1073/100,0)</f>
        <v>0</v>
      </c>
      <c r="L1073" s="283">
        <f>IFERROR((VLOOKUP($A1073,'Tabela de alimentos'!$A$3:$K$1041,7,FALSE))*$C1073/100,0)</f>
        <v>0</v>
      </c>
      <c r="M1073" s="283">
        <f>IFERROR((VLOOKUP($A1073,'Tabela de alimentos'!$A$3:$K$1041,8,FALSE))*$C1073/100,0)</f>
        <v>0</v>
      </c>
      <c r="N1073" s="283">
        <f>IFERROR((VLOOKUP($A1073,'Tabela de alimentos'!$A$3:$K$1041,9,FALSE))*$C1073/100,0)</f>
        <v>0</v>
      </c>
      <c r="O1073" s="283">
        <f>IFERROR((VLOOKUP($A1073,'Tabela de alimentos'!$A$3:$K$1041,10,FALSE))*$C1073/100,0)</f>
        <v>0</v>
      </c>
      <c r="P1073" s="284">
        <f>IFERROR((VLOOKUP($A1073,'Tabela de alimentos'!$A$3:$K$1041,11,FALSE))*$C1073/100,0)</f>
        <v>79.88600000000001</v>
      </c>
    </row>
    <row r="1074" spans="1:16" ht="24.95" customHeight="1" x14ac:dyDescent="0.25">
      <c r="A1074" s="285" t="s">
        <v>216</v>
      </c>
      <c r="B1074" s="278">
        <v>2.5</v>
      </c>
      <c r="C1074" s="249">
        <v>2.5</v>
      </c>
      <c r="D1074" s="249" t="s">
        <v>1615</v>
      </c>
      <c r="E1074" s="279">
        <f>IFERROR(B1074/C1074,0)</f>
        <v>1</v>
      </c>
      <c r="F1074" s="279"/>
      <c r="G1074" s="282">
        <f>IFERROR((VLOOKUP($A1074,'Tabela de alimentos'!$A$3:$K$1041,2,FALSE))*$C1074/100,0)</f>
        <v>22.1</v>
      </c>
      <c r="H1074" s="283">
        <f>IFERROR((VLOOKUP($A1074,'Tabela de alimentos'!$A$3:$K$1041,3,FALSE))*$C1074/100,0)</f>
        <v>92.466399999999993</v>
      </c>
      <c r="I1074" s="279">
        <f>IFERROR((VLOOKUP($A1074,'Tabela de alimentos'!$A$3:$K$1041,4,FALSE))*$C1074/100,0)</f>
        <v>0</v>
      </c>
      <c r="J1074" s="282">
        <f>IFERROR((VLOOKUP($A1074,'Tabela de alimentos'!$A$3:$K$1041,5,FALSE))*$C1074/100,0)</f>
        <v>2.5</v>
      </c>
      <c r="K1074" s="282">
        <f>IFERROR((VLOOKUP($A1074,'Tabela de alimentos'!$A$3:$K$1041,6,FALSE))*$C1074/100,0)</f>
        <v>0</v>
      </c>
      <c r="L1074" s="283">
        <f>IFERROR((VLOOKUP($A1074,'Tabela de alimentos'!$A$3:$K$1041,7,FALSE))*$C1074/100,0)</f>
        <v>0</v>
      </c>
      <c r="M1074" s="283">
        <f>IFERROR((VLOOKUP($A1074,'Tabela de alimentos'!$A$3:$K$1041,8,FALSE))*$C1074/100,0)</f>
        <v>0</v>
      </c>
      <c r="N1074" s="283">
        <f>IFERROR((VLOOKUP($A1074,'Tabela de alimentos'!$A$3:$K$1041,9,FALSE))*$C1074/100,0)</f>
        <v>0</v>
      </c>
      <c r="O1074" s="283">
        <f>IFERROR((VLOOKUP($A1074,'Tabela de alimentos'!$A$3:$K$1041,10,FALSE))*$C1074/100,0)</f>
        <v>0</v>
      </c>
      <c r="P1074" s="284">
        <f>IFERROR((VLOOKUP($A1074,'Tabela de alimentos'!$A$3:$K$1041,11,FALSE))*$C1074/100,0)</f>
        <v>0</v>
      </c>
    </row>
    <row r="1075" spans="1:16" ht="24.95" customHeight="1" x14ac:dyDescent="0.25">
      <c r="A1075" s="539" t="s">
        <v>395</v>
      </c>
      <c r="B1075" s="540"/>
      <c r="C1075" s="540"/>
      <c r="D1075" s="540"/>
      <c r="E1075" s="540"/>
      <c r="F1075" s="541"/>
      <c r="G1075" s="315">
        <f t="shared" ref="G1075:P1075" si="86">SUM(G1072:G1074)</f>
        <v>23.482090144927536</v>
      </c>
      <c r="H1075" s="315">
        <f t="shared" si="86"/>
        <v>105.43906516637679</v>
      </c>
      <c r="I1075" s="315">
        <f t="shared" si="86"/>
        <v>0.16884057971014496</v>
      </c>
      <c r="J1075" s="316">
        <f t="shared" si="86"/>
        <v>2.5123333333333333</v>
      </c>
      <c r="K1075" s="316">
        <f t="shared" si="86"/>
        <v>0.2428260869565218</v>
      </c>
      <c r="L1075" s="316">
        <f t="shared" si="86"/>
        <v>2.7513333333333332</v>
      </c>
      <c r="M1075" s="315">
        <f t="shared" si="86"/>
        <v>6.0999999999999999E-2</v>
      </c>
      <c r="N1075" s="317">
        <f t="shared" si="86"/>
        <v>21.7</v>
      </c>
      <c r="O1075" s="317">
        <f t="shared" si="86"/>
        <v>2.1390000000000002</v>
      </c>
      <c r="P1075" s="318">
        <f t="shared" si="86"/>
        <v>80.309333333333342</v>
      </c>
    </row>
    <row r="1076" spans="1:16" ht="24.95" customHeight="1" x14ac:dyDescent="0.25">
      <c r="A1076" s="295" t="s">
        <v>767</v>
      </c>
      <c r="B1076" s="537"/>
      <c r="C1076" s="537"/>
      <c r="D1076" s="250"/>
      <c r="E1076" s="296"/>
      <c r="F1076" s="296"/>
      <c r="G1076" s="297"/>
      <c r="H1076" s="296"/>
      <c r="I1076" s="296"/>
      <c r="J1076" s="296"/>
      <c r="K1076" s="296"/>
      <c r="L1076" s="296"/>
      <c r="M1076" s="298"/>
      <c r="N1076" s="298"/>
      <c r="O1076" s="298"/>
      <c r="P1076" s="299"/>
    </row>
    <row r="1077" spans="1:16" ht="24.95" customHeight="1" x14ac:dyDescent="0.25">
      <c r="A1077" s="516" t="s">
        <v>945</v>
      </c>
      <c r="B1077" s="517"/>
      <c r="C1077" s="517"/>
      <c r="D1077" s="517"/>
      <c r="E1077" s="517"/>
      <c r="F1077" s="517"/>
      <c r="G1077" s="517"/>
      <c r="H1077" s="517"/>
      <c r="I1077" s="517"/>
      <c r="J1077" s="517"/>
      <c r="K1077" s="517"/>
      <c r="L1077" s="517"/>
      <c r="M1077" s="517"/>
      <c r="N1077" s="517"/>
      <c r="O1077" s="517"/>
      <c r="P1077" s="518"/>
    </row>
    <row r="1078" spans="1:16" ht="24.95" customHeight="1" x14ac:dyDescent="0.25">
      <c r="A1078" s="516" t="s">
        <v>848</v>
      </c>
      <c r="B1078" s="517"/>
      <c r="C1078" s="517"/>
      <c r="D1078" s="517"/>
      <c r="E1078" s="517"/>
      <c r="F1078" s="517"/>
      <c r="G1078" s="517"/>
      <c r="H1078" s="517"/>
      <c r="I1078" s="517"/>
      <c r="J1078" s="517"/>
      <c r="K1078" s="517"/>
      <c r="L1078" s="517"/>
      <c r="M1078" s="517"/>
      <c r="N1078" s="517"/>
      <c r="O1078" s="517"/>
      <c r="P1078" s="518"/>
    </row>
    <row r="1079" spans="1:16" ht="24.95" customHeight="1" x14ac:dyDescent="0.25">
      <c r="A1079" s="516" t="s">
        <v>849</v>
      </c>
      <c r="B1079" s="517"/>
      <c r="C1079" s="517"/>
      <c r="D1079" s="517"/>
      <c r="E1079" s="517"/>
      <c r="F1079" s="517"/>
      <c r="G1079" s="517"/>
      <c r="H1079" s="517"/>
      <c r="I1079" s="517"/>
      <c r="J1079" s="517"/>
      <c r="K1079" s="517"/>
      <c r="L1079" s="517"/>
      <c r="M1079" s="517"/>
      <c r="N1079" s="517"/>
      <c r="O1079" s="517"/>
      <c r="P1079" s="518"/>
    </row>
    <row r="1080" spans="1:16" ht="24.95" customHeight="1" thickBot="1" x14ac:dyDescent="0.3">
      <c r="A1080" s="519" t="s">
        <v>850</v>
      </c>
      <c r="B1080" s="520"/>
      <c r="C1080" s="520"/>
      <c r="D1080" s="520"/>
      <c r="E1080" s="520"/>
      <c r="F1080" s="520"/>
      <c r="G1080" s="520"/>
      <c r="H1080" s="520"/>
      <c r="I1080" s="520"/>
      <c r="J1080" s="520"/>
      <c r="K1080" s="520"/>
      <c r="L1080" s="520"/>
      <c r="M1080" s="520"/>
      <c r="N1080" s="520"/>
      <c r="O1080" s="520"/>
      <c r="P1080" s="521"/>
    </row>
    <row r="1081" spans="1:16" ht="24.95" customHeight="1" thickBot="1" x14ac:dyDescent="0.3">
      <c r="A1081" s="304"/>
      <c r="B1081" s="532" t="s">
        <v>1152</v>
      </c>
      <c r="C1081" s="532"/>
      <c r="D1081" s="532"/>
      <c r="E1081" s="532"/>
      <c r="F1081" s="532"/>
      <c r="G1081" s="532"/>
      <c r="H1081" s="532"/>
      <c r="I1081" s="532"/>
      <c r="J1081" s="532"/>
      <c r="K1081" s="532"/>
      <c r="L1081" s="323"/>
      <c r="M1081" s="323"/>
      <c r="N1081" s="323"/>
      <c r="O1081" s="323"/>
      <c r="P1081" s="324"/>
    </row>
    <row r="1082" spans="1:16" ht="48" customHeight="1" x14ac:dyDescent="0.25">
      <c r="A1082" s="510" t="s">
        <v>762</v>
      </c>
      <c r="B1082" s="511"/>
      <c r="C1082" s="511"/>
      <c r="D1082" s="511"/>
      <c r="E1082" s="511"/>
      <c r="F1082" s="511"/>
      <c r="G1082" s="511"/>
      <c r="H1082" s="511"/>
      <c r="I1082" s="511"/>
      <c r="J1082" s="511"/>
      <c r="K1082" s="511"/>
      <c r="L1082" s="511"/>
      <c r="M1082" s="511"/>
      <c r="N1082" s="511"/>
      <c r="O1082" s="511"/>
      <c r="P1082" s="512"/>
    </row>
    <row r="1083" spans="1:16" ht="24.95" customHeight="1" x14ac:dyDescent="0.25">
      <c r="A1083" s="513" t="s">
        <v>1365</v>
      </c>
      <c r="B1083" s="514"/>
      <c r="C1083" s="514"/>
      <c r="D1083" s="514"/>
      <c r="E1083" s="514"/>
      <c r="F1083" s="514"/>
      <c r="G1083" s="514"/>
      <c r="H1083" s="514"/>
      <c r="I1083" s="514"/>
      <c r="J1083" s="514"/>
      <c r="K1083" s="514"/>
      <c r="L1083" s="514"/>
      <c r="M1083" s="514"/>
      <c r="N1083" s="514"/>
      <c r="O1083" s="514"/>
      <c r="P1083" s="515"/>
    </row>
    <row r="1084" spans="1:16" ht="24.95" customHeight="1" x14ac:dyDescent="0.25">
      <c r="A1084" s="534" t="s">
        <v>801</v>
      </c>
      <c r="B1084" s="535"/>
      <c r="C1084" s="535"/>
      <c r="D1084" s="535"/>
      <c r="E1084" s="535"/>
      <c r="F1084" s="536"/>
      <c r="G1084" s="522" t="s">
        <v>764</v>
      </c>
      <c r="H1084" s="548"/>
      <c r="I1084" s="523"/>
      <c r="J1084" s="523"/>
      <c r="K1084" s="523"/>
      <c r="L1084" s="523"/>
      <c r="M1084" s="523"/>
      <c r="N1084" s="523"/>
      <c r="O1084" s="523"/>
      <c r="P1084" s="524"/>
    </row>
    <row r="1085" spans="1:16" ht="24.95" customHeight="1" x14ac:dyDescent="0.25">
      <c r="A1085" s="525" t="s">
        <v>393</v>
      </c>
      <c r="B1085" s="505" t="s">
        <v>644</v>
      </c>
      <c r="C1085" s="505" t="s">
        <v>645</v>
      </c>
      <c r="D1085" s="505" t="s">
        <v>1613</v>
      </c>
      <c r="E1085" s="505" t="s">
        <v>394</v>
      </c>
      <c r="F1085" s="505" t="s">
        <v>621</v>
      </c>
      <c r="G1085" s="527" t="s">
        <v>31</v>
      </c>
      <c r="H1085" s="528"/>
      <c r="I1085" s="263" t="s">
        <v>7</v>
      </c>
      <c r="J1085" s="264" t="s">
        <v>32</v>
      </c>
      <c r="K1085" s="264" t="s">
        <v>640</v>
      </c>
      <c r="L1085" s="265" t="s">
        <v>8</v>
      </c>
      <c r="M1085" s="266" t="s">
        <v>9</v>
      </c>
      <c r="N1085" s="267" t="s">
        <v>10</v>
      </c>
      <c r="O1085" s="264" t="s">
        <v>396</v>
      </c>
      <c r="P1085" s="268" t="s">
        <v>623</v>
      </c>
    </row>
    <row r="1086" spans="1:16" ht="24.95" customHeight="1" x14ac:dyDescent="0.25">
      <c r="A1086" s="526"/>
      <c r="B1086" s="506"/>
      <c r="C1086" s="506"/>
      <c r="D1086" s="506"/>
      <c r="E1086" s="506"/>
      <c r="F1086" s="506"/>
      <c r="G1086" s="269" t="s">
        <v>34</v>
      </c>
      <c r="H1086" s="378" t="s">
        <v>35</v>
      </c>
      <c r="I1086" s="271" t="s">
        <v>36</v>
      </c>
      <c r="J1086" s="272" t="s">
        <v>36</v>
      </c>
      <c r="K1086" s="272" t="s">
        <v>36</v>
      </c>
      <c r="L1086" s="273" t="s">
        <v>37</v>
      </c>
      <c r="M1086" s="274" t="s">
        <v>37</v>
      </c>
      <c r="N1086" s="275" t="s">
        <v>38</v>
      </c>
      <c r="O1086" s="272" t="s">
        <v>37</v>
      </c>
      <c r="P1086" s="276" t="s">
        <v>37</v>
      </c>
    </row>
    <row r="1087" spans="1:16" ht="24.95" customHeight="1" x14ac:dyDescent="0.25">
      <c r="A1087" s="277" t="s">
        <v>96</v>
      </c>
      <c r="B1087" s="278">
        <v>20</v>
      </c>
      <c r="C1087" s="249">
        <v>10</v>
      </c>
      <c r="D1087" s="249" t="s">
        <v>1614</v>
      </c>
      <c r="E1087" s="279">
        <f>IFERROR(B1087/C1087,0)</f>
        <v>2</v>
      </c>
      <c r="F1087" s="279"/>
      <c r="G1087" s="280">
        <f>IFERROR((VLOOKUP($A1087,'Tabela de alimentos'!$A$3:$K$1041,2,FALSE))*$C1087/100,0)</f>
        <v>4.8828508695652149</v>
      </c>
      <c r="H1087" s="283">
        <f>IFERROR((VLOOKUP($A1087,'Tabela de alimentos'!$A$3:$K$1041,3,FALSE))*$C1087/100,0)</f>
        <v>20.429848038260861</v>
      </c>
      <c r="I1087" s="310">
        <f>IFERROR((VLOOKUP($A1087,'Tabela de alimentos'!$A$3:$K$1041,4,FALSE))*$C1087/100,0)</f>
        <v>0.19456521739130433</v>
      </c>
      <c r="J1087" s="282">
        <f>IFERROR((VLOOKUP($A1087,'Tabela de alimentos'!$A$3:$K$1041,5,FALSE))*$C1087/100,0)</f>
        <v>8.9999999999999993E-3</v>
      </c>
      <c r="K1087" s="282">
        <f>IFERROR((VLOOKUP($A1087,'Tabela de alimentos'!$A$3:$K$1041,6,FALSE))*$C1087/100,0)</f>
        <v>1.1111014492753624</v>
      </c>
      <c r="L1087" s="283">
        <f>IFERROR((VLOOKUP($A1087,'Tabela de alimentos'!$A$3:$K$1041,7,FALSE))*$C1087/100,0)</f>
        <v>1.8113333333333332</v>
      </c>
      <c r="M1087" s="283">
        <f>IFERROR((VLOOKUP($A1087,'Tabela de alimentos'!$A$3:$K$1041,8,FALSE))*$C1087/100,0)</f>
        <v>3.2000000000000001E-2</v>
      </c>
      <c r="N1087" s="283">
        <f>IFERROR((VLOOKUP($A1087,'Tabela de alimentos'!$A$3:$K$1041,9,FALSE))*$C1087/100,0)</f>
        <v>0.38</v>
      </c>
      <c r="O1087" s="283">
        <f>IFERROR((VLOOKUP($A1087,'Tabela de alimentos'!$A$3:$K$1041,10,FALSE))*$C1087/100,0)</f>
        <v>0.3116666666666667</v>
      </c>
      <c r="P1087" s="284">
        <f>IFERROR((VLOOKUP($A1087,'Tabela de alimentos'!$A$3:$K$1041,11,FALSE))*$C1087/100,0)</f>
        <v>0.97199999999999998</v>
      </c>
    </row>
    <row r="1088" spans="1:16" ht="24.95" customHeight="1" x14ac:dyDescent="0.25">
      <c r="A1088" s="285" t="s">
        <v>861</v>
      </c>
      <c r="B1088" s="278">
        <v>0.2</v>
      </c>
      <c r="C1088" s="249">
        <v>0.2</v>
      </c>
      <c r="D1088" s="249" t="s">
        <v>1614</v>
      </c>
      <c r="E1088" s="279">
        <f>IFERROR(B1088/C1088,0)</f>
        <v>1</v>
      </c>
      <c r="F1088" s="279"/>
      <c r="G1088" s="282">
        <f>IFERROR((VLOOKUP($A1088,'Tabela de alimentos'!$A$3:$K$1041,2,FALSE))*$C1088/100,0)</f>
        <v>0</v>
      </c>
      <c r="H1088" s="283">
        <v>0</v>
      </c>
      <c r="I1088" s="279">
        <f>IFERROR((VLOOKUP($A1088,'Tabela de alimentos'!$A$3:$K$1041,4,FALSE))*$C1088/100,0)</f>
        <v>0</v>
      </c>
      <c r="J1088" s="282">
        <f>IFERROR((VLOOKUP($A1088,'Tabela de alimentos'!$A$3:$K$1041,5,FALSE))*$C1088/100,0)</f>
        <v>0</v>
      </c>
      <c r="K1088" s="282">
        <f>IFERROR((VLOOKUP($A1088,'Tabela de alimentos'!$A$3:$K$1041,6,FALSE))*$C1088/100,0)</f>
        <v>0</v>
      </c>
      <c r="L1088" s="283">
        <f>IFERROR((VLOOKUP($A1088,'Tabela de alimentos'!$A$3:$K$1041,7,FALSE))*$C1088/100,0)</f>
        <v>0</v>
      </c>
      <c r="M1088" s="283">
        <f>IFERROR((VLOOKUP($A1088,'Tabela de alimentos'!$A$3:$K$1041,8,FALSE))*$C1088/100,0)</f>
        <v>0</v>
      </c>
      <c r="N1088" s="283">
        <f>IFERROR((VLOOKUP($A1088,'Tabela de alimentos'!$A$3:$K$1041,9,FALSE))*$C1088/100,0)</f>
        <v>0</v>
      </c>
      <c r="O1088" s="283">
        <f>IFERROR((VLOOKUP($A1088,'Tabela de alimentos'!$A$3:$K$1041,10,FALSE))*$C1088/100,0)</f>
        <v>0</v>
      </c>
      <c r="P1088" s="284">
        <f>IFERROR((VLOOKUP($A1088,'Tabela de alimentos'!$A$3:$K$1041,11,FALSE))*$C1088/100,0)</f>
        <v>79.88600000000001</v>
      </c>
    </row>
    <row r="1089" spans="1:16" ht="24.95" customHeight="1" x14ac:dyDescent="0.25">
      <c r="A1089" s="285" t="s">
        <v>216</v>
      </c>
      <c r="B1089" s="278">
        <v>2.5</v>
      </c>
      <c r="C1089" s="249">
        <v>2.5</v>
      </c>
      <c r="D1089" s="249" t="s">
        <v>1615</v>
      </c>
      <c r="E1089" s="279">
        <f>IFERROR(B1089/C1089,0)</f>
        <v>1</v>
      </c>
      <c r="F1089" s="279"/>
      <c r="G1089" s="289">
        <f>IFERROR((VLOOKUP($A1089,'Tabela de alimentos'!$A$3:$K$1041,2,FALSE))*$C1089/100,0)</f>
        <v>22.1</v>
      </c>
      <c r="H1089" s="283">
        <f>IFERROR((VLOOKUP($A1089,'Tabela de alimentos'!$A$3:$K$1041,3,FALSE))*$C1089/100,0)</f>
        <v>92.466399999999993</v>
      </c>
      <c r="I1089" s="279">
        <f>IFERROR((VLOOKUP($A1089,'Tabela de alimentos'!$A$3:$K$1041,4,FALSE))*$C1089/100,0)</f>
        <v>0</v>
      </c>
      <c r="J1089" s="282">
        <f>IFERROR((VLOOKUP($A1089,'Tabela de alimentos'!$A$3:$K$1041,5,FALSE))*$C1089/100,0)</f>
        <v>2.5</v>
      </c>
      <c r="K1089" s="282">
        <f>IFERROR((VLOOKUP($A1089,'Tabela de alimentos'!$A$3:$K$1041,6,FALSE))*$C1089/100,0)</f>
        <v>0</v>
      </c>
      <c r="L1089" s="283">
        <f>IFERROR((VLOOKUP($A1089,'Tabela de alimentos'!$A$3:$K$1041,7,FALSE))*$C1089/100,0)</f>
        <v>0</v>
      </c>
      <c r="M1089" s="283">
        <f>IFERROR((VLOOKUP($A1089,'Tabela de alimentos'!$A$3:$K$1041,8,FALSE))*$C1089/100,0)</f>
        <v>0</v>
      </c>
      <c r="N1089" s="283">
        <f>IFERROR((VLOOKUP($A1089,'Tabela de alimentos'!$A$3:$K$1041,9,FALSE))*$C1089/100,0)</f>
        <v>0</v>
      </c>
      <c r="O1089" s="283">
        <f>IFERROR((VLOOKUP($A1089,'Tabela de alimentos'!$A$3:$K$1041,10,FALSE))*$C1089/100,0)</f>
        <v>0</v>
      </c>
      <c r="P1089" s="284">
        <f>IFERROR((VLOOKUP($A1089,'Tabela de alimentos'!$A$3:$K$1041,11,FALSE))*$C1089/100,0)</f>
        <v>0</v>
      </c>
    </row>
    <row r="1090" spans="1:16" ht="24.95" customHeight="1" x14ac:dyDescent="0.25">
      <c r="A1090" s="539" t="s">
        <v>395</v>
      </c>
      <c r="B1090" s="540"/>
      <c r="C1090" s="540"/>
      <c r="D1090" s="540"/>
      <c r="E1090" s="540"/>
      <c r="F1090" s="541"/>
      <c r="G1090" s="313">
        <f t="shared" ref="G1090:P1090" si="87">SUM(G1087:G1089)</f>
        <v>26.982850869565215</v>
      </c>
      <c r="H1090" s="315">
        <f t="shared" si="87"/>
        <v>112.89624803826085</v>
      </c>
      <c r="I1090" s="315">
        <f t="shared" si="87"/>
        <v>0.19456521739130433</v>
      </c>
      <c r="J1090" s="316">
        <f t="shared" si="87"/>
        <v>2.5089999999999999</v>
      </c>
      <c r="K1090" s="316">
        <f t="shared" si="87"/>
        <v>1.1111014492753624</v>
      </c>
      <c r="L1090" s="316">
        <f t="shared" si="87"/>
        <v>1.8113333333333332</v>
      </c>
      <c r="M1090" s="316">
        <f t="shared" si="87"/>
        <v>3.2000000000000001E-2</v>
      </c>
      <c r="N1090" s="316">
        <f t="shared" si="87"/>
        <v>0.38</v>
      </c>
      <c r="O1090" s="317">
        <f t="shared" si="87"/>
        <v>0.3116666666666667</v>
      </c>
      <c r="P1090" s="318">
        <f t="shared" si="87"/>
        <v>80.858000000000004</v>
      </c>
    </row>
    <row r="1091" spans="1:16" ht="24.95" customHeight="1" x14ac:dyDescent="0.25">
      <c r="A1091" s="295" t="s">
        <v>767</v>
      </c>
      <c r="B1091" s="537"/>
      <c r="C1091" s="537"/>
      <c r="D1091" s="250"/>
      <c r="E1091" s="296"/>
      <c r="F1091" s="296"/>
      <c r="G1091" s="297"/>
      <c r="H1091" s="296"/>
      <c r="I1091" s="296"/>
      <c r="J1091" s="296"/>
      <c r="K1091" s="296"/>
      <c r="L1091" s="296"/>
      <c r="M1091" s="298"/>
      <c r="N1091" s="298"/>
      <c r="O1091" s="298"/>
      <c r="P1091" s="299"/>
    </row>
    <row r="1092" spans="1:16" ht="24.95" customHeight="1" x14ac:dyDescent="0.25">
      <c r="A1092" s="516" t="s">
        <v>851</v>
      </c>
      <c r="B1092" s="517"/>
      <c r="C1092" s="517"/>
      <c r="D1092" s="517"/>
      <c r="E1092" s="517"/>
      <c r="F1092" s="517"/>
      <c r="G1092" s="517"/>
      <c r="H1092" s="517"/>
      <c r="I1092" s="517"/>
      <c r="J1092" s="517"/>
      <c r="K1092" s="517"/>
      <c r="L1092" s="517"/>
      <c r="M1092" s="517"/>
      <c r="N1092" s="517"/>
      <c r="O1092" s="517"/>
      <c r="P1092" s="518"/>
    </row>
    <row r="1093" spans="1:16" ht="24.95" customHeight="1" x14ac:dyDescent="0.25">
      <c r="A1093" s="516" t="s">
        <v>852</v>
      </c>
      <c r="B1093" s="517"/>
      <c r="C1093" s="517"/>
      <c r="D1093" s="517"/>
      <c r="E1093" s="517"/>
      <c r="F1093" s="517"/>
      <c r="G1093" s="517"/>
      <c r="H1093" s="517"/>
      <c r="I1093" s="517"/>
      <c r="J1093" s="517"/>
      <c r="K1093" s="517"/>
      <c r="L1093" s="517"/>
      <c r="M1093" s="517"/>
      <c r="N1093" s="517"/>
      <c r="O1093" s="517"/>
      <c r="P1093" s="518"/>
    </row>
    <row r="1094" spans="1:16" ht="24.95" customHeight="1" thickBot="1" x14ac:dyDescent="0.3">
      <c r="A1094" s="519" t="s">
        <v>853</v>
      </c>
      <c r="B1094" s="520"/>
      <c r="C1094" s="520"/>
      <c r="D1094" s="520"/>
      <c r="E1094" s="520"/>
      <c r="F1094" s="520"/>
      <c r="G1094" s="520"/>
      <c r="H1094" s="520"/>
      <c r="I1094" s="520"/>
      <c r="J1094" s="520"/>
      <c r="K1094" s="520"/>
      <c r="L1094" s="520"/>
      <c r="M1094" s="520"/>
      <c r="N1094" s="520"/>
      <c r="O1094" s="520"/>
      <c r="P1094" s="521"/>
    </row>
    <row r="1095" spans="1:16" ht="24.95" customHeight="1" thickBot="1" x14ac:dyDescent="0.3">
      <c r="A1095" s="304"/>
      <c r="B1095" s="532" t="s">
        <v>1152</v>
      </c>
      <c r="C1095" s="532"/>
      <c r="D1095" s="532"/>
      <c r="E1095" s="532"/>
      <c r="F1095" s="532"/>
      <c r="G1095" s="532"/>
      <c r="H1095" s="532"/>
      <c r="I1095" s="532"/>
      <c r="J1095" s="532"/>
      <c r="K1095" s="532"/>
      <c r="L1095" s="323"/>
      <c r="M1095" s="323"/>
      <c r="N1095" s="323"/>
      <c r="O1095" s="323"/>
      <c r="P1095" s="324"/>
    </row>
    <row r="1096" spans="1:16" ht="48" customHeight="1" x14ac:dyDescent="0.25">
      <c r="A1096" s="510" t="s">
        <v>762</v>
      </c>
      <c r="B1096" s="511"/>
      <c r="C1096" s="511"/>
      <c r="D1096" s="511"/>
      <c r="E1096" s="511"/>
      <c r="F1096" s="511"/>
      <c r="G1096" s="511"/>
      <c r="H1096" s="511"/>
      <c r="I1096" s="511"/>
      <c r="J1096" s="511"/>
      <c r="K1096" s="511"/>
      <c r="L1096" s="511"/>
      <c r="M1096" s="511"/>
      <c r="N1096" s="511"/>
      <c r="O1096" s="511"/>
      <c r="P1096" s="512"/>
    </row>
    <row r="1097" spans="1:16" ht="24.95" customHeight="1" x14ac:dyDescent="0.25">
      <c r="A1097" s="513" t="s">
        <v>1365</v>
      </c>
      <c r="B1097" s="514"/>
      <c r="C1097" s="514"/>
      <c r="D1097" s="514"/>
      <c r="E1097" s="514"/>
      <c r="F1097" s="514"/>
      <c r="G1097" s="514"/>
      <c r="H1097" s="514"/>
      <c r="I1097" s="514"/>
      <c r="J1097" s="514"/>
      <c r="K1097" s="514"/>
      <c r="L1097" s="514"/>
      <c r="M1097" s="514"/>
      <c r="N1097" s="514"/>
      <c r="O1097" s="514"/>
      <c r="P1097" s="515"/>
    </row>
    <row r="1098" spans="1:16" ht="24.95" customHeight="1" x14ac:dyDescent="0.25">
      <c r="A1098" s="534" t="s">
        <v>802</v>
      </c>
      <c r="B1098" s="535"/>
      <c r="C1098" s="535"/>
      <c r="D1098" s="535"/>
      <c r="E1098" s="535"/>
      <c r="F1098" s="536"/>
      <c r="G1098" s="522" t="s">
        <v>764</v>
      </c>
      <c r="H1098" s="548"/>
      <c r="I1098" s="523"/>
      <c r="J1098" s="523"/>
      <c r="K1098" s="523"/>
      <c r="L1098" s="523"/>
      <c r="M1098" s="523"/>
      <c r="N1098" s="523"/>
      <c r="O1098" s="523"/>
      <c r="P1098" s="524"/>
    </row>
    <row r="1099" spans="1:16" ht="24.95" customHeight="1" x14ac:dyDescent="0.25">
      <c r="A1099" s="525" t="s">
        <v>393</v>
      </c>
      <c r="B1099" s="505" t="s">
        <v>644</v>
      </c>
      <c r="C1099" s="505" t="s">
        <v>645</v>
      </c>
      <c r="D1099" s="505" t="s">
        <v>1613</v>
      </c>
      <c r="E1099" s="505" t="s">
        <v>394</v>
      </c>
      <c r="F1099" s="505" t="s">
        <v>621</v>
      </c>
      <c r="G1099" s="527" t="s">
        <v>31</v>
      </c>
      <c r="H1099" s="528"/>
      <c r="I1099" s="263" t="s">
        <v>7</v>
      </c>
      <c r="J1099" s="264" t="s">
        <v>32</v>
      </c>
      <c r="K1099" s="264" t="s">
        <v>640</v>
      </c>
      <c r="L1099" s="265" t="s">
        <v>8</v>
      </c>
      <c r="M1099" s="266" t="s">
        <v>9</v>
      </c>
      <c r="N1099" s="267" t="s">
        <v>10</v>
      </c>
      <c r="O1099" s="264" t="s">
        <v>396</v>
      </c>
      <c r="P1099" s="268" t="s">
        <v>623</v>
      </c>
    </row>
    <row r="1100" spans="1:16" ht="24.95" customHeight="1" x14ac:dyDescent="0.25">
      <c r="A1100" s="526"/>
      <c r="B1100" s="506"/>
      <c r="C1100" s="506"/>
      <c r="D1100" s="506"/>
      <c r="E1100" s="506"/>
      <c r="F1100" s="506"/>
      <c r="G1100" s="269" t="s">
        <v>34</v>
      </c>
      <c r="H1100" s="378" t="s">
        <v>35</v>
      </c>
      <c r="I1100" s="271" t="s">
        <v>36</v>
      </c>
      <c r="J1100" s="272" t="s">
        <v>36</v>
      </c>
      <c r="K1100" s="272" t="s">
        <v>36</v>
      </c>
      <c r="L1100" s="273" t="s">
        <v>37</v>
      </c>
      <c r="M1100" s="274" t="s">
        <v>37</v>
      </c>
      <c r="N1100" s="275" t="s">
        <v>38</v>
      </c>
      <c r="O1100" s="272" t="s">
        <v>37</v>
      </c>
      <c r="P1100" s="276" t="s">
        <v>37</v>
      </c>
    </row>
    <row r="1101" spans="1:16" ht="24.95" customHeight="1" x14ac:dyDescent="0.25">
      <c r="A1101" s="277" t="s">
        <v>103</v>
      </c>
      <c r="B1101" s="278">
        <v>25</v>
      </c>
      <c r="C1101" s="249">
        <v>20</v>
      </c>
      <c r="D1101" s="249" t="s">
        <v>1614</v>
      </c>
      <c r="E1101" s="279">
        <f>IFERROR(B1101/C1101,0)</f>
        <v>1.25</v>
      </c>
      <c r="F1101" s="279"/>
      <c r="G1101" s="280">
        <f>IFERROR((VLOOKUP($A1101,'Tabela de alimentos'!$A$3:$K$1041,2,FALSE))*$C1101/100,0)</f>
        <v>6</v>
      </c>
      <c r="H1101" s="281">
        <f>IFERROR((VLOOKUP($A1101,'Tabela de alimentos'!$A$3:$K$1041,3,FALSE))*$C1101/100,0)</f>
        <v>25.6</v>
      </c>
      <c r="I1101" s="279">
        <f>IFERROR((VLOOKUP($A1101,'Tabela de alimentos'!$A$3:$K$1041,4,FALSE))*$C1101/100,0)</f>
        <v>0.22400000000000003</v>
      </c>
      <c r="J1101" s="282">
        <f>IFERROR((VLOOKUP($A1101,'Tabela de alimentos'!$A$3:$K$1041,5,FALSE))*$C1101/100,0)</f>
        <v>4.2000000000000003E-2</v>
      </c>
      <c r="K1101" s="282">
        <f>IFERROR((VLOOKUP($A1101,'Tabela de alimentos'!$A$3:$K$1041,6,FALSE))*$C1101/100,0)</f>
        <v>0.91199999999999992</v>
      </c>
      <c r="L1101" s="283">
        <f>IFERROR((VLOOKUP($A1101,'Tabela de alimentos'!$A$3:$K$1041,7,FALSE))*$C1101/100,0)</f>
        <v>4.28</v>
      </c>
      <c r="M1101" s="283">
        <f>IFERROR((VLOOKUP($A1101,'Tabela de alimentos'!$A$3:$K$1041,8,FALSE))*$C1101/100,0)</f>
        <v>9.3999999999999986E-2</v>
      </c>
      <c r="N1101" s="283">
        <f>IFERROR((VLOOKUP($A1101,'Tabela de alimentos'!$A$3:$K$1041,9,FALSE))*$C1101/100,0)</f>
        <v>148</v>
      </c>
      <c r="O1101" s="283">
        <f>IFERROR((VLOOKUP($A1101,'Tabela de alimentos'!$A$3:$K$1041,10,FALSE))*$C1101/100,0)</f>
        <v>1.0233333333333334</v>
      </c>
      <c r="P1101" s="284">
        <f>IFERROR((VLOOKUP($A1101,'Tabela de alimentos'!$A$3:$K$1041,11,FALSE))*$C1101/100,0)</f>
        <v>2.2200000000000002</v>
      </c>
    </row>
    <row r="1102" spans="1:16" ht="24.95" customHeight="1" x14ac:dyDescent="0.25">
      <c r="A1102" s="285" t="s">
        <v>216</v>
      </c>
      <c r="B1102" s="278">
        <v>2.5</v>
      </c>
      <c r="C1102" s="249">
        <v>2.5</v>
      </c>
      <c r="D1102" s="249" t="s">
        <v>1615</v>
      </c>
      <c r="E1102" s="279">
        <f>IFERROR(B1102/C1102,0)</f>
        <v>1</v>
      </c>
      <c r="F1102" s="279"/>
      <c r="G1102" s="282">
        <f>IFERROR((VLOOKUP($A1102,'Tabela de alimentos'!$A$3:$K$1041,2,FALSE))*$C1102/100,0)</f>
        <v>22.1</v>
      </c>
      <c r="H1102" s="283">
        <f>IFERROR((VLOOKUP($A1102,'Tabela de alimentos'!$A$3:$K$1041,3,FALSE))*$C1102/100,0)</f>
        <v>92.466399999999993</v>
      </c>
      <c r="I1102" s="279">
        <f>IFERROR((VLOOKUP($A1102,'Tabela de alimentos'!$A$3:$K$1041,4,FALSE))*$C1102/100,0)</f>
        <v>0</v>
      </c>
      <c r="J1102" s="282">
        <f>IFERROR((VLOOKUP($A1102,'Tabela de alimentos'!$A$3:$K$1041,5,FALSE))*$C1102/100,0)</f>
        <v>2.5</v>
      </c>
      <c r="K1102" s="282">
        <f>IFERROR((VLOOKUP($A1102,'Tabela de alimentos'!$A$3:$K$1041,6,FALSE))*$C1102/100,0)</f>
        <v>0</v>
      </c>
      <c r="L1102" s="283">
        <f>IFERROR((VLOOKUP($A1102,'Tabela de alimentos'!$A$3:$K$1041,7,FALSE))*$C1102/100,0)</f>
        <v>0</v>
      </c>
      <c r="M1102" s="283">
        <f>IFERROR((VLOOKUP($A1102,'Tabela de alimentos'!$A$3:$K$1041,8,FALSE))*$C1102/100,0)</f>
        <v>0</v>
      </c>
      <c r="N1102" s="283">
        <f>IFERROR((VLOOKUP($A1102,'Tabela de alimentos'!$A$3:$K$1041,9,FALSE))*$C1102/100,0)</f>
        <v>0</v>
      </c>
      <c r="O1102" s="283">
        <f>IFERROR((VLOOKUP($A1102,'Tabela de alimentos'!$A$3:$K$1041,10,FALSE))*$C1102/100,0)</f>
        <v>0</v>
      </c>
      <c r="P1102" s="284">
        <f>IFERROR((VLOOKUP($A1102,'Tabela de alimentos'!$A$3:$K$1041,11,FALSE))*$C1102/100,0)</f>
        <v>0</v>
      </c>
    </row>
    <row r="1103" spans="1:16" ht="24.95" customHeight="1" x14ac:dyDescent="0.25">
      <c r="A1103" s="285" t="s">
        <v>861</v>
      </c>
      <c r="B1103" s="278">
        <v>0.2</v>
      </c>
      <c r="C1103" s="249">
        <v>0.2</v>
      </c>
      <c r="D1103" s="249" t="s">
        <v>1614</v>
      </c>
      <c r="E1103" s="279">
        <f>IFERROR(B1103/C1103,0)</f>
        <v>1</v>
      </c>
      <c r="F1103" s="279"/>
      <c r="G1103" s="289">
        <f>IFERROR((VLOOKUP($A1103,'Tabela de alimentos'!$A$3:$K$1041,2,FALSE))*$C1103/100,0)</f>
        <v>0</v>
      </c>
      <c r="H1103" s="283">
        <f>IFERROR((VLOOKUP($A1103,'Tabela de alimentos'!$A$3:$K$1041,3,FALSE))*$C1103/100,0)</f>
        <v>0</v>
      </c>
      <c r="I1103" s="279">
        <f>IFERROR((VLOOKUP($A1103,'Tabela de alimentos'!$A$3:$K$1041,4,FALSE))*$C1103/100,0)</f>
        <v>0</v>
      </c>
      <c r="J1103" s="282">
        <f>IFERROR((VLOOKUP($A1103,'Tabela de alimentos'!$A$3:$K$1041,5,FALSE))*$C1103/100,0)</f>
        <v>0</v>
      </c>
      <c r="K1103" s="282">
        <f>IFERROR((VLOOKUP($A1103,'Tabela de alimentos'!$A$3:$K$1041,6,FALSE))*$C1103/100,0)</f>
        <v>0</v>
      </c>
      <c r="L1103" s="283">
        <f>IFERROR((VLOOKUP($A1103,'Tabela de alimentos'!$A$3:$K$1041,7,FALSE))*$C1103/100,0)</f>
        <v>0</v>
      </c>
      <c r="M1103" s="283">
        <f>IFERROR((VLOOKUP($A1103,'Tabela de alimentos'!$A$3:$K$1041,8,FALSE))*$C1103/100,0)</f>
        <v>0</v>
      </c>
      <c r="N1103" s="283">
        <f>IFERROR((VLOOKUP($A1103,'Tabela de alimentos'!$A$3:$K$1041,9,FALSE))*$C1103/100,0)</f>
        <v>0</v>
      </c>
      <c r="O1103" s="283">
        <f>IFERROR((VLOOKUP($A1103,'Tabela de alimentos'!$A$3:$K$1041,10,FALSE))*$C1103/100,0)</f>
        <v>0</v>
      </c>
      <c r="P1103" s="284">
        <f>IFERROR((VLOOKUP($A1103,'Tabela de alimentos'!$A$3:$K$1041,11,FALSE))*$C1103/100,0)</f>
        <v>79.88600000000001</v>
      </c>
    </row>
    <row r="1104" spans="1:16" ht="24.95" customHeight="1" x14ac:dyDescent="0.25">
      <c r="A1104" s="539" t="s">
        <v>395</v>
      </c>
      <c r="B1104" s="540"/>
      <c r="C1104" s="540"/>
      <c r="D1104" s="540"/>
      <c r="E1104" s="540"/>
      <c r="F1104" s="541"/>
      <c r="G1104" s="313">
        <f>SUM(G1101:G1103)</f>
        <v>28.1</v>
      </c>
      <c r="H1104" s="315">
        <f t="shared" ref="H1104:P1104" si="88">SUM(H1101:H1103)</f>
        <v>118.06639999999999</v>
      </c>
      <c r="I1104" s="315">
        <f t="shared" si="88"/>
        <v>0.22400000000000003</v>
      </c>
      <c r="J1104" s="316">
        <f t="shared" si="88"/>
        <v>2.5419999999999998</v>
      </c>
      <c r="K1104" s="316">
        <f t="shared" si="88"/>
        <v>0.91199999999999992</v>
      </c>
      <c r="L1104" s="316">
        <f t="shared" si="88"/>
        <v>4.28</v>
      </c>
      <c r="M1104" s="315">
        <f t="shared" si="88"/>
        <v>9.3999999999999986E-2</v>
      </c>
      <c r="N1104" s="317">
        <f t="shared" si="88"/>
        <v>148</v>
      </c>
      <c r="O1104" s="317">
        <f t="shared" si="88"/>
        <v>1.0233333333333334</v>
      </c>
      <c r="P1104" s="318">
        <f t="shared" si="88"/>
        <v>82.106000000000009</v>
      </c>
    </row>
    <row r="1105" spans="1:16" ht="24.95" customHeight="1" x14ac:dyDescent="0.25">
      <c r="A1105" s="295" t="s">
        <v>767</v>
      </c>
      <c r="B1105" s="537"/>
      <c r="C1105" s="537"/>
      <c r="D1105" s="250"/>
      <c r="E1105" s="296"/>
      <c r="F1105" s="296"/>
      <c r="G1105" s="297"/>
      <c r="H1105" s="296"/>
      <c r="I1105" s="296"/>
      <c r="J1105" s="296"/>
      <c r="K1105" s="296"/>
      <c r="L1105" s="296"/>
      <c r="M1105" s="298"/>
      <c r="N1105" s="298"/>
      <c r="O1105" s="298"/>
      <c r="P1105" s="299"/>
    </row>
    <row r="1106" spans="1:16" ht="24.95" customHeight="1" x14ac:dyDescent="0.25">
      <c r="A1106" s="516" t="s">
        <v>854</v>
      </c>
      <c r="B1106" s="517"/>
      <c r="C1106" s="517"/>
      <c r="D1106" s="517"/>
      <c r="E1106" s="517"/>
      <c r="F1106" s="517"/>
      <c r="G1106" s="517"/>
      <c r="H1106" s="517"/>
      <c r="I1106" s="517"/>
      <c r="J1106" s="517"/>
      <c r="K1106" s="517"/>
      <c r="L1106" s="517"/>
      <c r="M1106" s="517"/>
      <c r="N1106" s="517"/>
      <c r="O1106" s="517"/>
      <c r="P1106" s="518"/>
    </row>
    <row r="1107" spans="1:16" ht="24.95" customHeight="1" x14ac:dyDescent="0.25">
      <c r="A1107" s="516" t="s">
        <v>855</v>
      </c>
      <c r="B1107" s="517"/>
      <c r="C1107" s="517"/>
      <c r="D1107" s="517"/>
      <c r="E1107" s="517"/>
      <c r="F1107" s="517"/>
      <c r="G1107" s="517"/>
      <c r="H1107" s="517"/>
      <c r="I1107" s="517"/>
      <c r="J1107" s="517"/>
      <c r="K1107" s="517"/>
      <c r="L1107" s="517"/>
      <c r="M1107" s="517"/>
      <c r="N1107" s="517"/>
      <c r="O1107" s="517"/>
      <c r="P1107" s="518"/>
    </row>
    <row r="1108" spans="1:16" ht="24.95" customHeight="1" x14ac:dyDescent="0.25">
      <c r="A1108" s="300" t="s">
        <v>856</v>
      </c>
      <c r="B1108" s="261"/>
      <c r="C1108" s="261"/>
      <c r="D1108" s="261"/>
      <c r="E1108" s="261"/>
      <c r="F1108" s="261"/>
      <c r="G1108" s="261"/>
      <c r="H1108" s="261"/>
      <c r="I1108" s="261"/>
      <c r="J1108" s="261"/>
      <c r="K1108" s="261"/>
      <c r="L1108" s="261"/>
      <c r="M1108" s="261"/>
      <c r="N1108" s="261"/>
      <c r="O1108" s="261"/>
      <c r="P1108" s="388"/>
    </row>
    <row r="1109" spans="1:16" ht="24.95" customHeight="1" thickBot="1" x14ac:dyDescent="0.3">
      <c r="A1109" s="519" t="s">
        <v>857</v>
      </c>
      <c r="B1109" s="520"/>
      <c r="C1109" s="520"/>
      <c r="D1109" s="520"/>
      <c r="E1109" s="520"/>
      <c r="F1109" s="520"/>
      <c r="G1109" s="520"/>
      <c r="H1109" s="520"/>
      <c r="I1109" s="520"/>
      <c r="J1109" s="520"/>
      <c r="K1109" s="520"/>
      <c r="L1109" s="520"/>
      <c r="M1109" s="520"/>
      <c r="N1109" s="520"/>
      <c r="O1109" s="520"/>
      <c r="P1109" s="521"/>
    </row>
    <row r="1110" spans="1:16" ht="24.95" customHeight="1" thickBot="1" x14ac:dyDescent="0.3">
      <c r="A1110" s="322"/>
      <c r="B1110" s="532" t="s">
        <v>1152</v>
      </c>
      <c r="C1110" s="532"/>
      <c r="D1110" s="532"/>
      <c r="E1110" s="532"/>
      <c r="F1110" s="532"/>
      <c r="G1110" s="532"/>
      <c r="H1110" s="532"/>
      <c r="I1110" s="532"/>
      <c r="J1110" s="532"/>
      <c r="K1110" s="532"/>
      <c r="L1110" s="352"/>
      <c r="M1110" s="352"/>
      <c r="N1110" s="352"/>
      <c r="O1110" s="352"/>
      <c r="P1110" s="353"/>
    </row>
    <row r="1111" spans="1:16" ht="50.25" customHeight="1" x14ac:dyDescent="0.25">
      <c r="A1111" s="510" t="s">
        <v>762</v>
      </c>
      <c r="B1111" s="511"/>
      <c r="C1111" s="511"/>
      <c r="D1111" s="511"/>
      <c r="E1111" s="511"/>
      <c r="F1111" s="511"/>
      <c r="G1111" s="511"/>
      <c r="H1111" s="511"/>
      <c r="I1111" s="511"/>
      <c r="J1111" s="511"/>
      <c r="K1111" s="511"/>
      <c r="L1111" s="511"/>
      <c r="M1111" s="511"/>
      <c r="N1111" s="511"/>
      <c r="O1111" s="511"/>
      <c r="P1111" s="512"/>
    </row>
    <row r="1112" spans="1:16" ht="24.95" customHeight="1" x14ac:dyDescent="0.25">
      <c r="A1112" s="513" t="s">
        <v>1365</v>
      </c>
      <c r="B1112" s="514"/>
      <c r="C1112" s="514"/>
      <c r="D1112" s="514"/>
      <c r="E1112" s="514"/>
      <c r="F1112" s="514"/>
      <c r="G1112" s="514"/>
      <c r="H1112" s="514"/>
      <c r="I1112" s="514"/>
      <c r="J1112" s="514"/>
      <c r="K1112" s="514"/>
      <c r="L1112" s="514"/>
      <c r="M1112" s="514"/>
      <c r="N1112" s="514"/>
      <c r="O1112" s="514"/>
      <c r="P1112" s="515"/>
    </row>
    <row r="1113" spans="1:16" ht="24.95" customHeight="1" x14ac:dyDescent="0.25">
      <c r="A1113" s="534" t="s">
        <v>1149</v>
      </c>
      <c r="B1113" s="535"/>
      <c r="C1113" s="535"/>
      <c r="D1113" s="535"/>
      <c r="E1113" s="535"/>
      <c r="F1113" s="536"/>
      <c r="G1113" s="522" t="s">
        <v>764</v>
      </c>
      <c r="H1113" s="523"/>
      <c r="I1113" s="523"/>
      <c r="J1113" s="523"/>
      <c r="K1113" s="523"/>
      <c r="L1113" s="523"/>
      <c r="M1113" s="523"/>
      <c r="N1113" s="523"/>
      <c r="O1113" s="523"/>
      <c r="P1113" s="524"/>
    </row>
    <row r="1114" spans="1:16" ht="24.95" customHeight="1" x14ac:dyDescent="0.25">
      <c r="A1114" s="525" t="s">
        <v>393</v>
      </c>
      <c r="B1114" s="505" t="s">
        <v>644</v>
      </c>
      <c r="C1114" s="505" t="s">
        <v>645</v>
      </c>
      <c r="D1114" s="505" t="s">
        <v>1613</v>
      </c>
      <c r="E1114" s="505" t="s">
        <v>394</v>
      </c>
      <c r="F1114" s="505" t="s">
        <v>621</v>
      </c>
      <c r="G1114" s="527" t="s">
        <v>31</v>
      </c>
      <c r="H1114" s="528"/>
      <c r="I1114" s="263" t="s">
        <v>7</v>
      </c>
      <c r="J1114" s="264" t="s">
        <v>32</v>
      </c>
      <c r="K1114" s="264" t="s">
        <v>640</v>
      </c>
      <c r="L1114" s="265" t="s">
        <v>8</v>
      </c>
      <c r="M1114" s="266" t="s">
        <v>9</v>
      </c>
      <c r="N1114" s="267" t="s">
        <v>10</v>
      </c>
      <c r="O1114" s="264" t="s">
        <v>396</v>
      </c>
      <c r="P1114" s="268" t="s">
        <v>623</v>
      </c>
    </row>
    <row r="1115" spans="1:16" ht="24.95" customHeight="1" x14ac:dyDescent="0.25">
      <c r="A1115" s="526"/>
      <c r="B1115" s="506"/>
      <c r="C1115" s="506"/>
      <c r="D1115" s="506"/>
      <c r="E1115" s="506"/>
      <c r="F1115" s="506"/>
      <c r="G1115" s="269" t="s">
        <v>34</v>
      </c>
      <c r="H1115" s="378" t="s">
        <v>35</v>
      </c>
      <c r="I1115" s="271" t="s">
        <v>36</v>
      </c>
      <c r="J1115" s="272" t="s">
        <v>36</v>
      </c>
      <c r="K1115" s="272" t="s">
        <v>36</v>
      </c>
      <c r="L1115" s="273" t="s">
        <v>37</v>
      </c>
      <c r="M1115" s="274" t="s">
        <v>37</v>
      </c>
      <c r="N1115" s="275" t="s">
        <v>38</v>
      </c>
      <c r="O1115" s="272" t="s">
        <v>37</v>
      </c>
      <c r="P1115" s="276" t="s">
        <v>37</v>
      </c>
    </row>
    <row r="1116" spans="1:16" ht="24.95" customHeight="1" x14ac:dyDescent="0.25">
      <c r="A1116" s="277" t="s">
        <v>107</v>
      </c>
      <c r="B1116" s="278">
        <v>10</v>
      </c>
      <c r="C1116" s="249">
        <v>10</v>
      </c>
      <c r="D1116" s="249" t="s">
        <v>1614</v>
      </c>
      <c r="E1116" s="279">
        <f>IFERROR(B1116/C1116,0)</f>
        <v>1</v>
      </c>
      <c r="F1116" s="279"/>
      <c r="G1116" s="280">
        <f>IFERROR((VLOOKUP($A1116,'Tabela de alimentos'!$A$3:$K$1041,2,FALSE))*$C1116/100,0)</f>
        <v>2.7056697101449281</v>
      </c>
      <c r="H1116" s="281">
        <f>IFERROR((VLOOKUP($A1116,'Tabela de alimentos'!$A$3:$K$1041,3,FALSE))*$C1116/100,0)</f>
        <v>11.32052206724638</v>
      </c>
      <c r="I1116" s="279">
        <f>IFERROR((VLOOKUP($A1116,'Tabela de alimentos'!$A$3:$K$1041,4,FALSE))*$C1116/100,0)</f>
        <v>0.28731884057971013</v>
      </c>
      <c r="J1116" s="282">
        <f>IFERROR((VLOOKUP($A1116,'Tabela de alimentos'!$A$3:$K$1041,5,FALSE))*$C1116/100,0)</f>
        <v>5.4666666666666676E-2</v>
      </c>
      <c r="K1116" s="282">
        <f>IFERROR((VLOOKUP($A1116,'Tabela de alimentos'!$A$3:$K$1041,6,FALSE))*$C1116/100,0)</f>
        <v>0.43334782608695588</v>
      </c>
      <c r="L1116" s="283">
        <f>IFERROR((VLOOKUP($A1116,'Tabela de alimentos'!$A$3:$K$1041,7,FALSE))*$C1116/100,0)</f>
        <v>13.086599999999999</v>
      </c>
      <c r="M1116" s="283">
        <f>IFERROR((VLOOKUP($A1116,'Tabela de alimentos'!$A$3:$K$1041,8,FALSE))*$C1116/100,0)</f>
        <v>4.5366666666666673E-2</v>
      </c>
      <c r="N1116" s="283">
        <f>IFERROR((VLOOKUP($A1116,'Tabela de alimentos'!$A$3:$K$1041,9,FALSE))*$C1116/100,0)</f>
        <v>58.3</v>
      </c>
      <c r="O1116" s="283">
        <f>IFERROR((VLOOKUP($A1116,'Tabela de alimentos'!$A$3:$K$1041,10,FALSE))*$C1116/100,0)</f>
        <v>9.668333333333333</v>
      </c>
      <c r="P1116" s="284">
        <f>IFERROR((VLOOKUP($A1116,'Tabela de alimentos'!$A$3:$K$1041,11,FALSE))*$C1116/100,0)</f>
        <v>0.61709999999999998</v>
      </c>
    </row>
    <row r="1117" spans="1:16" ht="24.95" customHeight="1" x14ac:dyDescent="0.25">
      <c r="A1117" s="285" t="s">
        <v>216</v>
      </c>
      <c r="B1117" s="278">
        <v>2.5</v>
      </c>
      <c r="C1117" s="249">
        <v>2.5</v>
      </c>
      <c r="D1117" s="249" t="s">
        <v>1615</v>
      </c>
      <c r="E1117" s="279">
        <f>IFERROR(B1117/C1117,0)</f>
        <v>1</v>
      </c>
      <c r="F1117" s="279"/>
      <c r="G1117" s="282">
        <f>IFERROR((VLOOKUP($A1117,'Tabela de alimentos'!$A$3:$K$1041,2,FALSE))*$C1117/100,0)</f>
        <v>22.1</v>
      </c>
      <c r="H1117" s="283">
        <f>IFERROR((VLOOKUP($A1117,'Tabela de alimentos'!$A$3:$K$1041,3,FALSE))*$C1117/100,0)</f>
        <v>92.466399999999993</v>
      </c>
      <c r="I1117" s="279">
        <f>IFERROR((VLOOKUP($A1117,'Tabela de alimentos'!$A$3:$K$1041,4,FALSE))*$C1117/100,0)</f>
        <v>0</v>
      </c>
      <c r="J1117" s="282">
        <f>IFERROR((VLOOKUP($A1117,'Tabela de alimentos'!$A$3:$K$1041,5,FALSE))*$C1117/100,0)</f>
        <v>2.5</v>
      </c>
      <c r="K1117" s="282">
        <f>IFERROR((VLOOKUP($A1117,'Tabela de alimentos'!$A$3:$K$1041,6,FALSE))*$C1117/100,0)</f>
        <v>0</v>
      </c>
      <c r="L1117" s="283">
        <f>IFERROR((VLOOKUP($A1117,'Tabela de alimentos'!$A$3:$K$1041,7,FALSE))*$C1117/100,0)</f>
        <v>0</v>
      </c>
      <c r="M1117" s="283">
        <f>IFERROR((VLOOKUP($A1117,'Tabela de alimentos'!$A$3:$K$1041,8,FALSE))*$C1117/100,0)</f>
        <v>0</v>
      </c>
      <c r="N1117" s="283">
        <f>IFERROR((VLOOKUP($A1117,'Tabela de alimentos'!$A$3:$K$1041,9,FALSE))*$C1117/100,0)</f>
        <v>0</v>
      </c>
      <c r="O1117" s="283">
        <f>IFERROR((VLOOKUP($A1117,'Tabela de alimentos'!$A$3:$K$1041,10,FALSE))*$C1117/100,0)</f>
        <v>0</v>
      </c>
      <c r="P1117" s="284">
        <f>IFERROR((VLOOKUP($A1117,'Tabela de alimentos'!$A$3:$K$1041,11,FALSE))*$C1117/100,0)</f>
        <v>0</v>
      </c>
    </row>
    <row r="1118" spans="1:16" ht="24.95" customHeight="1" x14ac:dyDescent="0.25">
      <c r="A1118" s="285" t="s">
        <v>861</v>
      </c>
      <c r="B1118" s="278">
        <v>0.2</v>
      </c>
      <c r="C1118" s="249">
        <v>0.2</v>
      </c>
      <c r="D1118" s="249" t="s">
        <v>1614</v>
      </c>
      <c r="E1118" s="279">
        <f>IFERROR(B1118/C1118,0)</f>
        <v>1</v>
      </c>
      <c r="F1118" s="279"/>
      <c r="G1118" s="289">
        <f>IFERROR((VLOOKUP($A1118,'Tabela de alimentos'!$A$3:$K$1041,2,FALSE))*$C1118/100,0)</f>
        <v>0</v>
      </c>
      <c r="H1118" s="283">
        <f>IFERROR((VLOOKUP($A1118,'Tabela de alimentos'!$A$3:$K$1041,3,FALSE))*$C1118/100,0)</f>
        <v>0</v>
      </c>
      <c r="I1118" s="279">
        <f>IFERROR((VLOOKUP($A1118,'Tabela de alimentos'!$A$3:$K$1041,4,FALSE))*$C1118/100,0)</f>
        <v>0</v>
      </c>
      <c r="J1118" s="282">
        <f>IFERROR((VLOOKUP($A1118,'Tabela de alimentos'!$A$3:$K$1041,5,FALSE))*$C1118/100,0)</f>
        <v>0</v>
      </c>
      <c r="K1118" s="282">
        <f>IFERROR((VLOOKUP($A1118,'Tabela de alimentos'!$A$3:$K$1041,6,FALSE))*$C1118/100,0)</f>
        <v>0</v>
      </c>
      <c r="L1118" s="283">
        <f>IFERROR((VLOOKUP($A1118,'Tabela de alimentos'!$A$3:$K$1041,7,FALSE))*$C1118/100,0)</f>
        <v>0</v>
      </c>
      <c r="M1118" s="283">
        <f>IFERROR((VLOOKUP($A1118,'Tabela de alimentos'!$A$3:$K$1041,8,FALSE))*$C1118/100,0)</f>
        <v>0</v>
      </c>
      <c r="N1118" s="283">
        <f>IFERROR((VLOOKUP($A1118,'Tabela de alimentos'!$A$3:$K$1041,9,FALSE))*$C1118/100,0)</f>
        <v>0</v>
      </c>
      <c r="O1118" s="283">
        <f>IFERROR((VLOOKUP($A1118,'Tabela de alimentos'!$A$3:$K$1041,10,FALSE))*$C1118/100,0)</f>
        <v>0</v>
      </c>
      <c r="P1118" s="284">
        <f>IFERROR((VLOOKUP($A1118,'Tabela de alimentos'!$A$3:$K$1041,11,FALSE))*$C1118/100,0)</f>
        <v>79.88600000000001</v>
      </c>
    </row>
    <row r="1119" spans="1:16" ht="24.95" customHeight="1" x14ac:dyDescent="0.25">
      <c r="A1119" s="539" t="s">
        <v>395</v>
      </c>
      <c r="B1119" s="540"/>
      <c r="C1119" s="540"/>
      <c r="D1119" s="540"/>
      <c r="E1119" s="540"/>
      <c r="F1119" s="541"/>
      <c r="G1119" s="313">
        <f>SUM(G1116:G1118)</f>
        <v>24.805669710144929</v>
      </c>
      <c r="H1119" s="315">
        <f t="shared" ref="H1119:P1119" si="89">SUM(H1116:H1118)</f>
        <v>103.78692206724637</v>
      </c>
      <c r="I1119" s="315">
        <f t="shared" si="89"/>
        <v>0.28731884057971013</v>
      </c>
      <c r="J1119" s="316">
        <f t="shared" si="89"/>
        <v>2.5546666666666669</v>
      </c>
      <c r="K1119" s="316">
        <f t="shared" si="89"/>
        <v>0.43334782608695588</v>
      </c>
      <c r="L1119" s="316">
        <f t="shared" si="89"/>
        <v>13.086599999999999</v>
      </c>
      <c r="M1119" s="315">
        <f t="shared" si="89"/>
        <v>4.5366666666666673E-2</v>
      </c>
      <c r="N1119" s="317">
        <f t="shared" si="89"/>
        <v>58.3</v>
      </c>
      <c r="O1119" s="317">
        <f t="shared" si="89"/>
        <v>9.668333333333333</v>
      </c>
      <c r="P1119" s="318">
        <f t="shared" si="89"/>
        <v>80.503100000000003</v>
      </c>
    </row>
    <row r="1120" spans="1:16" ht="24.95" customHeight="1" x14ac:dyDescent="0.25">
      <c r="A1120" s="295" t="s">
        <v>767</v>
      </c>
      <c r="B1120" s="537"/>
      <c r="C1120" s="537"/>
      <c r="D1120" s="250"/>
      <c r="E1120" s="296"/>
      <c r="F1120" s="296"/>
      <c r="G1120" s="297"/>
      <c r="H1120" s="296"/>
      <c r="I1120" s="296"/>
      <c r="J1120" s="296"/>
      <c r="K1120" s="296"/>
      <c r="L1120" s="296"/>
      <c r="M1120" s="298"/>
      <c r="N1120" s="298"/>
      <c r="O1120" s="298"/>
      <c r="P1120" s="299"/>
    </row>
    <row r="1121" spans="1:16" ht="24.95" customHeight="1" x14ac:dyDescent="0.25">
      <c r="A1121" s="516" t="s">
        <v>1150</v>
      </c>
      <c r="B1121" s="517"/>
      <c r="C1121" s="517"/>
      <c r="D1121" s="517"/>
      <c r="E1121" s="517"/>
      <c r="F1121" s="517"/>
      <c r="G1121" s="517"/>
      <c r="H1121" s="517"/>
      <c r="I1121" s="517"/>
      <c r="J1121" s="517"/>
      <c r="K1121" s="517"/>
      <c r="L1121" s="517"/>
      <c r="M1121" s="517"/>
      <c r="N1121" s="517"/>
      <c r="O1121" s="517"/>
      <c r="P1121" s="518"/>
    </row>
    <row r="1122" spans="1:16" ht="24.95" customHeight="1" x14ac:dyDescent="0.25">
      <c r="A1122" s="516" t="s">
        <v>855</v>
      </c>
      <c r="B1122" s="517"/>
      <c r="C1122" s="517"/>
      <c r="D1122" s="517"/>
      <c r="E1122" s="517"/>
      <c r="F1122" s="517"/>
      <c r="G1122" s="517"/>
      <c r="H1122" s="517"/>
      <c r="I1122" s="517"/>
      <c r="J1122" s="517"/>
      <c r="K1122" s="517"/>
      <c r="L1122" s="517"/>
      <c r="M1122" s="517"/>
      <c r="N1122" s="517"/>
      <c r="O1122" s="517"/>
      <c r="P1122" s="518"/>
    </row>
    <row r="1123" spans="1:16" ht="24.95" customHeight="1" x14ac:dyDescent="0.25">
      <c r="A1123" s="516" t="s">
        <v>1151</v>
      </c>
      <c r="B1123" s="517"/>
      <c r="C1123" s="517"/>
      <c r="D1123" s="517"/>
      <c r="E1123" s="517"/>
      <c r="F1123" s="517"/>
      <c r="G1123" s="517"/>
      <c r="H1123" s="517"/>
      <c r="I1123" s="517"/>
      <c r="J1123" s="517"/>
      <c r="K1123" s="517"/>
      <c r="L1123" s="517"/>
      <c r="M1123" s="517"/>
      <c r="N1123" s="517"/>
      <c r="O1123" s="517"/>
      <c r="P1123" s="518"/>
    </row>
    <row r="1124" spans="1:16" ht="24.95" customHeight="1" thickBot="1" x14ac:dyDescent="0.3">
      <c r="A1124" s="519" t="s">
        <v>857</v>
      </c>
      <c r="B1124" s="520"/>
      <c r="C1124" s="520"/>
      <c r="D1124" s="520"/>
      <c r="E1124" s="520"/>
      <c r="F1124" s="520"/>
      <c r="G1124" s="520"/>
      <c r="H1124" s="520"/>
      <c r="I1124" s="520"/>
      <c r="J1124" s="520"/>
      <c r="K1124" s="520"/>
      <c r="L1124" s="520"/>
      <c r="M1124" s="520"/>
      <c r="N1124" s="520"/>
      <c r="O1124" s="520"/>
      <c r="P1124" s="521"/>
    </row>
    <row r="1125" spans="1:16" ht="24.95" customHeight="1" thickBot="1" x14ac:dyDescent="0.3">
      <c r="A1125" s="366"/>
      <c r="B1125" s="532" t="s">
        <v>1152</v>
      </c>
      <c r="C1125" s="532"/>
      <c r="D1125" s="532"/>
      <c r="E1125" s="532"/>
      <c r="F1125" s="532"/>
      <c r="G1125" s="532"/>
      <c r="H1125" s="532"/>
      <c r="I1125" s="532"/>
      <c r="J1125" s="532"/>
      <c r="K1125" s="532"/>
      <c r="L1125" s="367"/>
      <c r="M1125" s="367"/>
      <c r="N1125" s="367"/>
      <c r="O1125" s="367"/>
      <c r="P1125" s="368"/>
    </row>
    <row r="1126" spans="1:16" ht="48" customHeight="1" x14ac:dyDescent="0.25">
      <c r="A1126" s="510" t="s">
        <v>762</v>
      </c>
      <c r="B1126" s="511"/>
      <c r="C1126" s="511"/>
      <c r="D1126" s="511"/>
      <c r="E1126" s="511"/>
      <c r="F1126" s="511"/>
      <c r="G1126" s="511"/>
      <c r="H1126" s="511"/>
      <c r="I1126" s="511"/>
      <c r="J1126" s="511"/>
      <c r="K1126" s="511"/>
      <c r="L1126" s="511"/>
      <c r="M1126" s="511"/>
      <c r="N1126" s="511"/>
      <c r="O1126" s="511"/>
      <c r="P1126" s="512"/>
    </row>
    <row r="1127" spans="1:16" ht="24.95" customHeight="1" x14ac:dyDescent="0.25">
      <c r="A1127" s="513" t="s">
        <v>1365</v>
      </c>
      <c r="B1127" s="514"/>
      <c r="C1127" s="514"/>
      <c r="D1127" s="514"/>
      <c r="E1127" s="514"/>
      <c r="F1127" s="514"/>
      <c r="G1127" s="514"/>
      <c r="H1127" s="514"/>
      <c r="I1127" s="514"/>
      <c r="J1127" s="514"/>
      <c r="K1127" s="514"/>
      <c r="L1127" s="514"/>
      <c r="M1127" s="514"/>
      <c r="N1127" s="514"/>
      <c r="O1127" s="514"/>
      <c r="P1127" s="515"/>
    </row>
    <row r="1128" spans="1:16" ht="24.95" customHeight="1" x14ac:dyDescent="0.25">
      <c r="A1128" s="534" t="s">
        <v>1617</v>
      </c>
      <c r="B1128" s="535"/>
      <c r="C1128" s="535"/>
      <c r="D1128" s="535"/>
      <c r="E1128" s="535"/>
      <c r="F1128" s="536"/>
      <c r="G1128" s="522" t="s">
        <v>764</v>
      </c>
      <c r="H1128" s="523"/>
      <c r="I1128" s="523"/>
      <c r="J1128" s="523"/>
      <c r="K1128" s="523"/>
      <c r="L1128" s="523"/>
      <c r="M1128" s="523"/>
      <c r="N1128" s="523"/>
      <c r="O1128" s="523"/>
      <c r="P1128" s="524"/>
    </row>
    <row r="1129" spans="1:16" ht="24.95" customHeight="1" x14ac:dyDescent="0.25">
      <c r="A1129" s="525" t="s">
        <v>393</v>
      </c>
      <c r="B1129" s="505" t="s">
        <v>644</v>
      </c>
      <c r="C1129" s="505" t="s">
        <v>645</v>
      </c>
      <c r="D1129" s="505" t="s">
        <v>1613</v>
      </c>
      <c r="E1129" s="505" t="s">
        <v>394</v>
      </c>
      <c r="F1129" s="505" t="s">
        <v>621</v>
      </c>
      <c r="G1129" s="527" t="s">
        <v>31</v>
      </c>
      <c r="H1129" s="528"/>
      <c r="I1129" s="263" t="s">
        <v>7</v>
      </c>
      <c r="J1129" s="264" t="s">
        <v>32</v>
      </c>
      <c r="K1129" s="264" t="s">
        <v>640</v>
      </c>
      <c r="L1129" s="265" t="s">
        <v>8</v>
      </c>
      <c r="M1129" s="266" t="s">
        <v>9</v>
      </c>
      <c r="N1129" s="267" t="s">
        <v>10</v>
      </c>
      <c r="O1129" s="264" t="s">
        <v>396</v>
      </c>
      <c r="P1129" s="268" t="s">
        <v>623</v>
      </c>
    </row>
    <row r="1130" spans="1:16" ht="24.95" customHeight="1" x14ac:dyDescent="0.25">
      <c r="A1130" s="526"/>
      <c r="B1130" s="506"/>
      <c r="C1130" s="506"/>
      <c r="D1130" s="506"/>
      <c r="E1130" s="506"/>
      <c r="F1130" s="506"/>
      <c r="G1130" s="269" t="s">
        <v>34</v>
      </c>
      <c r="H1130" s="270" t="s">
        <v>35</v>
      </c>
      <c r="I1130" s="271" t="s">
        <v>36</v>
      </c>
      <c r="J1130" s="272" t="s">
        <v>36</v>
      </c>
      <c r="K1130" s="272" t="s">
        <v>36</v>
      </c>
      <c r="L1130" s="273" t="s">
        <v>37</v>
      </c>
      <c r="M1130" s="274" t="s">
        <v>37</v>
      </c>
      <c r="N1130" s="275" t="s">
        <v>38</v>
      </c>
      <c r="O1130" s="272" t="s">
        <v>37</v>
      </c>
      <c r="P1130" s="276" t="s">
        <v>37</v>
      </c>
    </row>
    <row r="1131" spans="1:16" ht="24.95" customHeight="1" x14ac:dyDescent="0.25">
      <c r="A1131" s="277" t="s">
        <v>94</v>
      </c>
      <c r="B1131" s="278">
        <v>40</v>
      </c>
      <c r="C1131" s="249">
        <v>35</v>
      </c>
      <c r="D1131" s="249" t="s">
        <v>1614</v>
      </c>
      <c r="E1131" s="279">
        <f t="shared" ref="E1131:E1139" si="90">IFERROR(B1131/C1131,0)</f>
        <v>1.1428571428571428</v>
      </c>
      <c r="F1131" s="279"/>
      <c r="G1131" s="280">
        <f>IFERROR((VLOOKUP($A1131,'Tabela de alimentos'!$A$3:$K$1041,2,FALSE))*$C1131/100,0)</f>
        <v>22.529579130434776</v>
      </c>
      <c r="H1131" s="281">
        <f>IFERROR((VLOOKUP($A1131,'Tabela de alimentos'!$A$3:$K$1041,3,FALSE))*$C1131/100,0)</f>
        <v>94.263759081739096</v>
      </c>
      <c r="I1131" s="279">
        <f>IFERROR((VLOOKUP($A1131,'Tabela de alimentos'!$A$3:$K$1041,4,FALSE))*$C1131/100,0)</f>
        <v>0.62010869565217375</v>
      </c>
      <c r="J1131" s="282">
        <f>IFERROR((VLOOKUP($A1131,'Tabela de alimentos'!$A$3:$K$1041,5,FALSE))*$C1131/100,0)</f>
        <v>0</v>
      </c>
      <c r="K1131" s="282">
        <f>IFERROR((VLOOKUP($A1131,'Tabela de alimentos'!$A$3:$K$1041,6,FALSE))*$C1131/100,0)</f>
        <v>5.1408913043478242</v>
      </c>
      <c r="L1131" s="283">
        <f>IFERROR((VLOOKUP($A1131,'Tabela de alimentos'!$A$3:$K$1041,7,FALSE))*$C1131/100,0)</f>
        <v>1.2424999999999999</v>
      </c>
      <c r="M1131" s="283">
        <f>IFERROR((VLOOKUP($A1131,'Tabela de alimentos'!$A$3:$K$1041,8,FALSE))*$C1131/100,0)</f>
        <v>0.126</v>
      </c>
      <c r="N1131" s="283">
        <f>IFERROR((VLOOKUP($A1131,'Tabela de alimentos'!$A$3:$K$1041,9,FALSE))*$C1131/100,0)</f>
        <v>0</v>
      </c>
      <c r="O1131" s="283">
        <f>IFERROR((VLOOKUP($A1131,'Tabela de alimentos'!$A$3:$K$1041,10,FALSE))*$C1131/100,0)</f>
        <v>10.879166666666665</v>
      </c>
      <c r="P1131" s="284">
        <f>IFERROR((VLOOKUP($A1131,'Tabela de alimentos'!$A$3:$K$1041,11,FALSE))*$C1131/100,0)</f>
        <v>0</v>
      </c>
    </row>
    <row r="1132" spans="1:16" ht="24.95" customHeight="1" x14ac:dyDescent="0.25">
      <c r="A1132" s="285" t="s">
        <v>103</v>
      </c>
      <c r="B1132" s="278">
        <v>25</v>
      </c>
      <c r="C1132" s="249">
        <v>20</v>
      </c>
      <c r="D1132" s="249" t="s">
        <v>1614</v>
      </c>
      <c r="E1132" s="279">
        <f t="shared" si="90"/>
        <v>1.25</v>
      </c>
      <c r="F1132" s="279"/>
      <c r="G1132" s="282">
        <f>IFERROR((VLOOKUP($A1132,'Tabela de alimentos'!$A$3:$K$1041,2,FALSE))*$C1132/100,0)</f>
        <v>6</v>
      </c>
      <c r="H1132" s="283">
        <f>IFERROR((VLOOKUP($A1132,'Tabela de alimentos'!$A$3:$K$1041,3,FALSE))*$C1132/100,0)</f>
        <v>25.6</v>
      </c>
      <c r="I1132" s="279">
        <f>IFERROR((VLOOKUP($A1132,'Tabela de alimentos'!$A$3:$K$1041,4,FALSE))*$C1132/100,0)</f>
        <v>0.22400000000000003</v>
      </c>
      <c r="J1132" s="282">
        <f>IFERROR((VLOOKUP($A1132,'Tabela de alimentos'!$A$3:$K$1041,5,FALSE))*$C1132/100,0)</f>
        <v>4.2000000000000003E-2</v>
      </c>
      <c r="K1132" s="282">
        <f>IFERROR((VLOOKUP($A1132,'Tabela de alimentos'!$A$3:$K$1041,6,FALSE))*$C1132/100,0)</f>
        <v>0.91199999999999992</v>
      </c>
      <c r="L1132" s="283">
        <f>IFERROR((VLOOKUP($A1132,'Tabela de alimentos'!$A$3:$K$1041,7,FALSE))*$C1132/100,0)</f>
        <v>4.28</v>
      </c>
      <c r="M1132" s="283">
        <f>IFERROR((VLOOKUP($A1132,'Tabela de alimentos'!$A$3:$K$1041,8,FALSE))*$C1132/100,0)</f>
        <v>9.3999999999999986E-2</v>
      </c>
      <c r="N1132" s="283">
        <f>IFERROR((VLOOKUP($A1132,'Tabela de alimentos'!$A$3:$K$1041,9,FALSE))*$C1132/100,0)</f>
        <v>148</v>
      </c>
      <c r="O1132" s="283">
        <f>IFERROR((VLOOKUP($A1132,'Tabela de alimentos'!$A$3:$K$1041,10,FALSE))*$C1132/100,0)</f>
        <v>1.0233333333333334</v>
      </c>
      <c r="P1132" s="284">
        <f>IFERROR((VLOOKUP($A1132,'Tabela de alimentos'!$A$3:$K$1041,11,FALSE))*$C1132/100,0)</f>
        <v>2.2200000000000002</v>
      </c>
    </row>
    <row r="1133" spans="1:16" ht="24.95" customHeight="1" x14ac:dyDescent="0.25">
      <c r="A1133" s="285" t="s">
        <v>105</v>
      </c>
      <c r="B1133" s="278">
        <v>15</v>
      </c>
      <c r="C1133" s="249">
        <v>15</v>
      </c>
      <c r="D1133" s="249" t="s">
        <v>1614</v>
      </c>
      <c r="E1133" s="279">
        <f t="shared" si="90"/>
        <v>1</v>
      </c>
      <c r="F1133" s="279"/>
      <c r="G1133" s="282">
        <f>IFERROR((VLOOKUP($A1133,'Tabela de alimentos'!$A$3:$K$1041,2,FALSE))*$C1133/100,0)</f>
        <v>2.546837826086958</v>
      </c>
      <c r="H1133" s="283">
        <f>IFERROR((VLOOKUP($A1133,'Tabela de alimentos'!$A$3:$K$1041,3,FALSE))*$C1133/100,0)</f>
        <v>10.655969464347834</v>
      </c>
      <c r="I1133" s="279">
        <f>IFERROR((VLOOKUP($A1133,'Tabela de alimentos'!$A$3:$K$1041,4,FALSE))*$C1133/100,0)</f>
        <v>0.10489130434782611</v>
      </c>
      <c r="J1133" s="282">
        <f>IFERROR((VLOOKUP($A1133,'Tabela de alimentos'!$A$3:$K$1041,5,FALSE))*$C1133/100,0)</f>
        <v>8.9999999999999993E-3</v>
      </c>
      <c r="K1133" s="282">
        <f>IFERROR((VLOOKUP($A1133,'Tabela de alimentos'!$A$3:$K$1041,6,FALSE))*$C1133/100,0)</f>
        <v>0.62060869565217514</v>
      </c>
      <c r="L1133" s="283">
        <f>IFERROR((VLOOKUP($A1133,'Tabela de alimentos'!$A$3:$K$1041,7,FALSE))*$C1133/100,0)</f>
        <v>1.7260000000000002</v>
      </c>
      <c r="M1133" s="283">
        <f>IFERROR((VLOOKUP($A1133,'Tabela de alimentos'!$A$3:$K$1041,8,FALSE))*$C1133/100,0)</f>
        <v>2.5500000000000002E-2</v>
      </c>
      <c r="N1133" s="283">
        <f>IFERROR((VLOOKUP($A1133,'Tabela de alimentos'!$A$3:$K$1041,9,FALSE))*$C1133/100,0)</f>
        <v>0</v>
      </c>
      <c r="O1133" s="283">
        <f>IFERROR((VLOOKUP($A1133,'Tabela de alimentos'!$A$3:$K$1041,10,FALSE))*$C1133/100,0)</f>
        <v>1.5919999999999999</v>
      </c>
      <c r="P1133" s="284">
        <f>IFERROR((VLOOKUP($A1133,'Tabela de alimentos'!$A$3:$K$1041,11,FALSE))*$C1133/100,0)</f>
        <v>0</v>
      </c>
    </row>
    <row r="1134" spans="1:16" ht="24.95" customHeight="1" x14ac:dyDescent="0.25">
      <c r="A1134" s="285" t="s">
        <v>70</v>
      </c>
      <c r="B1134" s="278">
        <v>3</v>
      </c>
      <c r="C1134" s="249">
        <v>3</v>
      </c>
      <c r="D1134" s="249" t="s">
        <v>1614</v>
      </c>
      <c r="E1134" s="279">
        <f t="shared" si="90"/>
        <v>1</v>
      </c>
      <c r="F1134" s="279"/>
      <c r="G1134" s="282">
        <f>IFERROR((VLOOKUP($A1134,'Tabela de alimentos'!$A$3:$K$1041,2,FALSE))*$C1134/100,0)</f>
        <v>2.9269468260869553</v>
      </c>
      <c r="H1134" s="283">
        <f>IFERROR((VLOOKUP($A1134,'Tabela de alimentos'!$A$3:$K$1041,3,FALSE))*$C1134/100,0)</f>
        <v>12.246345520347823</v>
      </c>
      <c r="I1134" s="279">
        <f>IFERROR((VLOOKUP($A1134,'Tabela de alimentos'!$A$3:$K$1041,4,FALSE))*$C1134/100,0)</f>
        <v>9.6847826086956523E-2</v>
      </c>
      <c r="J1134" s="282">
        <f>IFERROR((VLOOKUP($A1134,'Tabela de alimentos'!$A$3:$K$1041,5,FALSE))*$C1134/100,0)</f>
        <v>7.0599999999999982E-2</v>
      </c>
      <c r="K1134" s="282">
        <f>IFERROR((VLOOKUP($A1134,'Tabela de alimentos'!$A$3:$K$1041,6,FALSE))*$C1134/100,0)</f>
        <v>0.51405217391304314</v>
      </c>
      <c r="L1134" s="283">
        <f>IFERROR((VLOOKUP($A1134,'Tabela de alimentos'!$A$3:$K$1041,7,FALSE))*$C1134/100,0)</f>
        <v>6.5020000000000008E-2</v>
      </c>
      <c r="M1134" s="283">
        <f>IFERROR((VLOOKUP($A1134,'Tabela de alimentos'!$A$3:$K$1041,8,FALSE))*$C1134/100,0)</f>
        <v>1.7570000000000002E-2</v>
      </c>
      <c r="N1134" s="283">
        <f>IFERROR((VLOOKUP($A1134,'Tabela de alimentos'!$A$3:$K$1041,9,FALSE))*$C1134/100,0)</f>
        <v>1.38</v>
      </c>
      <c r="O1134" s="283">
        <f>IFERROR((VLOOKUP($A1134,'Tabela de alimentos'!$A$3:$K$1041,10,FALSE))*$C1134/100,0)</f>
        <v>5.2300000000000006E-2</v>
      </c>
      <c r="P1134" s="284">
        <f>IFERROR((VLOOKUP($A1134,'Tabela de alimentos'!$A$3:$K$1041,11,FALSE))*$C1134/100,0)</f>
        <v>7.8104970000000007</v>
      </c>
    </row>
    <row r="1135" spans="1:16" ht="24.95" customHeight="1" x14ac:dyDescent="0.25">
      <c r="A1135" s="285" t="s">
        <v>1</v>
      </c>
      <c r="B1135" s="278">
        <v>15</v>
      </c>
      <c r="C1135" s="249">
        <v>30</v>
      </c>
      <c r="D1135" s="249" t="s">
        <v>1614</v>
      </c>
      <c r="E1135" s="279">
        <f t="shared" si="90"/>
        <v>0.5</v>
      </c>
      <c r="F1135" s="279"/>
      <c r="G1135" s="282">
        <f>IFERROR((VLOOKUP($A1135,'Tabela de alimentos'!$A$3:$K$1041,2,FALSE))*$C1135/100,0)</f>
        <v>66.44506238253993</v>
      </c>
      <c r="H1135" s="283">
        <f>IFERROR((VLOOKUP($A1135,'Tabela de alimentos'!$A$3:$K$1041,3,FALSE))*$C1135/100,0)</f>
        <v>278.0061410085471</v>
      </c>
      <c r="I1135" s="279">
        <f>IFERROR((VLOOKUP($A1135,'Tabela de alimentos'!$A$3:$K$1041,4,FALSE))*$C1135/100,0)</f>
        <v>0.4523420081138611</v>
      </c>
      <c r="J1135" s="282">
        <f>IFERROR((VLOOKUP($A1135,'Tabela de alimentos'!$A$3:$K$1041,5,FALSE))*$C1135/100,0)</f>
        <v>6.7438000000000002</v>
      </c>
      <c r="K1135" s="282">
        <f>IFERROR((VLOOKUP($A1135,'Tabela de alimentos'!$A$3:$K$1041,6,FALSE))*$C1135/100,0)</f>
        <v>1.3528579918861383</v>
      </c>
      <c r="L1135" s="283">
        <f>IFERROR((VLOOKUP($A1135,'Tabela de alimentos'!$A$3:$K$1041,7,FALSE))*$C1135/100,0)</f>
        <v>24.820099999999993</v>
      </c>
      <c r="M1135" s="283">
        <f>IFERROR((VLOOKUP($A1135,'Tabela de alimentos'!$A$3:$K$1041,8,FALSE))*$C1135/100,0)</f>
        <v>9.0299999999999991E-2</v>
      </c>
      <c r="N1135" s="283">
        <f>IFERROR((VLOOKUP($A1135,'Tabela de alimentos'!$A$3:$K$1041,9,FALSE))*$C1135/100,0)</f>
        <v>38.299999999999997</v>
      </c>
      <c r="O1135" s="283">
        <f>IFERROR((VLOOKUP($A1135,'Tabela de alimentos'!$A$3:$K$1041,10,FALSE))*$C1135/100,0)</f>
        <v>0</v>
      </c>
      <c r="P1135" s="284">
        <f>IFERROR((VLOOKUP($A1135,'Tabela de alimentos'!$A$3:$K$1041,11,FALSE))*$C1135/100,0)</f>
        <v>15.6</v>
      </c>
    </row>
    <row r="1136" spans="1:16" ht="24.95" customHeight="1" x14ac:dyDescent="0.25">
      <c r="A1136" s="285" t="s">
        <v>216</v>
      </c>
      <c r="B1136" s="278">
        <v>2.5</v>
      </c>
      <c r="C1136" s="249">
        <v>2.5</v>
      </c>
      <c r="D1136" s="249" t="s">
        <v>1615</v>
      </c>
      <c r="E1136" s="279">
        <f t="shared" si="90"/>
        <v>1</v>
      </c>
      <c r="F1136" s="279"/>
      <c r="G1136" s="282">
        <f>IFERROR((VLOOKUP($A1136,'Tabela de alimentos'!$A$3:$K$1041,2,FALSE))*$C1136/100,0)</f>
        <v>22.1</v>
      </c>
      <c r="H1136" s="283">
        <f>IFERROR((VLOOKUP($A1136,'Tabela de alimentos'!$A$3:$K$1041,3,FALSE))*$C1136/100,0)</f>
        <v>92.466399999999993</v>
      </c>
      <c r="I1136" s="279">
        <f>IFERROR((VLOOKUP($A1136,'Tabela de alimentos'!$A$3:$K$1041,4,FALSE))*$C1136/100,0)</f>
        <v>0</v>
      </c>
      <c r="J1136" s="282">
        <f>IFERROR((VLOOKUP($A1136,'Tabela de alimentos'!$A$3:$K$1041,5,FALSE))*$C1136/100,0)</f>
        <v>2.5</v>
      </c>
      <c r="K1136" s="282">
        <f>IFERROR((VLOOKUP($A1136,'Tabela de alimentos'!$A$3:$K$1041,6,FALSE))*$C1136/100,0)</f>
        <v>0</v>
      </c>
      <c r="L1136" s="283">
        <f>IFERROR((VLOOKUP($A1136,'Tabela de alimentos'!$A$3:$K$1041,7,FALSE))*$C1136/100,0)</f>
        <v>0</v>
      </c>
      <c r="M1136" s="283">
        <f>IFERROR((VLOOKUP($A1136,'Tabela de alimentos'!$A$3:$K$1041,8,FALSE))*$C1136/100,0)</f>
        <v>0</v>
      </c>
      <c r="N1136" s="283">
        <f>IFERROR((VLOOKUP($A1136,'Tabela de alimentos'!$A$3:$K$1041,9,FALSE))*$C1136/100,0)</f>
        <v>0</v>
      </c>
      <c r="O1136" s="283">
        <f>IFERROR((VLOOKUP($A1136,'Tabela de alimentos'!$A$3:$K$1041,10,FALSE))*$C1136/100,0)</f>
        <v>0</v>
      </c>
      <c r="P1136" s="284">
        <f>IFERROR((VLOOKUP($A1136,'Tabela de alimentos'!$A$3:$K$1041,11,FALSE))*$C1136/100,0)</f>
        <v>0</v>
      </c>
    </row>
    <row r="1137" spans="1:17" ht="24.95" customHeight="1" x14ac:dyDescent="0.25">
      <c r="A1137" s="285" t="s">
        <v>861</v>
      </c>
      <c r="B1137" s="278">
        <v>0.2</v>
      </c>
      <c r="C1137" s="249">
        <v>0.2</v>
      </c>
      <c r="D1137" s="249" t="s">
        <v>1614</v>
      </c>
      <c r="E1137" s="279">
        <f t="shared" si="90"/>
        <v>1</v>
      </c>
      <c r="F1137" s="279"/>
      <c r="G1137" s="282">
        <f>IFERROR((VLOOKUP($A1137,'Tabela de alimentos'!$A$3:$K$1041,2,FALSE))*$C1137/100,0)</f>
        <v>0</v>
      </c>
      <c r="H1137" s="283">
        <f>IFERROR((VLOOKUP($A1137,'Tabela de alimentos'!$A$3:$K$1041,3,FALSE))*$C1137/100,0)</f>
        <v>0</v>
      </c>
      <c r="I1137" s="279">
        <f>IFERROR((VLOOKUP($A1137,'Tabela de alimentos'!$A$3:$K$1041,4,FALSE))*$C1137/100,0)</f>
        <v>0</v>
      </c>
      <c r="J1137" s="282">
        <f>IFERROR((VLOOKUP($A1137,'Tabela de alimentos'!$A$3:$K$1041,5,FALSE))*$C1137/100,0)</f>
        <v>0</v>
      </c>
      <c r="K1137" s="282">
        <f>IFERROR((VLOOKUP($A1137,'Tabela de alimentos'!$A$3:$K$1041,6,FALSE))*$C1137/100,0)</f>
        <v>0</v>
      </c>
      <c r="L1137" s="283">
        <f>IFERROR((VLOOKUP($A1137,'Tabela de alimentos'!$A$3:$K$1041,7,FALSE))*$C1137/100,0)</f>
        <v>0</v>
      </c>
      <c r="M1137" s="283">
        <f>IFERROR((VLOOKUP($A1137,'Tabela de alimentos'!$A$3:$K$1041,8,FALSE))*$C1137/100,0)</f>
        <v>0</v>
      </c>
      <c r="N1137" s="283">
        <f>IFERROR((VLOOKUP($A1137,'Tabela de alimentos'!$A$3:$K$1041,9,FALSE))*$C1137/100,0)</f>
        <v>0</v>
      </c>
      <c r="O1137" s="283">
        <f>IFERROR((VLOOKUP($A1137,'Tabela de alimentos'!$A$3:$K$1041,10,FALSE))*$C1137/100,0)</f>
        <v>0</v>
      </c>
      <c r="P1137" s="284">
        <f>IFERROR((VLOOKUP($A1137,'Tabela de alimentos'!$A$3:$K$1041,11,FALSE))*$C1137/100,0)</f>
        <v>79.88600000000001</v>
      </c>
    </row>
    <row r="1138" spans="1:17" ht="24.95" customHeight="1" x14ac:dyDescent="0.25">
      <c r="A1138" s="285" t="s">
        <v>129</v>
      </c>
      <c r="B1138" s="278">
        <v>1</v>
      </c>
      <c r="C1138" s="249">
        <v>1</v>
      </c>
      <c r="D1138" s="249" t="s">
        <v>1614</v>
      </c>
      <c r="E1138" s="279">
        <f>IFERROR(B1138/C1138,0)</f>
        <v>1</v>
      </c>
      <c r="F1138" s="279"/>
      <c r="G1138" s="282">
        <f>IFERROR((VLOOKUP($A1138,'Tabela de alimentos'!$A$3:$K$1041,2,FALSE))*$C1138/100,0)</f>
        <v>0.33424111594202882</v>
      </c>
      <c r="H1138" s="283">
        <f>IFERROR((VLOOKUP($A1138,'Tabela de alimentos'!$A$3:$K$1041,3,FALSE))*$C1138/100,0)</f>
        <v>1.3984648291014488</v>
      </c>
      <c r="I1138" s="279">
        <f>IFERROR((VLOOKUP($A1138,'Tabela de alimentos'!$A$3:$K$1041,4,FALSE))*$C1138/100,0)</f>
        <v>3.2572463768115942E-2</v>
      </c>
      <c r="J1138" s="282">
        <f>IFERROR((VLOOKUP($A1138,'Tabela de alimentos'!$A$3:$K$1041,5,FALSE))*$C1138/100,0)</f>
        <v>6.0999999999999995E-3</v>
      </c>
      <c r="K1138" s="282">
        <f>IFERROR((VLOOKUP($A1138,'Tabela de alimentos'!$A$3:$K$1041,6,FALSE))*$C1138/100,0)</f>
        <v>5.7060869565217345E-2</v>
      </c>
      <c r="L1138" s="283">
        <f>IFERROR((VLOOKUP($A1138,'Tabela de alimentos'!$A$3:$K$1041,7,FALSE))*$C1138/100,0)</f>
        <v>1.7941333333333334</v>
      </c>
      <c r="M1138" s="283">
        <f>IFERROR((VLOOKUP($A1138,'Tabela de alimentos'!$A$3:$K$1041,8,FALSE))*$C1138/100,0)</f>
        <v>3.1800000000000002E-2</v>
      </c>
      <c r="N1138" s="283">
        <f>IFERROR((VLOOKUP($A1138,'Tabela de alimentos'!$A$3:$K$1041,9,FALSE))*$C1138/100,0)</f>
        <v>17.43</v>
      </c>
      <c r="O1138" s="283">
        <f>IFERROR((VLOOKUP($A1138,'Tabela de alimentos'!$A$3:$K$1041,10,FALSE))*$C1138/100,0)</f>
        <v>0.51693333333333324</v>
      </c>
      <c r="P1138" s="284">
        <f>IFERROR((VLOOKUP($A1138,'Tabela de alimentos'!$A$3:$K$1041,11,FALSE))*$C1138/100,0)</f>
        <v>2.3E-2</v>
      </c>
    </row>
    <row r="1139" spans="1:17" ht="24.95" customHeight="1" x14ac:dyDescent="0.25">
      <c r="A1139" s="285" t="s">
        <v>102</v>
      </c>
      <c r="B1139" s="278">
        <v>1</v>
      </c>
      <c r="C1139" s="249">
        <v>1</v>
      </c>
      <c r="D1139" s="249" t="s">
        <v>1614</v>
      </c>
      <c r="E1139" s="279">
        <f t="shared" si="90"/>
        <v>1</v>
      </c>
      <c r="F1139" s="279"/>
      <c r="G1139" s="289">
        <f>IFERROR((VLOOKUP($A1139,'Tabela de alimentos'!$A$3:$K$1041,2,FALSE))*$C1139/100,0)</f>
        <v>0.19515885507246439</v>
      </c>
      <c r="H1139" s="283">
        <f>IFERROR((VLOOKUP($A1139,'Tabela de alimentos'!$A$3:$K$1041,3,FALSE))*$C1139/100,0)</f>
        <v>0.81654464962319095</v>
      </c>
      <c r="I1139" s="279">
        <f>IFERROR((VLOOKUP($A1139,'Tabela de alimentos'!$A$3:$K$1041,4,FALSE))*$C1139/100,0)</f>
        <v>1.865942028985507E-2</v>
      </c>
      <c r="J1139" s="282">
        <f>IFERROR((VLOOKUP($A1139,'Tabela de alimentos'!$A$3:$K$1041,5,FALSE))*$C1139/100,0)</f>
        <v>3.4999999999999996E-3</v>
      </c>
      <c r="K1139" s="282">
        <f>IFERROR((VLOOKUP($A1139,'Tabela de alimentos'!$A$3:$K$1041,6,FALSE))*$C1139/100,0)</f>
        <v>3.3707246376811648E-2</v>
      </c>
      <c r="L1139" s="283">
        <f>IFERROR((VLOOKUP($A1139,'Tabela de alimentos'!$A$3:$K$1041,7,FALSE))*$C1139/100,0)</f>
        <v>0.79853333333333343</v>
      </c>
      <c r="M1139" s="283">
        <f>IFERROR((VLOOKUP($A1139,'Tabela de alimentos'!$A$3:$K$1041,8,FALSE))*$C1139/100,0)</f>
        <v>6.4666666666666657E-3</v>
      </c>
      <c r="N1139" s="283">
        <f>IFERROR((VLOOKUP($A1139,'Tabela de alimentos'!$A$3:$K$1041,9,FALSE))*$C1139/100,0)</f>
        <v>2.79</v>
      </c>
      <c r="O1139" s="283">
        <f>IFERROR((VLOOKUP($A1139,'Tabela de alimentos'!$A$3:$K$1041,10,FALSE))*$C1139/100,0)</f>
        <v>0.31780000000000003</v>
      </c>
      <c r="P1139" s="284">
        <f>IFERROR((VLOOKUP($A1139,'Tabela de alimentos'!$A$3:$K$1041,11,FALSE))*$C1139/100,0)</f>
        <v>1.6033333333333333E-2</v>
      </c>
    </row>
    <row r="1140" spans="1:17" ht="24.95" customHeight="1" x14ac:dyDescent="0.25">
      <c r="A1140" s="539" t="s">
        <v>395</v>
      </c>
      <c r="B1140" s="540"/>
      <c r="C1140" s="540"/>
      <c r="D1140" s="540"/>
      <c r="E1140" s="540"/>
      <c r="F1140" s="541"/>
      <c r="G1140" s="313">
        <f>SUM(G1131:G1139)</f>
        <v>123.07782613616311</v>
      </c>
      <c r="H1140" s="315">
        <f t="shared" ref="H1140:P1140" si="91">SUM(H1131:H1139)</f>
        <v>515.45362455370662</v>
      </c>
      <c r="I1140" s="315">
        <f t="shared" si="91"/>
        <v>1.5494217182587886</v>
      </c>
      <c r="J1140" s="316">
        <f t="shared" si="91"/>
        <v>9.3750000000000018</v>
      </c>
      <c r="K1140" s="316">
        <f t="shared" si="91"/>
        <v>8.6311782817412102</v>
      </c>
      <c r="L1140" s="316">
        <f t="shared" si="91"/>
        <v>34.72628666666666</v>
      </c>
      <c r="M1140" s="315">
        <f t="shared" si="91"/>
        <v>0.39163666666666663</v>
      </c>
      <c r="N1140" s="317">
        <f t="shared" si="91"/>
        <v>207.9</v>
      </c>
      <c r="O1140" s="317">
        <f t="shared" si="91"/>
        <v>14.381533333333332</v>
      </c>
      <c r="P1140" s="318">
        <f t="shared" si="91"/>
        <v>105.55553033333335</v>
      </c>
    </row>
    <row r="1141" spans="1:17" ht="24.95" customHeight="1" x14ac:dyDescent="0.25">
      <c r="A1141" s="295" t="s">
        <v>767</v>
      </c>
      <c r="B1141" s="537"/>
      <c r="C1141" s="537"/>
      <c r="D1141" s="250"/>
      <c r="E1141" s="296"/>
      <c r="F1141" s="296"/>
      <c r="G1141" s="297"/>
      <c r="H1141" s="296"/>
      <c r="I1141" s="296"/>
      <c r="J1141" s="296"/>
      <c r="K1141" s="296"/>
      <c r="L1141" s="296"/>
      <c r="M1141" s="298"/>
      <c r="N1141" s="298"/>
      <c r="O1141" s="298"/>
      <c r="P1141" s="299"/>
    </row>
    <row r="1142" spans="1:17" ht="24.95" customHeight="1" x14ac:dyDescent="0.25">
      <c r="A1142" s="300" t="s">
        <v>882</v>
      </c>
      <c r="G1142" s="251"/>
      <c r="P1142" s="301"/>
    </row>
    <row r="1143" spans="1:17" ht="24.95" customHeight="1" x14ac:dyDescent="0.25">
      <c r="A1143" s="300" t="s">
        <v>823</v>
      </c>
      <c r="G1143" s="251"/>
      <c r="P1143" s="301"/>
    </row>
    <row r="1144" spans="1:17" ht="24.95" customHeight="1" x14ac:dyDescent="0.25">
      <c r="A1144" s="516" t="s">
        <v>825</v>
      </c>
      <c r="B1144" s="517"/>
      <c r="C1144" s="517"/>
      <c r="D1144" s="517"/>
      <c r="E1144" s="517"/>
      <c r="F1144" s="517"/>
      <c r="G1144" s="517"/>
      <c r="H1144" s="517"/>
      <c r="I1144" s="517"/>
      <c r="J1144" s="517"/>
      <c r="K1144" s="517"/>
      <c r="L1144" s="517"/>
      <c r="M1144" s="517"/>
      <c r="N1144" s="517"/>
      <c r="O1144" s="517"/>
      <c r="P1144" s="518"/>
    </row>
    <row r="1145" spans="1:17" ht="24.95" customHeight="1" thickBot="1" x14ac:dyDescent="0.3">
      <c r="A1145" s="519" t="s">
        <v>826</v>
      </c>
      <c r="B1145" s="520"/>
      <c r="C1145" s="520"/>
      <c r="D1145" s="520"/>
      <c r="E1145" s="520"/>
      <c r="F1145" s="520"/>
      <c r="G1145" s="520"/>
      <c r="H1145" s="520"/>
      <c r="I1145" s="520"/>
      <c r="J1145" s="520"/>
      <c r="K1145" s="520"/>
      <c r="L1145" s="520"/>
      <c r="M1145" s="520"/>
      <c r="N1145" s="520"/>
      <c r="O1145" s="520"/>
      <c r="P1145" s="521"/>
    </row>
    <row r="1146" spans="1:17" ht="24.95" customHeight="1" thickBot="1" x14ac:dyDescent="0.3">
      <c r="A1146" s="366"/>
      <c r="B1146" s="532" t="s">
        <v>1152</v>
      </c>
      <c r="C1146" s="532"/>
      <c r="D1146" s="532"/>
      <c r="E1146" s="532"/>
      <c r="F1146" s="532"/>
      <c r="G1146" s="532"/>
      <c r="H1146" s="532"/>
      <c r="I1146" s="532"/>
      <c r="J1146" s="532"/>
      <c r="K1146" s="532"/>
      <c r="L1146" s="367"/>
      <c r="M1146" s="367"/>
      <c r="N1146" s="367"/>
      <c r="O1146" s="367"/>
      <c r="P1146" s="368"/>
    </row>
    <row r="1147" spans="1:17" ht="48" customHeight="1" x14ac:dyDescent="0.25">
      <c r="A1147" s="510" t="s">
        <v>762</v>
      </c>
      <c r="B1147" s="511"/>
      <c r="C1147" s="511"/>
      <c r="D1147" s="511"/>
      <c r="E1147" s="511"/>
      <c r="F1147" s="511"/>
      <c r="G1147" s="511"/>
      <c r="H1147" s="511"/>
      <c r="I1147" s="511"/>
      <c r="J1147" s="511"/>
      <c r="K1147" s="511"/>
      <c r="L1147" s="511"/>
      <c r="M1147" s="511"/>
      <c r="N1147" s="511"/>
      <c r="O1147" s="511"/>
      <c r="P1147" s="512"/>
    </row>
    <row r="1148" spans="1:17" ht="24.95" customHeight="1" x14ac:dyDescent="0.25">
      <c r="A1148" s="513" t="s">
        <v>1365</v>
      </c>
      <c r="B1148" s="514"/>
      <c r="C1148" s="514"/>
      <c r="D1148" s="514"/>
      <c r="E1148" s="514"/>
      <c r="F1148" s="514"/>
      <c r="G1148" s="514"/>
      <c r="H1148" s="514"/>
      <c r="I1148" s="514"/>
      <c r="J1148" s="514"/>
      <c r="K1148" s="514"/>
      <c r="L1148" s="514"/>
      <c r="M1148" s="514"/>
      <c r="N1148" s="514"/>
      <c r="O1148" s="514"/>
      <c r="P1148" s="515"/>
    </row>
    <row r="1149" spans="1:17" ht="24.95" customHeight="1" x14ac:dyDescent="0.25">
      <c r="A1149" s="534" t="s">
        <v>1621</v>
      </c>
      <c r="B1149" s="535"/>
      <c r="C1149" s="535"/>
      <c r="D1149" s="535"/>
      <c r="E1149" s="535"/>
      <c r="F1149" s="536"/>
      <c r="G1149" s="522" t="s">
        <v>764</v>
      </c>
      <c r="H1149" s="523"/>
      <c r="I1149" s="523"/>
      <c r="J1149" s="523"/>
      <c r="K1149" s="523"/>
      <c r="L1149" s="523"/>
      <c r="M1149" s="523"/>
      <c r="N1149" s="523"/>
      <c r="O1149" s="523"/>
      <c r="P1149" s="524"/>
    </row>
    <row r="1150" spans="1:17" ht="24.95" customHeight="1" x14ac:dyDescent="0.25">
      <c r="A1150" s="525" t="s">
        <v>393</v>
      </c>
      <c r="B1150" s="505" t="s">
        <v>644</v>
      </c>
      <c r="C1150" s="505" t="s">
        <v>645</v>
      </c>
      <c r="D1150" s="505" t="s">
        <v>1613</v>
      </c>
      <c r="E1150" s="505" t="s">
        <v>394</v>
      </c>
      <c r="F1150" s="505" t="s">
        <v>621</v>
      </c>
      <c r="G1150" s="527" t="s">
        <v>31</v>
      </c>
      <c r="H1150" s="528"/>
      <c r="I1150" s="263" t="s">
        <v>7</v>
      </c>
      <c r="J1150" s="264" t="s">
        <v>32</v>
      </c>
      <c r="K1150" s="264" t="s">
        <v>640</v>
      </c>
      <c r="L1150" s="265" t="s">
        <v>8</v>
      </c>
      <c r="M1150" s="266" t="s">
        <v>9</v>
      </c>
      <c r="N1150" s="267" t="s">
        <v>10</v>
      </c>
      <c r="O1150" s="264" t="s">
        <v>396</v>
      </c>
      <c r="P1150" s="268" t="s">
        <v>623</v>
      </c>
    </row>
    <row r="1151" spans="1:17" ht="24.95" customHeight="1" x14ac:dyDescent="0.25">
      <c r="A1151" s="526"/>
      <c r="B1151" s="506"/>
      <c r="C1151" s="506"/>
      <c r="D1151" s="506"/>
      <c r="E1151" s="506"/>
      <c r="F1151" s="506"/>
      <c r="G1151" s="269" t="s">
        <v>34</v>
      </c>
      <c r="H1151" s="270" t="s">
        <v>35</v>
      </c>
      <c r="I1151" s="271" t="s">
        <v>36</v>
      </c>
      <c r="J1151" s="272" t="s">
        <v>36</v>
      </c>
      <c r="K1151" s="272" t="s">
        <v>36</v>
      </c>
      <c r="L1151" s="273" t="s">
        <v>37</v>
      </c>
      <c r="M1151" s="274" t="s">
        <v>37</v>
      </c>
      <c r="N1151" s="275" t="s">
        <v>38</v>
      </c>
      <c r="O1151" s="272" t="s">
        <v>37</v>
      </c>
      <c r="P1151" s="276" t="s">
        <v>37</v>
      </c>
    </row>
    <row r="1152" spans="1:17" ht="24.95" customHeight="1" x14ac:dyDescent="0.25">
      <c r="A1152" s="277" t="s">
        <v>128</v>
      </c>
      <c r="B1152" s="278">
        <v>20</v>
      </c>
      <c r="C1152" s="249">
        <v>20</v>
      </c>
      <c r="D1152" s="249" t="s">
        <v>1614</v>
      </c>
      <c r="E1152" s="279">
        <f>IFERROR(B1152/C1152,0)</f>
        <v>1</v>
      </c>
      <c r="F1152" s="279"/>
      <c r="G1152" s="280">
        <f>IFERROR((VLOOKUP($A1152,'Tabela de alimentos'!$A$3:$K$1041,2,FALSE))*$C1152/100,0)</f>
        <v>3.4237605797101422</v>
      </c>
      <c r="H1152" s="281">
        <f>IFERROR((VLOOKUP($A1152,'Tabela de alimentos'!$A$3:$K$1041,3,FALSE))*$C1152/100,0)</f>
        <v>14.325014265507233</v>
      </c>
      <c r="I1152" s="279">
        <f>IFERROR((VLOOKUP($A1152,'Tabela de alimentos'!$A$3:$K$1041,4,FALSE))*$C1152/100,0)</f>
        <v>0.17536231884057973</v>
      </c>
      <c r="J1152" s="282">
        <f>IFERROR((VLOOKUP($A1152,'Tabela de alimentos'!$A$3:$K$1041,5,FALSE))*$C1152/100,0)</f>
        <v>2.8666666666666667E-2</v>
      </c>
      <c r="K1152" s="282">
        <f>IFERROR((VLOOKUP($A1152,'Tabela de alimentos'!$A$3:$K$1041,6,FALSE))*$C1152/100,0)</f>
        <v>0.77197101449275385</v>
      </c>
      <c r="L1152" s="283">
        <f>IFERROR((VLOOKUP($A1152,'Tabela de alimentos'!$A$3:$K$1041,7,FALSE))*$C1152/100,0)</f>
        <v>6.9093333333333353</v>
      </c>
      <c r="M1152" s="283">
        <f>IFERROR((VLOOKUP($A1152,'Tabela de alimentos'!$A$3:$K$1041,8,FALSE))*$C1152/100,0)</f>
        <v>0.03</v>
      </c>
      <c r="N1152" s="283">
        <f>IFERROR((VLOOKUP($A1152,'Tabela de alimentos'!$A$3:$K$1041,9,FALSE))*$C1152/100,0)</f>
        <v>2.66</v>
      </c>
      <c r="O1152" s="283">
        <f>IFERROR((VLOOKUP($A1152,'Tabela de alimentos'!$A$3:$K$1041,10,FALSE))*$C1152/100,0)</f>
        <v>3.7433333333333332</v>
      </c>
      <c r="P1152" s="284">
        <f>IFERROR((VLOOKUP($A1152,'Tabela de alimentos'!$A$3:$K$1041,11,FALSE))*$C1152/100,0)</f>
        <v>0.72866666666666657</v>
      </c>
      <c r="Q1152" s="260" t="s">
        <v>1171</v>
      </c>
    </row>
    <row r="1153" spans="1:32" ht="24.95" customHeight="1" x14ac:dyDescent="0.25">
      <c r="A1153" s="285" t="s">
        <v>216</v>
      </c>
      <c r="B1153" s="278">
        <v>2.5</v>
      </c>
      <c r="C1153" s="249">
        <v>2.5</v>
      </c>
      <c r="D1153" s="249" t="s">
        <v>1615</v>
      </c>
      <c r="E1153" s="279">
        <f>IFERROR(B1153/C1153,0)</f>
        <v>1</v>
      </c>
      <c r="F1153" s="279"/>
      <c r="G1153" s="282">
        <f>IFERROR((VLOOKUP($A1153,'Tabela de alimentos'!$A$3:$K$1041,2,FALSE))*$C1153/100,0)</f>
        <v>22.1</v>
      </c>
      <c r="H1153" s="283">
        <f>IFERROR((VLOOKUP($A1153,'Tabela de alimentos'!$A$3:$K$1041,3,FALSE))*$C1153/100,0)</f>
        <v>92.466399999999993</v>
      </c>
      <c r="I1153" s="279">
        <f>IFERROR((VLOOKUP($A1153,'Tabela de alimentos'!$A$3:$K$1041,4,FALSE))*$C1153/100,0)</f>
        <v>0</v>
      </c>
      <c r="J1153" s="282">
        <f>IFERROR((VLOOKUP($A1153,'Tabela de alimentos'!$A$3:$K$1041,5,FALSE))*$C1153/100,0)</f>
        <v>2.5</v>
      </c>
      <c r="K1153" s="282">
        <f>IFERROR((VLOOKUP($A1153,'Tabela de alimentos'!$A$3:$K$1041,6,FALSE))*$C1153/100,0)</f>
        <v>0</v>
      </c>
      <c r="L1153" s="283">
        <f>IFERROR((VLOOKUP($A1153,'Tabela de alimentos'!$A$3:$K$1041,7,FALSE))*$C1153/100,0)</f>
        <v>0</v>
      </c>
      <c r="M1153" s="283">
        <f>IFERROR((VLOOKUP($A1153,'Tabela de alimentos'!$A$3:$K$1041,8,FALSE))*$C1153/100,0)</f>
        <v>0</v>
      </c>
      <c r="N1153" s="283">
        <f>IFERROR((VLOOKUP($A1153,'Tabela de alimentos'!$A$3:$K$1041,9,FALSE))*$C1153/100,0)</f>
        <v>0</v>
      </c>
      <c r="O1153" s="283">
        <f>IFERROR((VLOOKUP($A1153,'Tabela de alimentos'!$A$3:$K$1041,10,FALSE))*$C1153/100,0)</f>
        <v>0</v>
      </c>
      <c r="P1153" s="284">
        <f>IFERROR((VLOOKUP($A1153,'Tabela de alimentos'!$A$3:$K$1041,11,FALSE))*$C1153/100,0)</f>
        <v>0</v>
      </c>
    </row>
    <row r="1154" spans="1:32" ht="24.95" customHeight="1" x14ac:dyDescent="0.25">
      <c r="A1154" s="285" t="s">
        <v>861</v>
      </c>
      <c r="B1154" s="278">
        <v>0.2</v>
      </c>
      <c r="C1154" s="249">
        <v>0.2</v>
      </c>
      <c r="D1154" s="249" t="s">
        <v>1614</v>
      </c>
      <c r="E1154" s="279">
        <f>IFERROR(B1154/C1154,0)</f>
        <v>1</v>
      </c>
      <c r="F1154" s="279"/>
      <c r="G1154" s="289">
        <f>IFERROR((VLOOKUP($A1154,'Tabela de alimentos'!$A$3:$K$1041,2,FALSE))*$C1154/100,0)</f>
        <v>0</v>
      </c>
      <c r="H1154" s="283">
        <f>IFERROR((VLOOKUP($A1154,'Tabela de alimentos'!$A$3:$K$1041,3,FALSE))*$C1154/100,0)</f>
        <v>0</v>
      </c>
      <c r="I1154" s="279">
        <f>IFERROR((VLOOKUP($A1154,'Tabela de alimentos'!$A$3:$K$1041,4,FALSE))*$C1154/100,0)</f>
        <v>0</v>
      </c>
      <c r="J1154" s="282">
        <f>IFERROR((VLOOKUP($A1154,'Tabela de alimentos'!$A$3:$K$1041,5,FALSE))*$C1154/100,0)</f>
        <v>0</v>
      </c>
      <c r="K1154" s="282">
        <f>IFERROR((VLOOKUP($A1154,'Tabela de alimentos'!$A$3:$K$1041,6,FALSE))*$C1154/100,0)</f>
        <v>0</v>
      </c>
      <c r="L1154" s="283">
        <f>IFERROR((VLOOKUP($A1154,'Tabela de alimentos'!$A$3:$K$1041,7,FALSE))*$C1154/100,0)</f>
        <v>0</v>
      </c>
      <c r="M1154" s="283">
        <f>IFERROR((VLOOKUP($A1154,'Tabela de alimentos'!$A$3:$K$1041,8,FALSE))*$C1154/100,0)</f>
        <v>0</v>
      </c>
      <c r="N1154" s="283">
        <f>IFERROR((VLOOKUP($A1154,'Tabela de alimentos'!$A$3:$K$1041,9,FALSE))*$C1154/100,0)</f>
        <v>0</v>
      </c>
      <c r="O1154" s="283">
        <f>IFERROR((VLOOKUP($A1154,'Tabela de alimentos'!$A$3:$K$1041,10,FALSE))*$C1154/100,0)</f>
        <v>0</v>
      </c>
      <c r="P1154" s="284">
        <f>IFERROR((VLOOKUP($A1154,'Tabela de alimentos'!$A$3:$K$1041,11,FALSE))*$C1154/100,0)</f>
        <v>79.88600000000001</v>
      </c>
    </row>
    <row r="1155" spans="1:32" ht="24.95" customHeight="1" x14ac:dyDescent="0.25">
      <c r="A1155" s="539" t="s">
        <v>395</v>
      </c>
      <c r="B1155" s="540"/>
      <c r="C1155" s="540"/>
      <c r="D1155" s="540"/>
      <c r="E1155" s="540"/>
      <c r="F1155" s="541"/>
      <c r="G1155" s="313">
        <f t="shared" ref="G1155:P1155" si="92">SUM(G1152:G1154)</f>
        <v>25.523760579710142</v>
      </c>
      <c r="H1155" s="315">
        <f t="shared" si="92"/>
        <v>106.79141426550723</v>
      </c>
      <c r="I1155" s="315">
        <f t="shared" si="92"/>
        <v>0.17536231884057973</v>
      </c>
      <c r="J1155" s="316">
        <f t="shared" si="92"/>
        <v>2.5286666666666666</v>
      </c>
      <c r="K1155" s="316">
        <f t="shared" si="92"/>
        <v>0.77197101449275385</v>
      </c>
      <c r="L1155" s="316">
        <f t="shared" si="92"/>
        <v>6.9093333333333353</v>
      </c>
      <c r="M1155" s="315">
        <f t="shared" si="92"/>
        <v>0.03</v>
      </c>
      <c r="N1155" s="317">
        <f t="shared" si="92"/>
        <v>2.66</v>
      </c>
      <c r="O1155" s="317">
        <f t="shared" si="92"/>
        <v>3.7433333333333332</v>
      </c>
      <c r="P1155" s="318">
        <f t="shared" si="92"/>
        <v>80.614666666666679</v>
      </c>
    </row>
    <row r="1156" spans="1:32" ht="24.95" customHeight="1" x14ac:dyDescent="0.25">
      <c r="A1156" s="295" t="s">
        <v>767</v>
      </c>
      <c r="B1156" s="537"/>
      <c r="C1156" s="537"/>
      <c r="D1156" s="250"/>
      <c r="E1156" s="296"/>
      <c r="F1156" s="296"/>
      <c r="G1156" s="297"/>
      <c r="H1156" s="296"/>
      <c r="I1156" s="296"/>
      <c r="J1156" s="296"/>
      <c r="K1156" s="296"/>
      <c r="L1156" s="296"/>
      <c r="M1156" s="298"/>
      <c r="N1156" s="298"/>
      <c r="O1156" s="298"/>
      <c r="P1156" s="299"/>
      <c r="R1156" s="517"/>
      <c r="S1156" s="517"/>
      <c r="T1156" s="517"/>
      <c r="U1156" s="517"/>
      <c r="V1156" s="517"/>
      <c r="W1156" s="517"/>
      <c r="X1156" s="517"/>
      <c r="Y1156" s="517"/>
      <c r="Z1156" s="517"/>
      <c r="AA1156" s="517"/>
      <c r="AB1156" s="517"/>
      <c r="AC1156" s="517"/>
      <c r="AD1156" s="517"/>
      <c r="AE1156" s="517"/>
      <c r="AF1156" s="517"/>
    </row>
    <row r="1157" spans="1:32" ht="24.95" customHeight="1" x14ac:dyDescent="0.25">
      <c r="A1157" s="300" t="s">
        <v>882</v>
      </c>
      <c r="G1157" s="251"/>
      <c r="P1157" s="301"/>
      <c r="R1157" s="517"/>
      <c r="S1157" s="517"/>
      <c r="T1157" s="517"/>
      <c r="U1157" s="517"/>
      <c r="V1157" s="517"/>
      <c r="W1157" s="517"/>
      <c r="X1157" s="517"/>
      <c r="Y1157" s="517"/>
      <c r="Z1157" s="517"/>
      <c r="AA1157" s="517"/>
      <c r="AB1157" s="517"/>
      <c r="AC1157" s="517"/>
      <c r="AD1157" s="517"/>
      <c r="AE1157" s="517"/>
      <c r="AF1157" s="517"/>
    </row>
    <row r="1158" spans="1:32" ht="24.95" customHeight="1" x14ac:dyDescent="0.25">
      <c r="A1158" s="300" t="s">
        <v>1089</v>
      </c>
      <c r="G1158" s="251"/>
      <c r="P1158" s="301"/>
      <c r="R1158" s="517"/>
      <c r="S1158" s="517"/>
      <c r="T1158" s="517"/>
      <c r="U1158" s="517"/>
      <c r="V1158" s="517"/>
      <c r="W1158" s="517"/>
      <c r="X1158" s="517"/>
      <c r="Y1158" s="517"/>
      <c r="Z1158" s="517"/>
      <c r="AA1158" s="517"/>
      <c r="AB1158" s="517"/>
      <c r="AC1158" s="517"/>
      <c r="AD1158" s="517"/>
      <c r="AE1158" s="517"/>
      <c r="AF1158" s="517"/>
    </row>
    <row r="1159" spans="1:32" ht="24.95" customHeight="1" thickBot="1" x14ac:dyDescent="0.3">
      <c r="A1159" s="549" t="s">
        <v>1090</v>
      </c>
      <c r="B1159" s="520"/>
      <c r="C1159" s="520"/>
      <c r="D1159" s="520"/>
      <c r="E1159" s="520"/>
      <c r="F1159" s="520"/>
      <c r="G1159" s="520"/>
      <c r="H1159" s="520"/>
      <c r="I1159" s="520"/>
      <c r="J1159" s="520"/>
      <c r="K1159" s="520"/>
      <c r="L1159" s="520"/>
      <c r="M1159" s="520"/>
      <c r="N1159" s="520"/>
      <c r="O1159" s="520"/>
      <c r="P1159" s="521"/>
      <c r="R1159" s="508"/>
      <c r="S1159" s="517"/>
      <c r="T1159" s="517"/>
      <c r="U1159" s="517"/>
      <c r="V1159" s="517"/>
      <c r="W1159" s="517"/>
      <c r="X1159" s="517"/>
      <c r="Y1159" s="517"/>
      <c r="Z1159" s="517"/>
      <c r="AA1159" s="517"/>
      <c r="AB1159" s="517"/>
      <c r="AC1159" s="517"/>
      <c r="AD1159" s="517"/>
      <c r="AE1159" s="517"/>
      <c r="AF1159" s="517"/>
    </row>
    <row r="1160" spans="1:32" ht="24.95" customHeight="1" thickBot="1" x14ac:dyDescent="0.3">
      <c r="A1160" s="347"/>
      <c r="B1160" s="561" t="s">
        <v>1152</v>
      </c>
      <c r="C1160" s="561"/>
      <c r="D1160" s="561"/>
      <c r="E1160" s="561"/>
      <c r="F1160" s="561"/>
      <c r="G1160" s="561"/>
      <c r="H1160" s="561"/>
      <c r="I1160" s="561"/>
      <c r="J1160" s="561"/>
      <c r="K1160" s="356"/>
      <c r="L1160" s="356"/>
      <c r="M1160" s="356"/>
      <c r="N1160" s="356"/>
      <c r="O1160" s="356"/>
      <c r="P1160" s="357"/>
    </row>
    <row r="1161" spans="1:32" ht="48" customHeight="1" x14ac:dyDescent="0.25">
      <c r="A1161" s="510" t="s">
        <v>762</v>
      </c>
      <c r="B1161" s="511"/>
      <c r="C1161" s="511"/>
      <c r="D1161" s="511"/>
      <c r="E1161" s="511"/>
      <c r="F1161" s="511"/>
      <c r="G1161" s="511"/>
      <c r="H1161" s="511"/>
      <c r="I1161" s="511"/>
      <c r="J1161" s="511"/>
      <c r="K1161" s="511"/>
      <c r="L1161" s="511"/>
      <c r="M1161" s="511"/>
      <c r="N1161" s="511"/>
      <c r="O1161" s="511"/>
      <c r="P1161" s="512"/>
    </row>
    <row r="1162" spans="1:32" ht="24.95" customHeight="1" x14ac:dyDescent="0.25">
      <c r="A1162" s="513" t="s">
        <v>1365</v>
      </c>
      <c r="B1162" s="514"/>
      <c r="C1162" s="514"/>
      <c r="D1162" s="514"/>
      <c r="E1162" s="514"/>
      <c r="F1162" s="514"/>
      <c r="G1162" s="514"/>
      <c r="H1162" s="514"/>
      <c r="I1162" s="514"/>
      <c r="J1162" s="514"/>
      <c r="K1162" s="514"/>
      <c r="L1162" s="514"/>
      <c r="M1162" s="514"/>
      <c r="N1162" s="514"/>
      <c r="O1162" s="514"/>
      <c r="P1162" s="515"/>
    </row>
    <row r="1163" spans="1:32" ht="24.95" customHeight="1" x14ac:dyDescent="0.25">
      <c r="A1163" s="534" t="s">
        <v>1622</v>
      </c>
      <c r="B1163" s="535"/>
      <c r="C1163" s="535"/>
      <c r="D1163" s="535"/>
      <c r="E1163" s="535"/>
      <c r="F1163" s="536"/>
      <c r="G1163" s="522" t="s">
        <v>764</v>
      </c>
      <c r="H1163" s="523"/>
      <c r="I1163" s="523"/>
      <c r="J1163" s="523"/>
      <c r="K1163" s="523"/>
      <c r="L1163" s="523"/>
      <c r="M1163" s="523"/>
      <c r="N1163" s="523"/>
      <c r="O1163" s="523"/>
      <c r="P1163" s="524"/>
    </row>
    <row r="1164" spans="1:32" ht="24.95" customHeight="1" x14ac:dyDescent="0.25">
      <c r="A1164" s="525" t="s">
        <v>393</v>
      </c>
      <c r="B1164" s="505" t="s">
        <v>644</v>
      </c>
      <c r="C1164" s="505" t="s">
        <v>645</v>
      </c>
      <c r="D1164" s="505" t="s">
        <v>1613</v>
      </c>
      <c r="E1164" s="505" t="s">
        <v>394</v>
      </c>
      <c r="F1164" s="505" t="s">
        <v>621</v>
      </c>
      <c r="G1164" s="527" t="s">
        <v>31</v>
      </c>
      <c r="H1164" s="528"/>
      <c r="I1164" s="263" t="s">
        <v>7</v>
      </c>
      <c r="J1164" s="264" t="s">
        <v>32</v>
      </c>
      <c r="K1164" s="264" t="s">
        <v>640</v>
      </c>
      <c r="L1164" s="265" t="s">
        <v>8</v>
      </c>
      <c r="M1164" s="266" t="s">
        <v>9</v>
      </c>
      <c r="N1164" s="267" t="s">
        <v>10</v>
      </c>
      <c r="O1164" s="264" t="s">
        <v>396</v>
      </c>
      <c r="P1164" s="268" t="s">
        <v>623</v>
      </c>
    </row>
    <row r="1165" spans="1:32" ht="24.95" customHeight="1" x14ac:dyDescent="0.25">
      <c r="A1165" s="526"/>
      <c r="B1165" s="506"/>
      <c r="C1165" s="506"/>
      <c r="D1165" s="506"/>
      <c r="E1165" s="506"/>
      <c r="F1165" s="506"/>
      <c r="G1165" s="269" t="s">
        <v>34</v>
      </c>
      <c r="H1165" s="270" t="s">
        <v>35</v>
      </c>
      <c r="I1165" s="271" t="s">
        <v>36</v>
      </c>
      <c r="J1165" s="272" t="s">
        <v>36</v>
      </c>
      <c r="K1165" s="272" t="s">
        <v>36</v>
      </c>
      <c r="L1165" s="273" t="s">
        <v>37</v>
      </c>
      <c r="M1165" s="274" t="s">
        <v>37</v>
      </c>
      <c r="N1165" s="275" t="s">
        <v>38</v>
      </c>
      <c r="O1165" s="272" t="s">
        <v>37</v>
      </c>
      <c r="P1165" s="276" t="s">
        <v>37</v>
      </c>
    </row>
    <row r="1166" spans="1:32" ht="24.95" customHeight="1" x14ac:dyDescent="0.25">
      <c r="A1166" s="277" t="s">
        <v>128</v>
      </c>
      <c r="B1166" s="278">
        <v>10</v>
      </c>
      <c r="C1166" s="249">
        <v>10</v>
      </c>
      <c r="D1166" s="249" t="s">
        <v>1614</v>
      </c>
      <c r="E1166" s="279">
        <f>IFERROR(B1166/C1166,0)</f>
        <v>1</v>
      </c>
      <c r="F1166" s="279"/>
      <c r="G1166" s="280">
        <f>IFERROR((VLOOKUP($A1166,'Tabela de alimentos'!$A$3:$K$1041,2,FALSE))*$C1166/100,0)</f>
        <v>1.7118802898550711</v>
      </c>
      <c r="H1166" s="281">
        <f>IFERROR((VLOOKUP($A1166,'Tabela de alimentos'!$A$3:$K$1041,3,FALSE))*$C1166/100,0)</f>
        <v>7.1625071327536167</v>
      </c>
      <c r="I1166" s="279">
        <f>IFERROR((VLOOKUP($A1166,'Tabela de alimentos'!$A$3:$K$1041,4,FALSE))*$C1166/100,0)</f>
        <v>8.7681159420289867E-2</v>
      </c>
      <c r="J1166" s="282">
        <f>IFERROR((VLOOKUP($A1166,'Tabela de alimentos'!$A$3:$K$1041,5,FALSE))*$C1166/100,0)</f>
        <v>1.4333333333333333E-2</v>
      </c>
      <c r="K1166" s="282">
        <f>IFERROR((VLOOKUP($A1166,'Tabela de alimentos'!$A$3:$K$1041,6,FALSE))*$C1166/100,0)</f>
        <v>0.38598550724637692</v>
      </c>
      <c r="L1166" s="283">
        <f>IFERROR((VLOOKUP($A1166,'Tabela de alimentos'!$A$3:$K$1041,7,FALSE))*$C1166/100,0)</f>
        <v>3.4546666666666677</v>
      </c>
      <c r="M1166" s="283">
        <f>IFERROR((VLOOKUP($A1166,'Tabela de alimentos'!$A$3:$K$1041,8,FALSE))*$C1166/100,0)</f>
        <v>1.4999999999999999E-2</v>
      </c>
      <c r="N1166" s="283">
        <f>IFERROR((VLOOKUP($A1166,'Tabela de alimentos'!$A$3:$K$1041,9,FALSE))*$C1166/100,0)</f>
        <v>1.33</v>
      </c>
      <c r="O1166" s="283">
        <f>IFERROR((VLOOKUP($A1166,'Tabela de alimentos'!$A$3:$K$1041,10,FALSE))*$C1166/100,0)</f>
        <v>1.8716666666666666</v>
      </c>
      <c r="P1166" s="284">
        <f>IFERROR((VLOOKUP($A1166,'Tabela de alimentos'!$A$3:$K$1041,11,FALSE))*$C1166/100,0)</f>
        <v>0.36433333333333329</v>
      </c>
    </row>
    <row r="1167" spans="1:32" ht="24.95" customHeight="1" x14ac:dyDescent="0.25">
      <c r="A1167" s="285" t="s">
        <v>29</v>
      </c>
      <c r="B1167" s="278">
        <v>10</v>
      </c>
      <c r="C1167" s="249">
        <v>10</v>
      </c>
      <c r="D1167" s="249" t="s">
        <v>1614</v>
      </c>
      <c r="E1167" s="279">
        <f>IFERROR(B1167/C1167,0)</f>
        <v>1</v>
      </c>
      <c r="F1167" s="279"/>
      <c r="G1167" s="282">
        <f>IFERROR((VLOOKUP($A1167,'Tabela de alimentos'!$A$3:$K$1041,2,FALSE))*$C1167/100,0)</f>
        <v>3.0907502954324086</v>
      </c>
      <c r="H1167" s="283">
        <f>IFERROR((VLOOKUP($A1167,'Tabela de alimentos'!$A$3:$K$1041,3,FALSE))*$C1167/100,0)</f>
        <v>12.931699236089198</v>
      </c>
      <c r="I1167" s="279">
        <f>IFERROR((VLOOKUP($A1167,'Tabela de alimentos'!$A$3:$K$1041,4,FALSE))*$C1167/100,0)</f>
        <v>0.1908333333333333</v>
      </c>
      <c r="J1167" s="282">
        <f>IFERROR((VLOOKUP($A1167,'Tabela de alimentos'!$A$3:$K$1041,5,FALSE))*$C1167/100,0)</f>
        <v>6.3666666666666663E-3</v>
      </c>
      <c r="K1167" s="282">
        <f>IFERROR((VLOOKUP($A1167,'Tabela de alimentos'!$A$3:$K$1041,6,FALSE))*$C1167/100,0)</f>
        <v>0.72040000000000004</v>
      </c>
      <c r="L1167" s="283">
        <f>IFERROR((VLOOKUP($A1167,'Tabela de alimentos'!$A$3:$K$1041,7,FALSE))*$C1167/100,0)</f>
        <v>4.3670333333333335</v>
      </c>
      <c r="M1167" s="283">
        <f>IFERROR((VLOOKUP($A1167,'Tabela de alimentos'!$A$3:$K$1041,8,FALSE))*$C1167/100,0)</f>
        <v>5.1633333333333337E-2</v>
      </c>
      <c r="N1167" s="283">
        <f>IFERROR((VLOOKUP($A1167,'Tabela de alimentos'!$A$3:$K$1041,9,FALSE))*$C1167/100,0)</f>
        <v>0.4</v>
      </c>
      <c r="O1167" s="283">
        <f>IFERROR((VLOOKUP($A1167,'Tabela de alimentos'!$A$3:$K$1041,10,FALSE))*$C1167/100,0)</f>
        <v>4.32</v>
      </c>
      <c r="P1167" s="284">
        <f>IFERROR((VLOOKUP($A1167,'Tabela de alimentos'!$A$3:$K$1041,11,FALSE))*$C1167/100,0)</f>
        <v>0.23376666666666668</v>
      </c>
    </row>
    <row r="1168" spans="1:32" ht="24.95" customHeight="1" x14ac:dyDescent="0.25">
      <c r="A1168" s="285" t="s">
        <v>216</v>
      </c>
      <c r="B1168" s="278">
        <v>2.5</v>
      </c>
      <c r="C1168" s="249">
        <v>2.5</v>
      </c>
      <c r="D1168" s="249" t="s">
        <v>1615</v>
      </c>
      <c r="E1168" s="279">
        <f>IFERROR(B1168/C1168,0)</f>
        <v>1</v>
      </c>
      <c r="F1168" s="279"/>
      <c r="G1168" s="282">
        <f>IFERROR((VLOOKUP($A1168,'Tabela de alimentos'!$A$3:$K$1041,2,FALSE))*$C1168/100,0)</f>
        <v>22.1</v>
      </c>
      <c r="H1168" s="283">
        <f>IFERROR((VLOOKUP($A1168,'Tabela de alimentos'!$A$3:$K$1041,3,FALSE))*$C1168/100,0)</f>
        <v>92.466399999999993</v>
      </c>
      <c r="I1168" s="279">
        <f>IFERROR((VLOOKUP($A1168,'Tabela de alimentos'!$A$3:$K$1041,4,FALSE))*$C1168/100,0)</f>
        <v>0</v>
      </c>
      <c r="J1168" s="282">
        <f>IFERROR((VLOOKUP($A1168,'Tabela de alimentos'!$A$3:$K$1041,5,FALSE))*$C1168/100,0)</f>
        <v>2.5</v>
      </c>
      <c r="K1168" s="282">
        <f>IFERROR((VLOOKUP($A1168,'Tabela de alimentos'!$A$3:$K$1041,6,FALSE))*$C1168/100,0)</f>
        <v>0</v>
      </c>
      <c r="L1168" s="283">
        <f>IFERROR((VLOOKUP($A1168,'Tabela de alimentos'!$A$3:$K$1041,7,FALSE))*$C1168/100,0)</f>
        <v>0</v>
      </c>
      <c r="M1168" s="283">
        <f>IFERROR((VLOOKUP($A1168,'Tabela de alimentos'!$A$3:$K$1041,8,FALSE))*$C1168/100,0)</f>
        <v>0</v>
      </c>
      <c r="N1168" s="283">
        <f>IFERROR((VLOOKUP($A1168,'Tabela de alimentos'!$A$3:$K$1041,9,FALSE))*$C1168/100,0)</f>
        <v>0</v>
      </c>
      <c r="O1168" s="283">
        <f>IFERROR((VLOOKUP($A1168,'Tabela de alimentos'!$A$3:$K$1041,10,FALSE))*$C1168/100,0)</f>
        <v>0</v>
      </c>
      <c r="P1168" s="284">
        <f>IFERROR((VLOOKUP($A1168,'Tabela de alimentos'!$A$3:$K$1041,11,FALSE))*$C1168/100,0)</f>
        <v>0</v>
      </c>
    </row>
    <row r="1169" spans="1:16" ht="24.95" customHeight="1" x14ac:dyDescent="0.25">
      <c r="A1169" s="285" t="s">
        <v>861</v>
      </c>
      <c r="B1169" s="278">
        <v>0.2</v>
      </c>
      <c r="C1169" s="249">
        <v>0.2</v>
      </c>
      <c r="D1169" s="249" t="s">
        <v>1614</v>
      </c>
      <c r="E1169" s="279">
        <f>IFERROR(B1169/C1169,0)</f>
        <v>1</v>
      </c>
      <c r="F1169" s="279"/>
      <c r="G1169" s="282">
        <f>IFERROR((VLOOKUP($A1169,'Tabela de alimentos'!$A$3:$K$1041,2,FALSE))*$C1169/100,0)</f>
        <v>0</v>
      </c>
      <c r="H1169" s="283">
        <f>IFERROR((VLOOKUP($A1169,'Tabela de alimentos'!$A$3:$K$1041,3,FALSE))*$C1169/100,0)</f>
        <v>0</v>
      </c>
      <c r="I1169" s="279">
        <f>IFERROR((VLOOKUP($A1169,'Tabela de alimentos'!$A$3:$K$1041,4,FALSE))*$C1169/100,0)</f>
        <v>0</v>
      </c>
      <c r="J1169" s="282">
        <f>IFERROR((VLOOKUP($A1169,'Tabela de alimentos'!$A$3:$K$1041,5,FALSE))*$C1169/100,0)</f>
        <v>0</v>
      </c>
      <c r="K1169" s="282">
        <f>IFERROR((VLOOKUP($A1169,'Tabela de alimentos'!$A$3:$K$1041,6,FALSE))*$C1169/100,0)</f>
        <v>0</v>
      </c>
      <c r="L1169" s="283">
        <f>IFERROR((VLOOKUP($A1169,'Tabela de alimentos'!$A$3:$K$1041,7,FALSE))*$C1169/100,0)</f>
        <v>0</v>
      </c>
      <c r="M1169" s="283">
        <f>IFERROR((VLOOKUP($A1169,'Tabela de alimentos'!$A$3:$K$1041,8,FALSE))*$C1169/100,0)</f>
        <v>0</v>
      </c>
      <c r="N1169" s="283">
        <f>IFERROR((VLOOKUP($A1169,'Tabela de alimentos'!$A$3:$K$1041,9,FALSE))*$C1169/100,0)</f>
        <v>0</v>
      </c>
      <c r="O1169" s="283">
        <f>IFERROR((VLOOKUP($A1169,'Tabela de alimentos'!$A$3:$K$1041,10,FALSE))*$C1169/100,0)</f>
        <v>0</v>
      </c>
      <c r="P1169" s="284">
        <f>IFERROR((VLOOKUP($A1169,'Tabela de alimentos'!$A$3:$K$1041,11,FALSE))*$C1169/100,0)</f>
        <v>79.88600000000001</v>
      </c>
    </row>
    <row r="1170" spans="1:16" ht="24.95" customHeight="1" x14ac:dyDescent="0.25">
      <c r="A1170" s="539" t="s">
        <v>395</v>
      </c>
      <c r="B1170" s="540"/>
      <c r="C1170" s="540"/>
      <c r="D1170" s="540"/>
      <c r="E1170" s="540"/>
      <c r="F1170" s="541"/>
      <c r="G1170" s="316">
        <f t="shared" ref="G1170:P1170" si="93">SUM(G1166:G1169)</f>
        <v>26.902630585287483</v>
      </c>
      <c r="H1170" s="315">
        <f t="shared" si="93"/>
        <v>112.56060636884281</v>
      </c>
      <c r="I1170" s="315">
        <f t="shared" si="93"/>
        <v>0.27851449275362317</v>
      </c>
      <c r="J1170" s="316">
        <f t="shared" si="93"/>
        <v>2.5207000000000002</v>
      </c>
      <c r="K1170" s="316">
        <f t="shared" si="93"/>
        <v>1.1063855072463769</v>
      </c>
      <c r="L1170" s="316">
        <f t="shared" si="93"/>
        <v>7.8217000000000017</v>
      </c>
      <c r="M1170" s="315">
        <f t="shared" si="93"/>
        <v>6.6633333333333336E-2</v>
      </c>
      <c r="N1170" s="317">
        <f t="shared" si="93"/>
        <v>1.73</v>
      </c>
      <c r="O1170" s="317">
        <f t="shared" si="93"/>
        <v>6.1916666666666664</v>
      </c>
      <c r="P1170" s="318">
        <f t="shared" si="93"/>
        <v>80.484100000000012</v>
      </c>
    </row>
    <row r="1171" spans="1:16" ht="24.95" customHeight="1" x14ac:dyDescent="0.25">
      <c r="A1171" s="295" t="s">
        <v>767</v>
      </c>
      <c r="B1171" s="537"/>
      <c r="C1171" s="537"/>
      <c r="D1171" s="250"/>
      <c r="E1171" s="296"/>
      <c r="F1171" s="296"/>
      <c r="G1171" s="297"/>
      <c r="H1171" s="296"/>
      <c r="I1171" s="296"/>
      <c r="J1171" s="296"/>
      <c r="K1171" s="296"/>
      <c r="L1171" s="296"/>
      <c r="M1171" s="298"/>
      <c r="N1171" s="298"/>
      <c r="O1171" s="298"/>
      <c r="P1171" s="299"/>
    </row>
    <row r="1172" spans="1:16" ht="24.95" customHeight="1" x14ac:dyDescent="0.25">
      <c r="A1172" s="300" t="s">
        <v>882</v>
      </c>
      <c r="G1172" s="251"/>
      <c r="P1172" s="301"/>
    </row>
    <row r="1173" spans="1:16" ht="24.95" customHeight="1" x14ac:dyDescent="0.25">
      <c r="A1173" s="300" t="s">
        <v>1089</v>
      </c>
      <c r="G1173" s="251"/>
      <c r="P1173" s="301"/>
    </row>
    <row r="1174" spans="1:16" ht="24.95" customHeight="1" thickBot="1" x14ac:dyDescent="0.3">
      <c r="A1174" s="549" t="s">
        <v>1090</v>
      </c>
      <c r="B1174" s="520"/>
      <c r="C1174" s="520"/>
      <c r="D1174" s="520"/>
      <c r="E1174" s="520"/>
      <c r="F1174" s="520"/>
      <c r="G1174" s="520"/>
      <c r="H1174" s="520"/>
      <c r="I1174" s="520"/>
      <c r="J1174" s="520"/>
      <c r="K1174" s="520"/>
      <c r="L1174" s="520"/>
      <c r="M1174" s="520"/>
      <c r="N1174" s="520"/>
      <c r="O1174" s="520"/>
      <c r="P1174" s="521"/>
    </row>
    <row r="1175" spans="1:16" ht="24.95" customHeight="1" thickBot="1" x14ac:dyDescent="0.3">
      <c r="A1175" s="347"/>
      <c r="B1175" s="561" t="s">
        <v>1152</v>
      </c>
      <c r="C1175" s="561"/>
      <c r="D1175" s="561"/>
      <c r="E1175" s="561"/>
      <c r="F1175" s="561"/>
      <c r="G1175" s="561"/>
      <c r="H1175" s="561"/>
      <c r="I1175" s="561"/>
      <c r="J1175" s="561"/>
      <c r="K1175" s="356"/>
      <c r="L1175" s="356"/>
      <c r="M1175" s="356"/>
      <c r="N1175" s="356"/>
      <c r="O1175" s="356"/>
      <c r="P1175" s="357"/>
    </row>
    <row r="1176" spans="1:16" ht="48" customHeight="1" x14ac:dyDescent="0.25">
      <c r="A1176" s="510" t="s">
        <v>762</v>
      </c>
      <c r="B1176" s="511"/>
      <c r="C1176" s="511"/>
      <c r="D1176" s="511"/>
      <c r="E1176" s="511"/>
      <c r="F1176" s="511"/>
      <c r="G1176" s="511"/>
      <c r="H1176" s="511"/>
      <c r="I1176" s="511"/>
      <c r="J1176" s="511"/>
      <c r="K1176" s="511"/>
      <c r="L1176" s="511"/>
      <c r="M1176" s="511"/>
      <c r="N1176" s="511"/>
      <c r="O1176" s="511"/>
      <c r="P1176" s="512"/>
    </row>
    <row r="1177" spans="1:16" ht="24.95" customHeight="1" x14ac:dyDescent="0.25">
      <c r="A1177" s="513" t="s">
        <v>1365</v>
      </c>
      <c r="B1177" s="514"/>
      <c r="C1177" s="514"/>
      <c r="D1177" s="514"/>
      <c r="E1177" s="514"/>
      <c r="F1177" s="514"/>
      <c r="G1177" s="514"/>
      <c r="H1177" s="514"/>
      <c r="I1177" s="514"/>
      <c r="J1177" s="514"/>
      <c r="K1177" s="514"/>
      <c r="L1177" s="514"/>
      <c r="M1177" s="514"/>
      <c r="N1177" s="514"/>
      <c r="O1177" s="514"/>
      <c r="P1177" s="515"/>
    </row>
    <row r="1178" spans="1:16" ht="24.95" customHeight="1" x14ac:dyDescent="0.25">
      <c r="A1178" s="534" t="s">
        <v>803</v>
      </c>
      <c r="B1178" s="535"/>
      <c r="C1178" s="535"/>
      <c r="D1178" s="535"/>
      <c r="E1178" s="535"/>
      <c r="F1178" s="536"/>
      <c r="G1178" s="522" t="s">
        <v>764</v>
      </c>
      <c r="H1178" s="523"/>
      <c r="I1178" s="523"/>
      <c r="J1178" s="523"/>
      <c r="K1178" s="523"/>
      <c r="L1178" s="523"/>
      <c r="M1178" s="523"/>
      <c r="N1178" s="523"/>
      <c r="O1178" s="523"/>
      <c r="P1178" s="524"/>
    </row>
    <row r="1179" spans="1:16" ht="24.95" customHeight="1" x14ac:dyDescent="0.25">
      <c r="A1179" s="525" t="s">
        <v>393</v>
      </c>
      <c r="B1179" s="505" t="s">
        <v>644</v>
      </c>
      <c r="C1179" s="505" t="s">
        <v>645</v>
      </c>
      <c r="D1179" s="505" t="s">
        <v>1613</v>
      </c>
      <c r="E1179" s="505" t="s">
        <v>394</v>
      </c>
      <c r="F1179" s="505" t="s">
        <v>621</v>
      </c>
      <c r="G1179" s="527" t="s">
        <v>31</v>
      </c>
      <c r="H1179" s="528"/>
      <c r="I1179" s="263" t="s">
        <v>7</v>
      </c>
      <c r="J1179" s="264" t="s">
        <v>32</v>
      </c>
      <c r="K1179" s="264" t="s">
        <v>640</v>
      </c>
      <c r="L1179" s="265" t="s">
        <v>8</v>
      </c>
      <c r="M1179" s="266" t="s">
        <v>9</v>
      </c>
      <c r="N1179" s="267" t="s">
        <v>10</v>
      </c>
      <c r="O1179" s="264" t="s">
        <v>396</v>
      </c>
      <c r="P1179" s="268" t="s">
        <v>623</v>
      </c>
    </row>
    <row r="1180" spans="1:16" ht="24.95" customHeight="1" x14ac:dyDescent="0.25">
      <c r="A1180" s="526"/>
      <c r="B1180" s="506"/>
      <c r="C1180" s="506"/>
      <c r="D1180" s="506"/>
      <c r="E1180" s="506"/>
      <c r="F1180" s="506"/>
      <c r="G1180" s="269" t="s">
        <v>34</v>
      </c>
      <c r="H1180" s="270" t="s">
        <v>35</v>
      </c>
      <c r="I1180" s="271" t="s">
        <v>36</v>
      </c>
      <c r="J1180" s="272" t="s">
        <v>36</v>
      </c>
      <c r="K1180" s="272" t="s">
        <v>36</v>
      </c>
      <c r="L1180" s="273" t="s">
        <v>37</v>
      </c>
      <c r="M1180" s="274" t="s">
        <v>37</v>
      </c>
      <c r="N1180" s="275" t="s">
        <v>38</v>
      </c>
      <c r="O1180" s="272" t="s">
        <v>37</v>
      </c>
      <c r="P1180" s="276" t="s">
        <v>37</v>
      </c>
    </row>
    <row r="1181" spans="1:16" ht="24.95" customHeight="1" x14ac:dyDescent="0.25">
      <c r="A1181" s="285" t="s">
        <v>137</v>
      </c>
      <c r="B1181" s="278">
        <v>30</v>
      </c>
      <c r="C1181" s="249">
        <v>25</v>
      </c>
      <c r="D1181" s="249" t="s">
        <v>1614</v>
      </c>
      <c r="E1181" s="279">
        <v>2.0699999999999998</v>
      </c>
      <c r="F1181" s="279"/>
      <c r="G1181" s="280">
        <f>IFERROR((VLOOKUP($A1181,'Tabela de alimentos'!$A$3:$K$1041,2,FALSE))*$C1181/100,0)</f>
        <v>5.1367272916666593</v>
      </c>
      <c r="H1181" s="283">
        <f>IFERROR((VLOOKUP($A1181,'Tabela de alimentos'!$A$3:$K$1041,3,FALSE))*$C1181/100,0)</f>
        <v>21.492066988333303</v>
      </c>
      <c r="I1181" s="279">
        <f>IFERROR((VLOOKUP($A1181,'Tabela de alimentos'!$A$3:$K$1041,4,FALSE))*$C1181/100,0)</f>
        <v>0.20260416666666672</v>
      </c>
      <c r="J1181" s="282">
        <f>IFERROR((VLOOKUP($A1181,'Tabela de alimentos'!$A$3:$K$1041,5,FALSE))*$C1181/100,0)</f>
        <v>0</v>
      </c>
      <c r="K1181" s="282">
        <f>IFERROR((VLOOKUP($A1181,'Tabela de alimentos'!$A$3:$K$1041,6,FALSE))*$C1181/100,0)</f>
        <v>1.2794791666666654</v>
      </c>
      <c r="L1181" s="283">
        <f>IFERROR((VLOOKUP($A1181,'Tabela de alimentos'!$A$3:$K$1041,7,FALSE))*$C1181/100,0)</f>
        <v>1.7365833333333336</v>
      </c>
      <c r="M1181" s="283">
        <f>IFERROR((VLOOKUP($A1181,'Tabela de alimentos'!$A$3:$K$1041,8,FALSE))*$C1181/100,0)</f>
        <v>7.2583333333333333E-2</v>
      </c>
      <c r="N1181" s="283">
        <f>IFERROR((VLOOKUP($A1181,'Tabela de alimentos'!$A$3:$K$1041,9,FALSE))*$C1181/100,0)</f>
        <v>0</v>
      </c>
      <c r="O1181" s="283">
        <f>IFERROR((VLOOKUP($A1181,'Tabela de alimentos'!$A$3:$K$1041,10,FALSE))*$C1181/100,0)</f>
        <v>3.2010000000000001</v>
      </c>
      <c r="P1181" s="284">
        <f>IFERROR((VLOOKUP($A1181,'Tabela de alimentos'!$A$3:$K$1041,11,FALSE))*$C1181/100,0)</f>
        <v>1.3107500000000001</v>
      </c>
    </row>
    <row r="1182" spans="1:16" ht="24.95" customHeight="1" x14ac:dyDescent="0.25">
      <c r="A1182" s="285" t="s">
        <v>216</v>
      </c>
      <c r="B1182" s="278">
        <v>2.5</v>
      </c>
      <c r="C1182" s="249">
        <v>2.5</v>
      </c>
      <c r="D1182" s="249" t="s">
        <v>1615</v>
      </c>
      <c r="E1182" s="279">
        <f>IFERROR(B1182/C1182,0)</f>
        <v>1</v>
      </c>
      <c r="F1182" s="279"/>
      <c r="G1182" s="282">
        <f>IFERROR((VLOOKUP($A1182,'Tabela de alimentos'!$A$3:$K$1041,2,FALSE))*$C1182/100,0)</f>
        <v>22.1</v>
      </c>
      <c r="H1182" s="283">
        <f>IFERROR((VLOOKUP($A1182,'Tabela de alimentos'!$A$3:$K$1041,3,FALSE))*$C1182/100,0)</f>
        <v>92.466399999999993</v>
      </c>
      <c r="I1182" s="279">
        <f>IFERROR((VLOOKUP($A1182,'Tabela de alimentos'!$A$3:$K$1041,4,FALSE))*$C1182/100,0)</f>
        <v>0</v>
      </c>
      <c r="J1182" s="282">
        <f>IFERROR((VLOOKUP($A1182,'Tabela de alimentos'!$A$3:$K$1041,5,FALSE))*$C1182/100,0)</f>
        <v>2.5</v>
      </c>
      <c r="K1182" s="282">
        <f>IFERROR((VLOOKUP($A1182,'Tabela de alimentos'!$A$3:$K$1041,6,FALSE))*$C1182/100,0)</f>
        <v>0</v>
      </c>
      <c r="L1182" s="283">
        <f>IFERROR((VLOOKUP($A1182,'Tabela de alimentos'!$A$3:$K$1041,7,FALSE))*$C1182/100,0)</f>
        <v>0</v>
      </c>
      <c r="M1182" s="283">
        <f>IFERROR((VLOOKUP($A1182,'Tabela de alimentos'!$A$3:$K$1041,8,FALSE))*$C1182/100,0)</f>
        <v>0</v>
      </c>
      <c r="N1182" s="283">
        <f>IFERROR((VLOOKUP($A1182,'Tabela de alimentos'!$A$3:$K$1041,9,FALSE))*$C1182/100,0)</f>
        <v>0</v>
      </c>
      <c r="O1182" s="283">
        <f>IFERROR((VLOOKUP($A1182,'Tabela de alimentos'!$A$3:$K$1041,10,FALSE))*$C1182/100,0)</f>
        <v>0</v>
      </c>
      <c r="P1182" s="284">
        <f>IFERROR((VLOOKUP($A1182,'Tabela de alimentos'!$A$3:$K$1041,11,FALSE))*$C1182/100,0)</f>
        <v>0</v>
      </c>
    </row>
    <row r="1183" spans="1:16" ht="24.95" customHeight="1" x14ac:dyDescent="0.25">
      <c r="A1183" s="285" t="s">
        <v>861</v>
      </c>
      <c r="B1183" s="278">
        <v>0.2</v>
      </c>
      <c r="C1183" s="249">
        <v>0.2</v>
      </c>
      <c r="D1183" s="249" t="s">
        <v>1614</v>
      </c>
      <c r="E1183" s="279">
        <f>IFERROR(B1183/C1183,0)</f>
        <v>1</v>
      </c>
      <c r="F1183" s="279"/>
      <c r="G1183" s="289">
        <f>IFERROR((VLOOKUP($A1183,'Tabela de alimentos'!$A$3:$K$1041,2,FALSE))*$C1183/100,0)</f>
        <v>0</v>
      </c>
      <c r="H1183" s="283">
        <f>IFERROR((VLOOKUP($A1183,'Tabela de alimentos'!$A$3:$K$1041,3,FALSE))*$C1183/100,0)</f>
        <v>0</v>
      </c>
      <c r="I1183" s="279">
        <f>IFERROR((VLOOKUP($A1183,'Tabela de alimentos'!$A$3:$K$1041,4,FALSE))*$C1183/100,0)</f>
        <v>0</v>
      </c>
      <c r="J1183" s="282">
        <f>IFERROR((VLOOKUP($A1183,'Tabela de alimentos'!$A$3:$K$1041,5,FALSE))*$C1183/100,0)</f>
        <v>0</v>
      </c>
      <c r="K1183" s="282">
        <f>IFERROR((VLOOKUP($A1183,'Tabela de alimentos'!$A$3:$K$1041,6,FALSE))*$C1183/100,0)</f>
        <v>0</v>
      </c>
      <c r="L1183" s="283">
        <f>IFERROR((VLOOKUP($A1183,'Tabela de alimentos'!$A$3:$K$1041,7,FALSE))*$C1183/100,0)</f>
        <v>0</v>
      </c>
      <c r="M1183" s="283">
        <f>IFERROR((VLOOKUP($A1183,'Tabela de alimentos'!$A$3:$K$1041,8,FALSE))*$C1183/100,0)</f>
        <v>0</v>
      </c>
      <c r="N1183" s="283">
        <f>IFERROR((VLOOKUP($A1183,'Tabela de alimentos'!$A$3:$K$1041,9,FALSE))*$C1183/100,0)</f>
        <v>0</v>
      </c>
      <c r="O1183" s="283">
        <f>IFERROR((VLOOKUP($A1183,'Tabela de alimentos'!$A$3:$K$1041,10,FALSE))*$C1183/100,0)</f>
        <v>0</v>
      </c>
      <c r="P1183" s="284">
        <f>IFERROR((VLOOKUP($A1183,'Tabela de alimentos'!$A$3:$K$1041,11,FALSE))*$C1183/100,0)</f>
        <v>79.88600000000001</v>
      </c>
    </row>
    <row r="1184" spans="1:16" ht="24.75" customHeight="1" x14ac:dyDescent="0.25">
      <c r="A1184" s="539" t="s">
        <v>395</v>
      </c>
      <c r="B1184" s="540"/>
      <c r="C1184" s="540"/>
      <c r="D1184" s="540"/>
      <c r="E1184" s="540"/>
      <c r="F1184" s="541"/>
      <c r="G1184" s="359">
        <f t="shared" ref="G1184:P1184" si="94">SUM(G1181:G1183)</f>
        <v>27.236727291666661</v>
      </c>
      <c r="H1184" s="291">
        <f t="shared" si="94"/>
        <v>113.9584669883333</v>
      </c>
      <c r="I1184" s="291">
        <f t="shared" si="94"/>
        <v>0.20260416666666672</v>
      </c>
      <c r="J1184" s="292">
        <f t="shared" si="94"/>
        <v>2.5</v>
      </c>
      <c r="K1184" s="292">
        <f t="shared" si="94"/>
        <v>1.2794791666666654</v>
      </c>
      <c r="L1184" s="292">
        <f t="shared" si="94"/>
        <v>1.7365833333333336</v>
      </c>
      <c r="M1184" s="291">
        <f t="shared" si="94"/>
        <v>7.2583333333333333E-2</v>
      </c>
      <c r="N1184" s="293">
        <f t="shared" si="94"/>
        <v>0</v>
      </c>
      <c r="O1184" s="293">
        <f t="shared" si="94"/>
        <v>3.2010000000000001</v>
      </c>
      <c r="P1184" s="294">
        <f t="shared" si="94"/>
        <v>81.196750000000009</v>
      </c>
    </row>
    <row r="1185" spans="1:16" ht="24.95" customHeight="1" x14ac:dyDescent="0.25">
      <c r="A1185" s="295" t="s">
        <v>767</v>
      </c>
      <c r="B1185" s="537"/>
      <c r="C1185" s="537"/>
      <c r="D1185" s="250"/>
      <c r="E1185" s="296"/>
      <c r="F1185" s="296"/>
      <c r="G1185" s="297"/>
      <c r="H1185" s="296"/>
      <c r="I1185" s="296"/>
      <c r="J1185" s="296"/>
      <c r="K1185" s="296"/>
      <c r="L1185" s="296"/>
      <c r="M1185" s="298"/>
      <c r="N1185" s="298"/>
      <c r="O1185" s="298"/>
      <c r="P1185" s="299"/>
    </row>
    <row r="1186" spans="1:16" ht="24.95" customHeight="1" x14ac:dyDescent="0.25">
      <c r="A1186" s="516" t="s">
        <v>858</v>
      </c>
      <c r="B1186" s="517"/>
      <c r="C1186" s="517"/>
      <c r="D1186" s="517"/>
      <c r="E1186" s="517"/>
      <c r="F1186" s="517"/>
      <c r="G1186" s="517"/>
      <c r="H1186" s="517"/>
      <c r="I1186" s="517"/>
      <c r="J1186" s="517"/>
      <c r="K1186" s="517"/>
      <c r="L1186" s="517"/>
      <c r="M1186" s="517"/>
      <c r="N1186" s="517"/>
      <c r="O1186" s="517"/>
      <c r="P1186" s="518"/>
    </row>
    <row r="1187" spans="1:16" ht="24.95" customHeight="1" x14ac:dyDescent="0.25">
      <c r="A1187" s="516" t="s">
        <v>855</v>
      </c>
      <c r="B1187" s="517"/>
      <c r="C1187" s="517"/>
      <c r="D1187" s="517"/>
      <c r="E1187" s="517"/>
      <c r="F1187" s="517"/>
      <c r="G1187" s="517"/>
      <c r="H1187" s="517"/>
      <c r="I1187" s="517"/>
      <c r="J1187" s="517"/>
      <c r="K1187" s="517"/>
      <c r="L1187" s="517"/>
      <c r="M1187" s="517"/>
      <c r="N1187" s="517"/>
      <c r="O1187" s="517"/>
      <c r="P1187" s="518"/>
    </row>
    <row r="1188" spans="1:16" ht="24.95" customHeight="1" x14ac:dyDescent="0.25">
      <c r="A1188" s="516" t="s">
        <v>859</v>
      </c>
      <c r="B1188" s="517"/>
      <c r="C1188" s="517"/>
      <c r="D1188" s="517"/>
      <c r="E1188" s="517"/>
      <c r="F1188" s="517"/>
      <c r="G1188" s="517"/>
      <c r="H1188" s="517"/>
      <c r="I1188" s="517"/>
      <c r="J1188" s="517"/>
      <c r="K1188" s="517"/>
      <c r="L1188" s="517"/>
      <c r="M1188" s="517"/>
      <c r="N1188" s="517"/>
      <c r="O1188" s="517"/>
      <c r="P1188" s="518"/>
    </row>
    <row r="1189" spans="1:16" ht="24.95" customHeight="1" thickBot="1" x14ac:dyDescent="0.3">
      <c r="A1189" s="519" t="s">
        <v>860</v>
      </c>
      <c r="B1189" s="520"/>
      <c r="C1189" s="520"/>
      <c r="D1189" s="520"/>
      <c r="E1189" s="520"/>
      <c r="F1189" s="520"/>
      <c r="G1189" s="520"/>
      <c r="H1189" s="520"/>
      <c r="I1189" s="520"/>
      <c r="J1189" s="520"/>
      <c r="K1189" s="520"/>
      <c r="L1189" s="520"/>
      <c r="M1189" s="520"/>
      <c r="N1189" s="520"/>
      <c r="O1189" s="520"/>
      <c r="P1189" s="521"/>
    </row>
    <row r="1190" spans="1:16" ht="24.95" customHeight="1" thickBot="1" x14ac:dyDescent="0.3">
      <c r="A1190" s="322"/>
      <c r="B1190" s="561" t="s">
        <v>1152</v>
      </c>
      <c r="C1190" s="561"/>
      <c r="D1190" s="561"/>
      <c r="E1190" s="561"/>
      <c r="F1190" s="561"/>
      <c r="G1190" s="561"/>
      <c r="H1190" s="561"/>
      <c r="I1190" s="561"/>
      <c r="J1190" s="561"/>
      <c r="K1190" s="352"/>
      <c r="L1190" s="352"/>
      <c r="M1190" s="352"/>
      <c r="N1190" s="352"/>
      <c r="O1190" s="352"/>
      <c r="P1190" s="353"/>
    </row>
    <row r="1191" spans="1:16" ht="48" customHeight="1" x14ac:dyDescent="0.25">
      <c r="A1191" s="510" t="s">
        <v>762</v>
      </c>
      <c r="B1191" s="511"/>
      <c r="C1191" s="511"/>
      <c r="D1191" s="511"/>
      <c r="E1191" s="511"/>
      <c r="F1191" s="511"/>
      <c r="G1191" s="511"/>
      <c r="H1191" s="511"/>
      <c r="I1191" s="511"/>
      <c r="J1191" s="511"/>
      <c r="K1191" s="511"/>
      <c r="L1191" s="511"/>
      <c r="M1191" s="511"/>
      <c r="N1191" s="511"/>
      <c r="O1191" s="511"/>
      <c r="P1191" s="512"/>
    </row>
    <row r="1192" spans="1:16" ht="24.95" customHeight="1" x14ac:dyDescent="0.25">
      <c r="A1192" s="513" t="s">
        <v>1365</v>
      </c>
      <c r="B1192" s="514"/>
      <c r="C1192" s="514"/>
      <c r="D1192" s="514"/>
      <c r="E1192" s="514"/>
      <c r="F1192" s="514"/>
      <c r="G1192" s="514"/>
      <c r="H1192" s="514"/>
      <c r="I1192" s="514"/>
      <c r="J1192" s="514"/>
      <c r="K1192" s="514"/>
      <c r="L1192" s="514"/>
      <c r="M1192" s="514"/>
      <c r="N1192" s="514"/>
      <c r="O1192" s="514"/>
      <c r="P1192" s="515"/>
    </row>
    <row r="1193" spans="1:16" ht="24.95" customHeight="1" x14ac:dyDescent="0.25">
      <c r="A1193" s="534" t="s">
        <v>946</v>
      </c>
      <c r="B1193" s="535"/>
      <c r="C1193" s="535"/>
      <c r="D1193" s="535"/>
      <c r="E1193" s="535"/>
      <c r="F1193" s="536"/>
      <c r="G1193" s="522" t="s">
        <v>764</v>
      </c>
      <c r="H1193" s="523"/>
      <c r="I1193" s="523"/>
      <c r="J1193" s="523"/>
      <c r="K1193" s="523"/>
      <c r="L1193" s="523"/>
      <c r="M1193" s="523"/>
      <c r="N1193" s="523"/>
      <c r="O1193" s="523"/>
      <c r="P1193" s="524"/>
    </row>
    <row r="1194" spans="1:16" ht="24.95" customHeight="1" x14ac:dyDescent="0.25">
      <c r="A1194" s="525" t="s">
        <v>393</v>
      </c>
      <c r="B1194" s="505" t="s">
        <v>644</v>
      </c>
      <c r="C1194" s="505" t="s">
        <v>645</v>
      </c>
      <c r="D1194" s="505" t="s">
        <v>1613</v>
      </c>
      <c r="E1194" s="505" t="s">
        <v>394</v>
      </c>
      <c r="F1194" s="505" t="s">
        <v>621</v>
      </c>
      <c r="G1194" s="527" t="s">
        <v>31</v>
      </c>
      <c r="H1194" s="528"/>
      <c r="I1194" s="263" t="s">
        <v>7</v>
      </c>
      <c r="J1194" s="264" t="s">
        <v>32</v>
      </c>
      <c r="K1194" s="264" t="s">
        <v>640</v>
      </c>
      <c r="L1194" s="265" t="s">
        <v>8</v>
      </c>
      <c r="M1194" s="266" t="s">
        <v>9</v>
      </c>
      <c r="N1194" s="267" t="s">
        <v>10</v>
      </c>
      <c r="O1194" s="264" t="s">
        <v>396</v>
      </c>
      <c r="P1194" s="268" t="s">
        <v>623</v>
      </c>
    </row>
    <row r="1195" spans="1:16" ht="24.95" customHeight="1" x14ac:dyDescent="0.25">
      <c r="A1195" s="526"/>
      <c r="B1195" s="506"/>
      <c r="C1195" s="506"/>
      <c r="D1195" s="506"/>
      <c r="E1195" s="506"/>
      <c r="F1195" s="506"/>
      <c r="G1195" s="269" t="s">
        <v>34</v>
      </c>
      <c r="H1195" s="270" t="s">
        <v>35</v>
      </c>
      <c r="I1195" s="271" t="s">
        <v>36</v>
      </c>
      <c r="J1195" s="272" t="s">
        <v>36</v>
      </c>
      <c r="K1195" s="272" t="s">
        <v>36</v>
      </c>
      <c r="L1195" s="273" t="s">
        <v>37</v>
      </c>
      <c r="M1195" s="274" t="s">
        <v>37</v>
      </c>
      <c r="N1195" s="275" t="s">
        <v>38</v>
      </c>
      <c r="O1195" s="272" t="s">
        <v>37</v>
      </c>
      <c r="P1195" s="276" t="s">
        <v>37</v>
      </c>
    </row>
    <row r="1196" spans="1:16" ht="24.95" customHeight="1" x14ac:dyDescent="0.25">
      <c r="A1196" s="277" t="s">
        <v>282</v>
      </c>
      <c r="B1196" s="278">
        <v>80</v>
      </c>
      <c r="C1196" s="249">
        <v>70</v>
      </c>
      <c r="D1196" s="249" t="s">
        <v>1614</v>
      </c>
      <c r="E1196" s="279">
        <f>IFERROR(B1196/C1196,0)</f>
        <v>1.1428571428571428</v>
      </c>
      <c r="F1196" s="279"/>
      <c r="G1196" s="280">
        <f>IFERROR((VLOOKUP($A1196,'Tabela de alimentos'!$A$3:$K$1041,2,FALSE))*$C1196/100,0)</f>
        <v>83.411486666666661</v>
      </c>
      <c r="H1196" s="283">
        <f>IFERROR((VLOOKUP($A1196,'Tabela de alimentos'!$A$3:$K$1041,3,FALSE))*$C1196/100,0)</f>
        <v>348.99366021333327</v>
      </c>
      <c r="I1196" s="279">
        <f>IFERROR((VLOOKUP($A1196,'Tabela de alimentos'!$A$3:$K$1041,4,FALSE))*$C1196/100,0)</f>
        <v>15.068666666666667</v>
      </c>
      <c r="J1196" s="282">
        <f>IFERROR((VLOOKUP($A1196,'Tabela de alimentos'!$A$3:$K$1041,5,FALSE))*$C1196/100,0)</f>
        <v>2.1139999999999999</v>
      </c>
      <c r="K1196" s="282">
        <f>IFERROR((VLOOKUP($A1196,'Tabela de alimentos'!$A$3:$K$1041,6,FALSE))*$C1196/100,0)</f>
        <v>0</v>
      </c>
      <c r="L1196" s="283">
        <f>IFERROR((VLOOKUP($A1196,'Tabela de alimentos'!$A$3:$K$1041,7,FALSE))*$C1196/100,0)</f>
        <v>5.1543333333333328</v>
      </c>
      <c r="M1196" s="283">
        <f>IFERROR((VLOOKUP($A1196,'Tabela de alimentos'!$A$3:$K$1041,8,FALSE))*$C1196/100,0)</f>
        <v>0.30333333333333334</v>
      </c>
      <c r="N1196" s="283">
        <f>IFERROR((VLOOKUP($A1196,'Tabela de alimentos'!$A$3:$K$1041,9,FALSE))*$C1196/100,0)</f>
        <v>1.4</v>
      </c>
      <c r="O1196" s="283">
        <f>IFERROR((VLOOKUP($A1196,'Tabela de alimentos'!$A$3:$K$1041,10,FALSE))*$C1196/100,0)</f>
        <v>0</v>
      </c>
      <c r="P1196" s="284">
        <f>IFERROR((VLOOKUP($A1196,'Tabela de alimentos'!$A$3:$K$1041,11,FALSE))*$C1196/100,0)</f>
        <v>39.200000000000003</v>
      </c>
    </row>
    <row r="1197" spans="1:16" ht="24.95" customHeight="1" x14ac:dyDescent="0.25">
      <c r="A1197" s="285" t="s">
        <v>90</v>
      </c>
      <c r="B1197" s="278">
        <v>0.5</v>
      </c>
      <c r="C1197" s="249">
        <v>0.5</v>
      </c>
      <c r="D1197" s="249" t="s">
        <v>1614</v>
      </c>
      <c r="E1197" s="279">
        <f>IFERROR(B1197/C1197,0)</f>
        <v>1</v>
      </c>
      <c r="F1197" s="279"/>
      <c r="G1197" s="282">
        <f>IFERROR((VLOOKUP($A1197,'Tabela de alimentos'!$A$3:$K$1041,2,FALSE))*$C1197/100,0)</f>
        <v>0.56564939130434788</v>
      </c>
      <c r="H1197" s="283">
        <f>IFERROR((VLOOKUP($A1197,'Tabela de alimentos'!$A$3:$K$1041,3,FALSE))*$C1197/100,0)</f>
        <v>2.3666770532173915</v>
      </c>
      <c r="I1197" s="279">
        <f>IFERROR((VLOOKUP($A1197,'Tabela de alimentos'!$A$3:$K$1041,4,FALSE))*$C1197/100,0)</f>
        <v>3.5054347826086955E-2</v>
      </c>
      <c r="J1197" s="282">
        <f>IFERROR((VLOOKUP($A1197,'Tabela de alimentos'!$A$3:$K$1041,5,FALSE))*$C1197/100,0)</f>
        <v>1.1000000000000001E-3</v>
      </c>
      <c r="K1197" s="282">
        <f>IFERROR((VLOOKUP($A1197,'Tabela de alimentos'!$A$3:$K$1041,6,FALSE))*$C1197/100,0)</f>
        <v>0.11952898550724639</v>
      </c>
      <c r="L1197" s="283">
        <f>IFERROR((VLOOKUP($A1197,'Tabela de alimentos'!$A$3:$K$1041,7,FALSE))*$C1197/100,0)</f>
        <v>6.7799999999999999E-2</v>
      </c>
      <c r="M1197" s="283">
        <f>IFERROR((VLOOKUP($A1197,'Tabela de alimentos'!$A$3:$K$1041,8,FALSE))*$C1197/100,0)</f>
        <v>4.0000000000000001E-3</v>
      </c>
      <c r="N1197" s="283">
        <f>IFERROR((VLOOKUP($A1197,'Tabela de alimentos'!$A$3:$K$1041,9,FALSE))*$C1197/100,0)</f>
        <v>0</v>
      </c>
      <c r="O1197" s="283">
        <f>IFERROR((VLOOKUP($A1197,'Tabela de alimentos'!$A$3:$K$1041,10,FALSE))*$C1197/100,0)</f>
        <v>0</v>
      </c>
      <c r="P1197" s="284">
        <f>IFERROR((VLOOKUP($A1197,'Tabela de alimentos'!$A$3:$K$1041,11,FALSE))*$C1197/100,0)</f>
        <v>2.6800000000000001E-2</v>
      </c>
    </row>
    <row r="1198" spans="1:16" ht="24.95" customHeight="1" x14ac:dyDescent="0.25">
      <c r="A1198" s="285" t="s">
        <v>226</v>
      </c>
      <c r="B1198" s="278">
        <v>2.5</v>
      </c>
      <c r="C1198" s="249">
        <v>2.5</v>
      </c>
      <c r="D1198" s="249" t="s">
        <v>1615</v>
      </c>
      <c r="E1198" s="279">
        <f t="shared" ref="E1198:E1206" si="95">IFERROR(B1198/C1198,0)</f>
        <v>1</v>
      </c>
      <c r="F1198" s="279"/>
      <c r="G1198" s="282">
        <f>IFERROR((VLOOKUP($A1198,'Tabela de alimentos'!$A$3:$K$1041,2,FALSE))*$C1198/100,0)</f>
        <v>22.1</v>
      </c>
      <c r="H1198" s="283">
        <f>IFERROR((VLOOKUP($A1198,'Tabela de alimentos'!$A$3:$K$1041,3,FALSE))*$C1198/100,0)</f>
        <v>92.466399999999993</v>
      </c>
      <c r="I1198" s="279">
        <f>IFERROR((VLOOKUP($A1198,'Tabela de alimentos'!$A$3:$K$1041,4,FALSE))*$C1198/100,0)</f>
        <v>0</v>
      </c>
      <c r="J1198" s="282">
        <f>IFERROR((VLOOKUP($A1198,'Tabela de alimentos'!$A$3:$K$1041,5,FALSE))*$C1198/100,0)</f>
        <v>2.5</v>
      </c>
      <c r="K1198" s="282">
        <f>IFERROR((VLOOKUP($A1198,'Tabela de alimentos'!$A$3:$K$1041,6,FALSE))*$C1198/100,0)</f>
        <v>0</v>
      </c>
      <c r="L1198" s="283">
        <f>IFERROR((VLOOKUP($A1198,'Tabela de alimentos'!$A$3:$K$1041,7,FALSE))*$C1198/100,0)</f>
        <v>0</v>
      </c>
      <c r="M1198" s="283">
        <f>IFERROR((VLOOKUP($A1198,'Tabela de alimentos'!$A$3:$K$1041,8,FALSE))*$C1198/100,0)</f>
        <v>0</v>
      </c>
      <c r="N1198" s="283">
        <f>IFERROR((VLOOKUP($A1198,'Tabela de alimentos'!$A$3:$K$1041,9,FALSE))*$C1198/100,0)</f>
        <v>0</v>
      </c>
      <c r="O1198" s="283">
        <f>IFERROR((VLOOKUP($A1198,'Tabela de alimentos'!$A$3:$K$1041,10,FALSE))*$C1198/100,0)</f>
        <v>0</v>
      </c>
      <c r="P1198" s="284">
        <f>IFERROR((VLOOKUP($A1198,'Tabela de alimentos'!$A$3:$K$1041,11,FALSE))*$C1198/100,0)</f>
        <v>0</v>
      </c>
    </row>
    <row r="1199" spans="1:16" ht="24.95" customHeight="1" x14ac:dyDescent="0.25">
      <c r="A1199" s="285" t="s">
        <v>101</v>
      </c>
      <c r="B1199" s="278">
        <v>3</v>
      </c>
      <c r="C1199" s="249">
        <v>2.5</v>
      </c>
      <c r="D1199" s="249" t="s">
        <v>1614</v>
      </c>
      <c r="E1199" s="279">
        <f t="shared" si="95"/>
        <v>1.2</v>
      </c>
      <c r="F1199" s="279"/>
      <c r="G1199" s="282">
        <f>IFERROR((VLOOKUP($A1199,'Tabela de alimentos'!$A$3:$K$1041,2,FALSE))*$C1199/100,0)</f>
        <v>0.98550115942028949</v>
      </c>
      <c r="H1199" s="283">
        <f>IFERROR((VLOOKUP($A1199,'Tabela de alimentos'!$A$3:$K$1041,3,FALSE))*$C1199/100,0)</f>
        <v>4.1233368510144919</v>
      </c>
      <c r="I1199" s="279">
        <f>IFERROR((VLOOKUP($A1199,'Tabela de alimentos'!$A$3:$K$1041,4,FALSE))*$C1199/100,0)</f>
        <v>4.2753623188405802E-2</v>
      </c>
      <c r="J1199" s="282">
        <f>IFERROR((VLOOKUP($A1199,'Tabela de alimentos'!$A$3:$K$1041,5,FALSE))*$C1199/100,0)</f>
        <v>2E-3</v>
      </c>
      <c r="K1199" s="282">
        <f>IFERROR((VLOOKUP($A1199,'Tabela de alimentos'!$A$3:$K$1041,6,FALSE))*$C1199/100,0)</f>
        <v>0.22132971014492747</v>
      </c>
      <c r="L1199" s="283">
        <f>IFERROR((VLOOKUP($A1199,'Tabela de alimentos'!$A$3:$K$1041,7,FALSE))*$C1199/100,0)</f>
        <v>0.35</v>
      </c>
      <c r="M1199" s="283">
        <f>IFERROR((VLOOKUP($A1199,'Tabela de alimentos'!$A$3:$K$1041,8,FALSE))*$C1199/100,0)</f>
        <v>5.0833333333333338E-3</v>
      </c>
      <c r="N1199" s="283">
        <f>IFERROR((VLOOKUP($A1199,'Tabela de alimentos'!$A$3:$K$1041,9,FALSE))*$C1199/100,0)</f>
        <v>0</v>
      </c>
      <c r="O1199" s="283">
        <f>IFERROR((VLOOKUP($A1199,'Tabela de alimentos'!$A$3:$K$1041,10,FALSE))*$C1199/100,0)</f>
        <v>0.11666666666666668</v>
      </c>
      <c r="P1199" s="284">
        <f>IFERROR((VLOOKUP($A1199,'Tabela de alimentos'!$A$3:$K$1041,11,FALSE))*$C1199/100,0)</f>
        <v>1.4916666666666667E-2</v>
      </c>
    </row>
    <row r="1200" spans="1:16" ht="24.95" customHeight="1" x14ac:dyDescent="0.25">
      <c r="A1200" s="285" t="s">
        <v>103</v>
      </c>
      <c r="B1200" s="278">
        <v>25</v>
      </c>
      <c r="C1200" s="249">
        <v>20</v>
      </c>
      <c r="D1200" s="249" t="s">
        <v>1614</v>
      </c>
      <c r="E1200" s="279">
        <f t="shared" si="95"/>
        <v>1.25</v>
      </c>
      <c r="F1200" s="279"/>
      <c r="G1200" s="282">
        <f>IFERROR((VLOOKUP($A1200,'Tabela de alimentos'!$A$3:$K$1041,2,FALSE))*$C1200/100,0)</f>
        <v>6</v>
      </c>
      <c r="H1200" s="283">
        <f>IFERROR((VLOOKUP($A1200,'Tabela de alimentos'!$A$3:$K$1041,3,FALSE))*$C1200/100,0)</f>
        <v>25.6</v>
      </c>
      <c r="I1200" s="279">
        <f>IFERROR((VLOOKUP($A1200,'Tabela de alimentos'!$A$3:$K$1041,4,FALSE))*$C1200/100,0)</f>
        <v>0.22400000000000003</v>
      </c>
      <c r="J1200" s="282">
        <f>IFERROR((VLOOKUP($A1200,'Tabela de alimentos'!$A$3:$K$1041,5,FALSE))*$C1200/100,0)</f>
        <v>4.2000000000000003E-2</v>
      </c>
      <c r="K1200" s="282">
        <f>IFERROR((VLOOKUP($A1200,'Tabela de alimentos'!$A$3:$K$1041,6,FALSE))*$C1200/100,0)</f>
        <v>0.91199999999999992</v>
      </c>
      <c r="L1200" s="283">
        <f>IFERROR((VLOOKUP($A1200,'Tabela de alimentos'!$A$3:$K$1041,7,FALSE))*$C1200/100,0)</f>
        <v>4.28</v>
      </c>
      <c r="M1200" s="283">
        <f>IFERROR((VLOOKUP($A1200,'Tabela de alimentos'!$A$3:$K$1041,8,FALSE))*$C1200/100,0)</f>
        <v>9.3999999999999986E-2</v>
      </c>
      <c r="N1200" s="283">
        <f>IFERROR((VLOOKUP($A1200,'Tabela de alimentos'!$A$3:$K$1041,9,FALSE))*$C1200/100,0)</f>
        <v>148</v>
      </c>
      <c r="O1200" s="283">
        <f>IFERROR((VLOOKUP($A1200,'Tabela de alimentos'!$A$3:$K$1041,10,FALSE))*$C1200/100,0)</f>
        <v>1.0233333333333334</v>
      </c>
      <c r="P1200" s="284">
        <f>IFERROR((VLOOKUP($A1200,'Tabela de alimentos'!$A$3:$K$1041,11,FALSE))*$C1200/100,0)</f>
        <v>2.2200000000000002</v>
      </c>
    </row>
    <row r="1201" spans="1:16" ht="24.95" customHeight="1" x14ac:dyDescent="0.25">
      <c r="A1201" s="285" t="s">
        <v>70</v>
      </c>
      <c r="B1201" s="278">
        <v>3</v>
      </c>
      <c r="C1201" s="249">
        <v>3</v>
      </c>
      <c r="D1201" s="249" t="s">
        <v>1614</v>
      </c>
      <c r="E1201" s="279">
        <f t="shared" si="95"/>
        <v>1</v>
      </c>
      <c r="F1201" s="279"/>
      <c r="G1201" s="282">
        <f>IFERROR((VLOOKUP($A1201,'Tabela de alimentos'!$A$3:$K$1041,2,FALSE))*$C1201/100,0)</f>
        <v>2.9269468260869553</v>
      </c>
      <c r="H1201" s="283">
        <f>IFERROR((VLOOKUP($A1201,'Tabela de alimentos'!$A$3:$K$1041,3,FALSE))*$C1201/100,0)</f>
        <v>12.246345520347823</v>
      </c>
      <c r="I1201" s="279">
        <f>IFERROR((VLOOKUP($A1201,'Tabela de alimentos'!$A$3:$K$1041,4,FALSE))*$C1201/100,0)</f>
        <v>9.6847826086956523E-2</v>
      </c>
      <c r="J1201" s="282">
        <f>IFERROR((VLOOKUP($A1201,'Tabela de alimentos'!$A$3:$K$1041,5,FALSE))*$C1201/100,0)</f>
        <v>7.0599999999999982E-2</v>
      </c>
      <c r="K1201" s="282">
        <f>IFERROR((VLOOKUP($A1201,'Tabela de alimentos'!$A$3:$K$1041,6,FALSE))*$C1201/100,0)</f>
        <v>0.51405217391304314</v>
      </c>
      <c r="L1201" s="283">
        <f>IFERROR((VLOOKUP($A1201,'Tabela de alimentos'!$A$3:$K$1041,7,FALSE))*$C1201/100,0)</f>
        <v>6.5020000000000008E-2</v>
      </c>
      <c r="M1201" s="283">
        <f>IFERROR((VLOOKUP($A1201,'Tabela de alimentos'!$A$3:$K$1041,8,FALSE))*$C1201/100,0)</f>
        <v>1.7570000000000002E-2</v>
      </c>
      <c r="N1201" s="283">
        <f>IFERROR((VLOOKUP($A1201,'Tabela de alimentos'!$A$3:$K$1041,9,FALSE))*$C1201/100,0)</f>
        <v>1.38</v>
      </c>
      <c r="O1201" s="283">
        <f>IFERROR((VLOOKUP($A1201,'Tabela de alimentos'!$A$3:$K$1041,10,FALSE))*$C1201/100,0)</f>
        <v>5.2300000000000006E-2</v>
      </c>
      <c r="P1201" s="284">
        <f>IFERROR((VLOOKUP($A1201,'Tabela de alimentos'!$A$3:$K$1041,11,FALSE))*$C1201/100,0)</f>
        <v>7.8104970000000007</v>
      </c>
    </row>
    <row r="1202" spans="1:16" ht="24.95" customHeight="1" x14ac:dyDescent="0.25">
      <c r="A1202" s="285" t="s">
        <v>129</v>
      </c>
      <c r="B1202" s="278">
        <v>1</v>
      </c>
      <c r="C1202" s="249">
        <v>1</v>
      </c>
      <c r="D1202" s="249" t="s">
        <v>1614</v>
      </c>
      <c r="E1202" s="279">
        <f>IFERROR(B1202/C1202,0)</f>
        <v>1</v>
      </c>
      <c r="F1202" s="279"/>
      <c r="G1202" s="282">
        <f>IFERROR((VLOOKUP($A1202,'Tabela de alimentos'!$A$3:$K$1041,2,FALSE))*$C1202/100,0)</f>
        <v>0.33424111594202882</v>
      </c>
      <c r="H1202" s="283">
        <f>IFERROR((VLOOKUP($A1202,'Tabela de alimentos'!$A$3:$K$1041,3,FALSE))*$C1202/100,0)</f>
        <v>1.3984648291014488</v>
      </c>
      <c r="I1202" s="279">
        <f>IFERROR((VLOOKUP($A1202,'Tabela de alimentos'!$A$3:$K$1041,4,FALSE))*$C1202/100,0)</f>
        <v>3.2572463768115942E-2</v>
      </c>
      <c r="J1202" s="282">
        <f>IFERROR((VLOOKUP($A1202,'Tabela de alimentos'!$A$3:$K$1041,5,FALSE))*$C1202/100,0)</f>
        <v>6.0999999999999995E-3</v>
      </c>
      <c r="K1202" s="282">
        <f>IFERROR((VLOOKUP($A1202,'Tabela de alimentos'!$A$3:$K$1041,6,FALSE))*$C1202/100,0)</f>
        <v>5.7060869565217345E-2</v>
      </c>
      <c r="L1202" s="283">
        <f>IFERROR((VLOOKUP($A1202,'Tabela de alimentos'!$A$3:$K$1041,7,FALSE))*$C1202/100,0)</f>
        <v>1.7941333333333334</v>
      </c>
      <c r="M1202" s="283">
        <f>IFERROR((VLOOKUP($A1202,'Tabela de alimentos'!$A$3:$K$1041,8,FALSE))*$C1202/100,0)</f>
        <v>3.1800000000000002E-2</v>
      </c>
      <c r="N1202" s="283">
        <f>IFERROR((VLOOKUP($A1202,'Tabela de alimentos'!$A$3:$K$1041,9,FALSE))*$C1202/100,0)</f>
        <v>17.43</v>
      </c>
      <c r="O1202" s="283">
        <f>IFERROR((VLOOKUP($A1202,'Tabela de alimentos'!$A$3:$K$1041,10,FALSE))*$C1202/100,0)</f>
        <v>0.51693333333333324</v>
      </c>
      <c r="P1202" s="284">
        <f>IFERROR((VLOOKUP($A1202,'Tabela de alimentos'!$A$3:$K$1041,11,FALSE))*$C1202/100,0)</f>
        <v>2.3E-2</v>
      </c>
    </row>
    <row r="1203" spans="1:16" ht="24.95" customHeight="1" x14ac:dyDescent="0.25">
      <c r="A1203" s="285" t="s">
        <v>102</v>
      </c>
      <c r="B1203" s="278">
        <v>1</v>
      </c>
      <c r="C1203" s="249">
        <v>1</v>
      </c>
      <c r="D1203" s="249" t="s">
        <v>1614</v>
      </c>
      <c r="E1203" s="279">
        <f>IFERROR(B1203/C1203,0)</f>
        <v>1</v>
      </c>
      <c r="F1203" s="279"/>
      <c r="G1203" s="282">
        <f>IFERROR((VLOOKUP($A1203,'Tabela de alimentos'!$A$3:$K$1041,2,FALSE))*$C1203/100,0)</f>
        <v>0.19515885507246439</v>
      </c>
      <c r="H1203" s="283">
        <f>IFERROR((VLOOKUP($A1203,'Tabela de alimentos'!$A$3:$K$1041,3,FALSE))*$C1203/100,0)</f>
        <v>0.81654464962319095</v>
      </c>
      <c r="I1203" s="279">
        <f>IFERROR((VLOOKUP($A1203,'Tabela de alimentos'!$A$3:$K$1041,4,FALSE))*$C1203/100,0)</f>
        <v>1.865942028985507E-2</v>
      </c>
      <c r="J1203" s="282">
        <f>IFERROR((VLOOKUP($A1203,'Tabela de alimentos'!$A$3:$K$1041,5,FALSE))*$C1203/100,0)</f>
        <v>3.4999999999999996E-3</v>
      </c>
      <c r="K1203" s="282">
        <f>IFERROR((VLOOKUP($A1203,'Tabela de alimentos'!$A$3:$K$1041,6,FALSE))*$C1203/100,0)</f>
        <v>3.3707246376811648E-2</v>
      </c>
      <c r="L1203" s="283">
        <f>IFERROR((VLOOKUP($A1203,'Tabela de alimentos'!$A$3:$K$1041,7,FALSE))*$C1203/100,0)</f>
        <v>0.79853333333333343</v>
      </c>
      <c r="M1203" s="283">
        <f>IFERROR((VLOOKUP($A1203,'Tabela de alimentos'!$A$3:$K$1041,8,FALSE))*$C1203/100,0)</f>
        <v>6.4666666666666657E-3</v>
      </c>
      <c r="N1203" s="283">
        <f>IFERROR((VLOOKUP($A1203,'Tabela de alimentos'!$A$3:$K$1041,9,FALSE))*$C1203/100,0)</f>
        <v>2.79</v>
      </c>
      <c r="O1203" s="283">
        <f>IFERROR((VLOOKUP($A1203,'Tabela de alimentos'!$A$3:$K$1041,10,FALSE))*$C1203/100,0)</f>
        <v>0.31780000000000003</v>
      </c>
      <c r="P1203" s="284">
        <f>IFERROR((VLOOKUP($A1203,'Tabela de alimentos'!$A$3:$K$1041,11,FALSE))*$C1203/100,0)</f>
        <v>1.6033333333333333E-2</v>
      </c>
    </row>
    <row r="1204" spans="1:16" ht="24.95" customHeight="1" x14ac:dyDescent="0.25">
      <c r="A1204" s="285" t="s">
        <v>817</v>
      </c>
      <c r="B1204" s="278">
        <v>0.1</v>
      </c>
      <c r="C1204" s="249">
        <v>0.1</v>
      </c>
      <c r="D1204" s="249" t="s">
        <v>1614</v>
      </c>
      <c r="E1204" s="279">
        <f>IFERROR(B1204/C1204,0)</f>
        <v>1</v>
      </c>
      <c r="F1204" s="279"/>
      <c r="G1204" s="282">
        <f>IFERROR((VLOOKUP($A1204,'Tabela de alimentos'!$A$3:$K$1041,2,FALSE))*$C1204/100,0)</f>
        <v>3.0000000000000005E-3</v>
      </c>
      <c r="H1204" s="283">
        <f>IFERROR((VLOOKUP($A1204,'Tabela de alimentos'!$A$3:$K$1041,3,FALSE))*$C1204/100,0)</f>
        <v>1.3000000000000001E-2</v>
      </c>
      <c r="I1204" s="279">
        <f>IFERROR((VLOOKUP($A1204,'Tabela de alimentos'!$A$3:$K$1041,4,FALSE))*$C1204/100,0)</f>
        <v>8.9999999999999992E-5</v>
      </c>
      <c r="J1204" s="282">
        <f>IFERROR((VLOOKUP($A1204,'Tabela de alimentos'!$A$3:$K$1041,5,FALSE))*$C1204/100,0)</f>
        <v>6.0000000000000002E-5</v>
      </c>
      <c r="K1204" s="282">
        <f>IFERROR((VLOOKUP($A1204,'Tabela de alimentos'!$A$3:$K$1041,6,FALSE))*$C1204/100,0)</f>
        <v>7.2999999999999996E-4</v>
      </c>
      <c r="L1204" s="283">
        <f>IFERROR((VLOOKUP($A1204,'Tabela de alimentos'!$A$3:$K$1041,7,FALSE))*$C1204/100,0)</f>
        <v>2.1099999999999999E-3</v>
      </c>
      <c r="M1204" s="283">
        <f>IFERROR((VLOOKUP($A1204,'Tabela de alimentos'!$A$3:$K$1041,8,FALSE))*$C1204/100,0)</f>
        <v>1.9000000000000004E-4</v>
      </c>
      <c r="N1204" s="283">
        <f>IFERROR((VLOOKUP($A1204,'Tabela de alimentos'!$A$3:$K$1041,9,FALSE))*$C1204/100,0)</f>
        <v>0</v>
      </c>
      <c r="O1204" s="283">
        <f>IFERROR((VLOOKUP($A1204,'Tabela de alimentos'!$A$3:$K$1041,10,FALSE))*$C1204/100,0)</f>
        <v>1.0000000000000001E-5</v>
      </c>
      <c r="P1204" s="284">
        <f>IFERROR((VLOOKUP($A1204,'Tabela de alimentos'!$A$3:$K$1041,11,FALSE))*$C1204/100,0)</f>
        <v>1.2E-4</v>
      </c>
    </row>
    <row r="1205" spans="1:16" ht="24.95" customHeight="1" x14ac:dyDescent="0.25">
      <c r="A1205" s="285" t="s">
        <v>1</v>
      </c>
      <c r="B1205" s="278">
        <v>15</v>
      </c>
      <c r="C1205" s="249">
        <v>30</v>
      </c>
      <c r="D1205" s="249" t="s">
        <v>1614</v>
      </c>
      <c r="E1205" s="279">
        <f t="shared" si="95"/>
        <v>0.5</v>
      </c>
      <c r="F1205" s="279"/>
      <c r="G1205" s="282">
        <f>IFERROR((VLOOKUP($A1205,'Tabela de alimentos'!$A$3:$K$1041,2,FALSE))*$C1205/100,0)</f>
        <v>66.44506238253993</v>
      </c>
      <c r="H1205" s="283">
        <f>IFERROR((VLOOKUP($A1205,'Tabela de alimentos'!$A$3:$K$1041,3,FALSE))*$C1205/100,0)</f>
        <v>278.0061410085471</v>
      </c>
      <c r="I1205" s="279">
        <f>IFERROR((VLOOKUP($A1205,'Tabela de alimentos'!$A$3:$K$1041,4,FALSE))*$C1205/100,0)</f>
        <v>0.4523420081138611</v>
      </c>
      <c r="J1205" s="282">
        <f>IFERROR((VLOOKUP($A1205,'Tabela de alimentos'!$A$3:$K$1041,5,FALSE))*$C1205/100,0)</f>
        <v>6.7438000000000002</v>
      </c>
      <c r="K1205" s="282">
        <f>IFERROR((VLOOKUP($A1205,'Tabela de alimentos'!$A$3:$K$1041,6,FALSE))*$C1205/100,0)</f>
        <v>1.3528579918861383</v>
      </c>
      <c r="L1205" s="283">
        <f>IFERROR((VLOOKUP($A1205,'Tabela de alimentos'!$A$3:$K$1041,7,FALSE))*$C1205/100,0)</f>
        <v>24.820099999999993</v>
      </c>
      <c r="M1205" s="283">
        <f>IFERROR((VLOOKUP($A1205,'Tabela de alimentos'!$A$3:$K$1041,8,FALSE))*$C1205/100,0)</f>
        <v>9.0299999999999991E-2</v>
      </c>
      <c r="N1205" s="283">
        <f>IFERROR((VLOOKUP($A1205,'Tabela de alimentos'!$A$3:$K$1041,9,FALSE))*$C1205/100,0)</f>
        <v>38.299999999999997</v>
      </c>
      <c r="O1205" s="283">
        <f>IFERROR((VLOOKUP($A1205,'Tabela de alimentos'!$A$3:$K$1041,10,FALSE))*$C1205/100,0)</f>
        <v>0</v>
      </c>
      <c r="P1205" s="284">
        <f>IFERROR((VLOOKUP($A1205,'Tabela de alimentos'!$A$3:$K$1041,11,FALSE))*$C1205/100,0)</f>
        <v>15.6</v>
      </c>
    </row>
    <row r="1206" spans="1:16" ht="24.95" customHeight="1" x14ac:dyDescent="0.25">
      <c r="A1206" s="285" t="s">
        <v>861</v>
      </c>
      <c r="B1206" s="278">
        <v>0.2</v>
      </c>
      <c r="C1206" s="249">
        <v>0.2</v>
      </c>
      <c r="D1206" s="249" t="s">
        <v>1614</v>
      </c>
      <c r="E1206" s="279">
        <f t="shared" si="95"/>
        <v>1</v>
      </c>
      <c r="F1206" s="279"/>
      <c r="G1206" s="289">
        <f>IFERROR((VLOOKUP($A1206,'Tabela de alimentos'!$A$3:$K$1041,2,FALSE))*$C1206/100,0)</f>
        <v>0</v>
      </c>
      <c r="H1206" s="283">
        <f>IFERROR((VLOOKUP($A1206,'Tabela de alimentos'!$A$3:$K$1041,3,FALSE))*$C1206/100,0)</f>
        <v>0</v>
      </c>
      <c r="I1206" s="279">
        <f>IFERROR((VLOOKUP($A1206,'Tabela de alimentos'!$A$3:$K$1041,4,FALSE))*$C1206/100,0)</f>
        <v>0</v>
      </c>
      <c r="J1206" s="282">
        <f>IFERROR((VLOOKUP($A1206,'Tabela de alimentos'!$A$3:$K$1041,5,FALSE))*$C1206/100,0)</f>
        <v>0</v>
      </c>
      <c r="K1206" s="282">
        <f>IFERROR((VLOOKUP($A1206,'Tabela de alimentos'!$A$3:$K$1041,6,FALSE))*$C1206/100,0)</f>
        <v>0</v>
      </c>
      <c r="L1206" s="283">
        <f>IFERROR((VLOOKUP($A1206,'Tabela de alimentos'!$A$3:$K$1041,7,FALSE))*$C1206/100,0)</f>
        <v>0</v>
      </c>
      <c r="M1206" s="283">
        <f>IFERROR((VLOOKUP($A1206,'Tabela de alimentos'!$A$3:$K$1041,8,FALSE))*$C1206/100,0)</f>
        <v>0</v>
      </c>
      <c r="N1206" s="283">
        <f>IFERROR((VLOOKUP($A1206,'Tabela de alimentos'!$A$3:$K$1041,9,FALSE))*$C1206/100,0)</f>
        <v>0</v>
      </c>
      <c r="O1206" s="283">
        <f>IFERROR((VLOOKUP($A1206,'Tabela de alimentos'!$A$3:$K$1041,10,FALSE))*$C1206/100,0)</f>
        <v>0</v>
      </c>
      <c r="P1206" s="284">
        <f>IFERROR((VLOOKUP($A1206,'Tabela de alimentos'!$A$3:$K$1041,11,FALSE))*$C1206/100,0)</f>
        <v>79.88600000000001</v>
      </c>
    </row>
    <row r="1207" spans="1:16" ht="24.95" customHeight="1" x14ac:dyDescent="0.25">
      <c r="A1207" s="539" t="s">
        <v>395</v>
      </c>
      <c r="B1207" s="540"/>
      <c r="C1207" s="540"/>
      <c r="D1207" s="540"/>
      <c r="E1207" s="540"/>
      <c r="F1207" s="541"/>
      <c r="G1207" s="314">
        <f t="shared" ref="G1207:P1207" si="96">SUM(G1196:G1206)</f>
        <v>182.9670463970327</v>
      </c>
      <c r="H1207" s="315">
        <f t="shared" si="96"/>
        <v>766.03057012518479</v>
      </c>
      <c r="I1207" s="315">
        <f t="shared" si="96"/>
        <v>15.970986355939949</v>
      </c>
      <c r="J1207" s="316">
        <f t="shared" si="96"/>
        <v>11.48316</v>
      </c>
      <c r="K1207" s="316">
        <f t="shared" si="96"/>
        <v>3.2112669773933842</v>
      </c>
      <c r="L1207" s="316">
        <f t="shared" si="96"/>
        <v>37.332029999999989</v>
      </c>
      <c r="M1207" s="315">
        <f t="shared" si="96"/>
        <v>0.55274333333333336</v>
      </c>
      <c r="N1207" s="317">
        <f t="shared" si="96"/>
        <v>209.3</v>
      </c>
      <c r="O1207" s="317">
        <f t="shared" si="96"/>
        <v>2.0270433333333333</v>
      </c>
      <c r="P1207" s="318">
        <f t="shared" si="96"/>
        <v>144.79736700000001</v>
      </c>
    </row>
    <row r="1208" spans="1:16" ht="24.95" customHeight="1" x14ac:dyDescent="0.25">
      <c r="A1208" s="295" t="s">
        <v>767</v>
      </c>
      <c r="B1208" s="537"/>
      <c r="C1208" s="537"/>
      <c r="D1208" s="250"/>
      <c r="E1208" s="296"/>
      <c r="F1208" s="296"/>
      <c r="G1208" s="297"/>
      <c r="H1208" s="296"/>
      <c r="I1208" s="296"/>
      <c r="J1208" s="296"/>
      <c r="K1208" s="296"/>
      <c r="L1208" s="296"/>
      <c r="M1208" s="298"/>
      <c r="N1208" s="298"/>
      <c r="O1208" s="298"/>
      <c r="P1208" s="299"/>
    </row>
    <row r="1209" spans="1:16" ht="24.95" customHeight="1" x14ac:dyDescent="0.25">
      <c r="A1209" s="516" t="s">
        <v>947</v>
      </c>
      <c r="B1209" s="517"/>
      <c r="C1209" s="517"/>
      <c r="D1209" s="517"/>
      <c r="E1209" s="517"/>
      <c r="F1209" s="517"/>
      <c r="G1209" s="517"/>
      <c r="H1209" s="517"/>
      <c r="I1209" s="517"/>
      <c r="J1209" s="517"/>
      <c r="K1209" s="517"/>
      <c r="L1209" s="517"/>
      <c r="M1209" s="517"/>
      <c r="N1209" s="517"/>
      <c r="O1209" s="517"/>
      <c r="P1209" s="518"/>
    </row>
    <row r="1210" spans="1:16" ht="24.95" customHeight="1" x14ac:dyDescent="0.25">
      <c r="A1210" s="325" t="s">
        <v>862</v>
      </c>
      <c r="G1210" s="251"/>
      <c r="P1210" s="301"/>
    </row>
    <row r="1211" spans="1:16" ht="24.95" customHeight="1" x14ac:dyDescent="0.25">
      <c r="A1211" s="325" t="s">
        <v>864</v>
      </c>
      <c r="G1211" s="251"/>
      <c r="P1211" s="301"/>
    </row>
    <row r="1212" spans="1:16" ht="24.95" customHeight="1" x14ac:dyDescent="0.25">
      <c r="A1212" s="507" t="s">
        <v>863</v>
      </c>
      <c r="B1212" s="508"/>
      <c r="C1212" s="508"/>
      <c r="D1212" s="508"/>
      <c r="E1212" s="508"/>
      <c r="F1212" s="508"/>
      <c r="G1212" s="508"/>
      <c r="H1212" s="508"/>
      <c r="I1212" s="508"/>
      <c r="J1212" s="508"/>
      <c r="K1212" s="508"/>
      <c r="L1212" s="508"/>
      <c r="M1212" s="508"/>
      <c r="N1212" s="508"/>
      <c r="O1212" s="508"/>
      <c r="P1212" s="509"/>
    </row>
    <row r="1213" spans="1:16" ht="24.95" customHeight="1" x14ac:dyDescent="0.25">
      <c r="A1213" s="325" t="s">
        <v>866</v>
      </c>
      <c r="G1213" s="251"/>
      <c r="P1213" s="301"/>
    </row>
    <row r="1214" spans="1:16" ht="24.95" customHeight="1" thickBot="1" x14ac:dyDescent="0.3">
      <c r="A1214" s="389" t="s">
        <v>865</v>
      </c>
      <c r="B1214" s="252"/>
      <c r="C1214" s="252"/>
      <c r="D1214" s="252"/>
      <c r="E1214" s="252"/>
      <c r="F1214" s="252"/>
      <c r="G1214" s="252"/>
      <c r="H1214" s="252"/>
      <c r="I1214" s="252"/>
      <c r="J1214" s="252"/>
      <c r="K1214" s="252"/>
      <c r="L1214" s="252"/>
      <c r="M1214" s="252"/>
      <c r="N1214" s="252"/>
      <c r="O1214" s="252"/>
      <c r="P1214" s="303"/>
    </row>
    <row r="1215" spans="1:16" ht="24.95" customHeight="1" thickBot="1" x14ac:dyDescent="0.3">
      <c r="A1215" s="390"/>
      <c r="B1215" s="561" t="s">
        <v>1152</v>
      </c>
      <c r="C1215" s="561"/>
      <c r="D1215" s="561"/>
      <c r="E1215" s="561"/>
      <c r="F1215" s="561"/>
      <c r="G1215" s="561"/>
      <c r="H1215" s="561"/>
      <c r="I1215" s="561"/>
      <c r="J1215" s="561"/>
      <c r="K1215" s="334"/>
      <c r="L1215" s="334"/>
      <c r="M1215" s="334"/>
      <c r="N1215" s="334"/>
      <c r="O1215" s="334"/>
      <c r="P1215" s="335"/>
    </row>
    <row r="1216" spans="1:16" ht="48" customHeight="1" x14ac:dyDescent="0.25">
      <c r="A1216" s="510" t="s">
        <v>762</v>
      </c>
      <c r="B1216" s="511"/>
      <c r="C1216" s="511"/>
      <c r="D1216" s="511"/>
      <c r="E1216" s="511"/>
      <c r="F1216" s="511"/>
      <c r="G1216" s="511"/>
      <c r="H1216" s="511"/>
      <c r="I1216" s="511"/>
      <c r="J1216" s="511"/>
      <c r="K1216" s="511"/>
      <c r="L1216" s="511"/>
      <c r="M1216" s="511"/>
      <c r="N1216" s="511"/>
      <c r="O1216" s="511"/>
      <c r="P1216" s="512"/>
    </row>
    <row r="1217" spans="1:16" ht="24.95" customHeight="1" x14ac:dyDescent="0.25">
      <c r="A1217" s="513" t="s">
        <v>1365</v>
      </c>
      <c r="B1217" s="514"/>
      <c r="C1217" s="514"/>
      <c r="D1217" s="514"/>
      <c r="E1217" s="514"/>
      <c r="F1217" s="514"/>
      <c r="G1217" s="514"/>
      <c r="H1217" s="514"/>
      <c r="I1217" s="514"/>
      <c r="J1217" s="514"/>
      <c r="K1217" s="514"/>
      <c r="L1217" s="514"/>
      <c r="M1217" s="514"/>
      <c r="N1217" s="514"/>
      <c r="O1217" s="514"/>
      <c r="P1217" s="515"/>
    </row>
    <row r="1218" spans="1:16" ht="24.95" customHeight="1" x14ac:dyDescent="0.25">
      <c r="A1218" s="534" t="s">
        <v>1161</v>
      </c>
      <c r="B1218" s="535"/>
      <c r="C1218" s="535"/>
      <c r="D1218" s="535"/>
      <c r="E1218" s="535"/>
      <c r="F1218" s="536"/>
      <c r="G1218" s="522" t="s">
        <v>764</v>
      </c>
      <c r="H1218" s="548"/>
      <c r="I1218" s="523"/>
      <c r="J1218" s="523"/>
      <c r="K1218" s="523"/>
      <c r="L1218" s="523"/>
      <c r="M1218" s="523"/>
      <c r="N1218" s="523"/>
      <c r="O1218" s="523"/>
      <c r="P1218" s="524"/>
    </row>
    <row r="1219" spans="1:16" ht="24.95" customHeight="1" x14ac:dyDescent="0.25">
      <c r="A1219" s="525" t="s">
        <v>393</v>
      </c>
      <c r="B1219" s="505" t="s">
        <v>644</v>
      </c>
      <c r="C1219" s="505" t="s">
        <v>645</v>
      </c>
      <c r="D1219" s="505" t="s">
        <v>1613</v>
      </c>
      <c r="E1219" s="505" t="s">
        <v>394</v>
      </c>
      <c r="F1219" s="505" t="s">
        <v>621</v>
      </c>
      <c r="G1219" s="527" t="s">
        <v>31</v>
      </c>
      <c r="H1219" s="528"/>
      <c r="I1219" s="263" t="s">
        <v>7</v>
      </c>
      <c r="J1219" s="264" t="s">
        <v>32</v>
      </c>
      <c r="K1219" s="264" t="s">
        <v>640</v>
      </c>
      <c r="L1219" s="265" t="s">
        <v>8</v>
      </c>
      <c r="M1219" s="266" t="s">
        <v>9</v>
      </c>
      <c r="N1219" s="267" t="s">
        <v>10</v>
      </c>
      <c r="O1219" s="264" t="s">
        <v>396</v>
      </c>
      <c r="P1219" s="268" t="s">
        <v>623</v>
      </c>
    </row>
    <row r="1220" spans="1:16" ht="24.95" customHeight="1" x14ac:dyDescent="0.25">
      <c r="A1220" s="526"/>
      <c r="B1220" s="506"/>
      <c r="C1220" s="506"/>
      <c r="D1220" s="506"/>
      <c r="E1220" s="506"/>
      <c r="F1220" s="506"/>
      <c r="G1220" s="269" t="s">
        <v>34</v>
      </c>
      <c r="H1220" s="378" t="s">
        <v>35</v>
      </c>
      <c r="I1220" s="271" t="s">
        <v>36</v>
      </c>
      <c r="J1220" s="272" t="s">
        <v>36</v>
      </c>
      <c r="K1220" s="272" t="s">
        <v>36</v>
      </c>
      <c r="L1220" s="273" t="s">
        <v>37</v>
      </c>
      <c r="M1220" s="274" t="s">
        <v>37</v>
      </c>
      <c r="N1220" s="275" t="s">
        <v>38</v>
      </c>
      <c r="O1220" s="272" t="s">
        <v>37</v>
      </c>
      <c r="P1220" s="276" t="s">
        <v>37</v>
      </c>
    </row>
    <row r="1221" spans="1:16" ht="24.95" customHeight="1" x14ac:dyDescent="0.25">
      <c r="A1221" s="277" t="s">
        <v>284</v>
      </c>
      <c r="B1221" s="278">
        <v>80</v>
      </c>
      <c r="C1221" s="249">
        <v>70</v>
      </c>
      <c r="D1221" s="249" t="s">
        <v>1614</v>
      </c>
      <c r="E1221" s="279">
        <f t="shared" ref="E1221:E1227" si="97">IFERROR(B1221/C1221,0)</f>
        <v>1.1428571428571428</v>
      </c>
      <c r="F1221" s="279"/>
      <c r="G1221" s="280">
        <f>IFERROR((VLOOKUP($A1221,'Tabela de alimentos'!$A$3:$K$1041,2,FALSE))*$C1221/100,0)</f>
        <v>113.25740999999998</v>
      </c>
      <c r="H1221" s="281">
        <f>IFERROR((VLOOKUP($A1221,'Tabela de alimentos'!$A$3:$K$1041,3,FALSE))*$C1221/100,0)</f>
        <v>473.86900343999986</v>
      </c>
      <c r="I1221" s="279">
        <f>IFERROR((VLOOKUP($A1221,'Tabela de alimentos'!$A$3:$K$1041,4,FALSE))*$C1221/100,0)</f>
        <v>12.299000000000001</v>
      </c>
      <c r="J1221" s="282">
        <f>IFERROR((VLOOKUP($A1221,'Tabela de alimentos'!$A$3:$K$1041,5,FALSE))*$C1221/100,0)</f>
        <v>6.734</v>
      </c>
      <c r="K1221" s="282">
        <f>IFERROR((VLOOKUP($A1221,'Tabela de alimentos'!$A$3:$K$1041,6,FALSE))*$C1221/100,0)</f>
        <v>0</v>
      </c>
      <c r="L1221" s="283">
        <f>IFERROR((VLOOKUP($A1221,'Tabela de alimentos'!$A$3:$K$1041,7,FALSE))*$C1221/100,0)</f>
        <v>4.4053333333333331</v>
      </c>
      <c r="M1221" s="283">
        <f>IFERROR((VLOOKUP($A1221,'Tabela de alimentos'!$A$3:$K$1041,8,FALSE))*$C1221/100,0)</f>
        <v>0.6323333333333333</v>
      </c>
      <c r="N1221" s="283">
        <f>IFERROR((VLOOKUP($A1221,'Tabela de alimentos'!$A$3:$K$1041,9,FALSE))*$C1221/100,0)</f>
        <v>2.8</v>
      </c>
      <c r="O1221" s="283">
        <f>IFERROR((VLOOKUP($A1221,'Tabela de alimentos'!$A$3:$K$1041,10,FALSE))*$C1221/100,0)</f>
        <v>0</v>
      </c>
      <c r="P1221" s="284">
        <f>IFERROR((VLOOKUP($A1221,'Tabela de alimentos'!$A$3:$K$1041,11,FALSE))*$C1221/100,0)</f>
        <v>56</v>
      </c>
    </row>
    <row r="1222" spans="1:16" ht="24.95" customHeight="1" x14ac:dyDescent="0.25">
      <c r="A1222" s="285" t="s">
        <v>90</v>
      </c>
      <c r="B1222" s="278">
        <v>0.5</v>
      </c>
      <c r="C1222" s="249">
        <v>0.5</v>
      </c>
      <c r="D1222" s="249" t="s">
        <v>1614</v>
      </c>
      <c r="E1222" s="279">
        <f t="shared" si="97"/>
        <v>1</v>
      </c>
      <c r="F1222" s="279"/>
      <c r="G1222" s="282">
        <f>IFERROR((VLOOKUP($A1222,'Tabela de alimentos'!$A$3:$K$1041,2,FALSE))*$C1222/100,0)</f>
        <v>0.56564939130434788</v>
      </c>
      <c r="H1222" s="283">
        <f>IFERROR((VLOOKUP($A1222,'Tabela de alimentos'!$A$3:$K$1041,3,FALSE))*$C1222/100,0)</f>
        <v>2.3666770532173915</v>
      </c>
      <c r="I1222" s="279">
        <f>IFERROR((VLOOKUP($A1222,'Tabela de alimentos'!$A$3:$K$1041,4,FALSE))*$C1222/100,0)</f>
        <v>3.5054347826086955E-2</v>
      </c>
      <c r="J1222" s="282">
        <f>IFERROR((VLOOKUP($A1222,'Tabela de alimentos'!$A$3:$K$1041,5,FALSE))*$C1222/100,0)</f>
        <v>1.1000000000000001E-3</v>
      </c>
      <c r="K1222" s="282">
        <f>IFERROR((VLOOKUP($A1222,'Tabela de alimentos'!$A$3:$K$1041,6,FALSE))*$C1222/100,0)</f>
        <v>0.11952898550724639</v>
      </c>
      <c r="L1222" s="283">
        <f>IFERROR((VLOOKUP($A1222,'Tabela de alimentos'!$A$3:$K$1041,7,FALSE))*$C1222/100,0)</f>
        <v>6.7799999999999999E-2</v>
      </c>
      <c r="M1222" s="283">
        <f>IFERROR((VLOOKUP($A1222,'Tabela de alimentos'!$A$3:$K$1041,8,FALSE))*$C1222/100,0)</f>
        <v>4.0000000000000001E-3</v>
      </c>
      <c r="N1222" s="283">
        <f>IFERROR((VLOOKUP($A1222,'Tabela de alimentos'!$A$3:$K$1041,9,FALSE))*$C1222/100,0)</f>
        <v>0</v>
      </c>
      <c r="O1222" s="283">
        <f>IFERROR((VLOOKUP($A1222,'Tabela de alimentos'!$A$3:$K$1041,10,FALSE))*$C1222/100,0)</f>
        <v>0</v>
      </c>
      <c r="P1222" s="284">
        <f>IFERROR((VLOOKUP($A1222,'Tabela de alimentos'!$A$3:$K$1041,11,FALSE))*$C1222/100,0)</f>
        <v>2.6800000000000001E-2</v>
      </c>
    </row>
    <row r="1223" spans="1:16" ht="24.95" customHeight="1" x14ac:dyDescent="0.25">
      <c r="A1223" s="285" t="s">
        <v>101</v>
      </c>
      <c r="B1223" s="278">
        <v>3</v>
      </c>
      <c r="C1223" s="249">
        <v>2.5</v>
      </c>
      <c r="D1223" s="249" t="s">
        <v>1614</v>
      </c>
      <c r="E1223" s="279">
        <f t="shared" si="97"/>
        <v>1.2</v>
      </c>
      <c r="F1223" s="279"/>
      <c r="G1223" s="282">
        <f>IFERROR((VLOOKUP($A1223,'Tabela de alimentos'!$A$3:$K$1041,2,FALSE))*$C1223/100,0)</f>
        <v>0.98550115942028949</v>
      </c>
      <c r="H1223" s="283">
        <f>IFERROR((VLOOKUP($A1223,'Tabela de alimentos'!$A$3:$K$1041,3,FALSE))*$C1223/100,0)</f>
        <v>4.1233368510144919</v>
      </c>
      <c r="I1223" s="279">
        <f>IFERROR((VLOOKUP($A1223,'Tabela de alimentos'!$A$3:$K$1041,4,FALSE))*$C1223/100,0)</f>
        <v>4.2753623188405802E-2</v>
      </c>
      <c r="J1223" s="282">
        <f>IFERROR((VLOOKUP($A1223,'Tabela de alimentos'!$A$3:$K$1041,5,FALSE))*$C1223/100,0)</f>
        <v>2E-3</v>
      </c>
      <c r="K1223" s="282">
        <f>IFERROR((VLOOKUP($A1223,'Tabela de alimentos'!$A$3:$K$1041,6,FALSE))*$C1223/100,0)</f>
        <v>0.22132971014492747</v>
      </c>
      <c r="L1223" s="283">
        <f>IFERROR((VLOOKUP($A1223,'Tabela de alimentos'!$A$3:$K$1041,7,FALSE))*$C1223/100,0)</f>
        <v>0.35</v>
      </c>
      <c r="M1223" s="283">
        <f>IFERROR((VLOOKUP($A1223,'Tabela de alimentos'!$A$3:$K$1041,8,FALSE))*$C1223/100,0)</f>
        <v>5.0833333333333338E-3</v>
      </c>
      <c r="N1223" s="283">
        <f>IFERROR((VLOOKUP($A1223,'Tabela de alimentos'!$A$3:$K$1041,9,FALSE))*$C1223/100,0)</f>
        <v>0</v>
      </c>
      <c r="O1223" s="283">
        <f>IFERROR((VLOOKUP($A1223,'Tabela de alimentos'!$A$3:$K$1041,10,FALSE))*$C1223/100,0)</f>
        <v>0.11666666666666668</v>
      </c>
      <c r="P1223" s="284">
        <f>IFERROR((VLOOKUP($A1223,'Tabela de alimentos'!$A$3:$K$1041,11,FALSE))*$C1223/100,0)</f>
        <v>1.4916666666666667E-2</v>
      </c>
    </row>
    <row r="1224" spans="1:16" ht="24.95" customHeight="1" x14ac:dyDescent="0.25">
      <c r="A1224" s="285" t="s">
        <v>129</v>
      </c>
      <c r="B1224" s="278">
        <v>1</v>
      </c>
      <c r="C1224" s="249">
        <v>1</v>
      </c>
      <c r="D1224" s="249" t="s">
        <v>1614</v>
      </c>
      <c r="E1224" s="279">
        <f>IFERROR(B1224/C1224,0)</f>
        <v>1</v>
      </c>
      <c r="F1224" s="279"/>
      <c r="G1224" s="282">
        <f>IFERROR((VLOOKUP($A1224,'Tabela de alimentos'!$A$3:$K$1041,2,FALSE))*$C1224/100,0)</f>
        <v>0.33424111594202882</v>
      </c>
      <c r="H1224" s="283">
        <f>IFERROR((VLOOKUP($A1224,'Tabela de alimentos'!$A$3:$K$1041,3,FALSE))*$C1224/100,0)</f>
        <v>1.3984648291014488</v>
      </c>
      <c r="I1224" s="279">
        <f>IFERROR((VLOOKUP($A1224,'Tabela de alimentos'!$A$3:$K$1041,4,FALSE))*$C1224/100,0)</f>
        <v>3.2572463768115942E-2</v>
      </c>
      <c r="J1224" s="282">
        <f>IFERROR((VLOOKUP($A1224,'Tabela de alimentos'!$A$3:$K$1041,5,FALSE))*$C1224/100,0)</f>
        <v>6.0999999999999995E-3</v>
      </c>
      <c r="K1224" s="282">
        <f>IFERROR((VLOOKUP($A1224,'Tabela de alimentos'!$A$3:$K$1041,6,FALSE))*$C1224/100,0)</f>
        <v>5.7060869565217345E-2</v>
      </c>
      <c r="L1224" s="283">
        <f>IFERROR((VLOOKUP($A1224,'Tabela de alimentos'!$A$3:$K$1041,7,FALSE))*$C1224/100,0)</f>
        <v>1.7941333333333334</v>
      </c>
      <c r="M1224" s="283">
        <f>IFERROR((VLOOKUP($A1224,'Tabela de alimentos'!$A$3:$K$1041,8,FALSE))*$C1224/100,0)</f>
        <v>3.1800000000000002E-2</v>
      </c>
      <c r="N1224" s="283">
        <f>IFERROR((VLOOKUP($A1224,'Tabela de alimentos'!$A$3:$K$1041,9,FALSE))*$C1224/100,0)</f>
        <v>17.43</v>
      </c>
      <c r="O1224" s="283">
        <f>IFERROR((VLOOKUP($A1224,'Tabela de alimentos'!$A$3:$K$1041,10,FALSE))*$C1224/100,0)</f>
        <v>0.51693333333333324</v>
      </c>
      <c r="P1224" s="284">
        <f>IFERROR((VLOOKUP($A1224,'Tabela de alimentos'!$A$3:$K$1041,11,FALSE))*$C1224/100,0)</f>
        <v>2.3E-2</v>
      </c>
    </row>
    <row r="1225" spans="1:16" ht="24.95" customHeight="1" x14ac:dyDescent="0.25">
      <c r="A1225" s="285" t="s">
        <v>102</v>
      </c>
      <c r="B1225" s="278">
        <v>1</v>
      </c>
      <c r="C1225" s="249">
        <v>1</v>
      </c>
      <c r="D1225" s="249" t="s">
        <v>1614</v>
      </c>
      <c r="E1225" s="279">
        <f>IFERROR(B1225/C1225,0)</f>
        <v>1</v>
      </c>
      <c r="F1225" s="279"/>
      <c r="G1225" s="282">
        <f>IFERROR((VLOOKUP($A1225,'Tabela de alimentos'!$A$3:$K$1041,2,FALSE))*$C1225/100,0)</f>
        <v>0.19515885507246439</v>
      </c>
      <c r="H1225" s="283">
        <f>IFERROR((VLOOKUP($A1225,'Tabela de alimentos'!$A$3:$K$1041,3,FALSE))*$C1225/100,0)</f>
        <v>0.81654464962319095</v>
      </c>
      <c r="I1225" s="279">
        <f>IFERROR((VLOOKUP($A1225,'Tabela de alimentos'!$A$3:$K$1041,4,FALSE))*$C1225/100,0)</f>
        <v>1.865942028985507E-2</v>
      </c>
      <c r="J1225" s="282">
        <f>IFERROR((VLOOKUP($A1225,'Tabela de alimentos'!$A$3:$K$1041,5,FALSE))*$C1225/100,0)</f>
        <v>3.4999999999999996E-3</v>
      </c>
      <c r="K1225" s="282">
        <f>IFERROR((VLOOKUP($A1225,'Tabela de alimentos'!$A$3:$K$1041,6,FALSE))*$C1225/100,0)</f>
        <v>3.3707246376811648E-2</v>
      </c>
      <c r="L1225" s="283">
        <f>IFERROR((VLOOKUP($A1225,'Tabela de alimentos'!$A$3:$K$1041,7,FALSE))*$C1225/100,0)</f>
        <v>0.79853333333333343</v>
      </c>
      <c r="M1225" s="283">
        <f>IFERROR((VLOOKUP($A1225,'Tabela de alimentos'!$A$3:$K$1041,8,FALSE))*$C1225/100,0)</f>
        <v>6.4666666666666657E-3</v>
      </c>
      <c r="N1225" s="283">
        <f>IFERROR((VLOOKUP($A1225,'Tabela de alimentos'!$A$3:$K$1041,9,FALSE))*$C1225/100,0)</f>
        <v>2.79</v>
      </c>
      <c r="O1225" s="283">
        <f>IFERROR((VLOOKUP($A1225,'Tabela de alimentos'!$A$3:$K$1041,10,FALSE))*$C1225/100,0)</f>
        <v>0.31780000000000003</v>
      </c>
      <c r="P1225" s="284">
        <f>IFERROR((VLOOKUP($A1225,'Tabela de alimentos'!$A$3:$K$1041,11,FALSE))*$C1225/100,0)</f>
        <v>1.6033333333333333E-2</v>
      </c>
    </row>
    <row r="1226" spans="1:16" ht="24.95" customHeight="1" x14ac:dyDescent="0.25">
      <c r="A1226" s="311" t="s">
        <v>217</v>
      </c>
      <c r="B1226" s="253">
        <v>2</v>
      </c>
      <c r="C1226" s="249">
        <v>2</v>
      </c>
      <c r="D1226" s="249" t="s">
        <v>1614</v>
      </c>
      <c r="E1226" s="279">
        <f t="shared" si="97"/>
        <v>1</v>
      </c>
      <c r="F1226" s="279"/>
      <c r="G1226" s="282">
        <f>IFERROR((VLOOKUP($A1226,'Tabela de alimentos'!$A$3:$K$1041,2,FALSE))*$C1226/100,0)</f>
        <v>14.519378536919977</v>
      </c>
      <c r="H1226" s="283">
        <f>IFERROR((VLOOKUP($A1226,'Tabela de alimentos'!$A$3:$K$1041,3,FALSE))*$C1226/100,0)</f>
        <v>60.749079798473183</v>
      </c>
      <c r="I1226" s="279">
        <f>IFERROR((VLOOKUP($A1226,'Tabela de alimentos'!$A$3:$K$1041,4,FALSE))*$C1226/100,0)</f>
        <v>8.2940001487731944E-3</v>
      </c>
      <c r="J1226" s="282">
        <f>IFERROR((VLOOKUP($A1226,'Tabela de alimentos'!$A$3:$K$1041,5,FALSE))*$C1226/100,0)</f>
        <v>1.6472200000000001</v>
      </c>
      <c r="K1226" s="282">
        <f>IFERROR((VLOOKUP($A1226,'Tabela de alimentos'!$A$3:$K$1041,6,FALSE))*$C1226/100,0)</f>
        <v>1.265999851226658E-3</v>
      </c>
      <c r="L1226" s="283">
        <f>IFERROR((VLOOKUP($A1226,'Tabela de alimentos'!$A$3:$K$1041,7,FALSE))*$C1226/100,0)</f>
        <v>0.18845999999999999</v>
      </c>
      <c r="M1226" s="283">
        <f>IFERROR((VLOOKUP($A1226,'Tabela de alimentos'!$A$3:$K$1041,8,FALSE))*$C1226/100,0)</f>
        <v>3.0800000000000007E-3</v>
      </c>
      <c r="N1226" s="283">
        <f>IFERROR((VLOOKUP($A1226,'Tabela de alimentos'!$A$3:$K$1041,9,FALSE))*$C1226/100,0)</f>
        <v>15.08</v>
      </c>
      <c r="O1226" s="283">
        <f>IFERROR((VLOOKUP($A1226,'Tabela de alimentos'!$A$3:$K$1041,10,FALSE))*$C1226/100,0)</f>
        <v>0</v>
      </c>
      <c r="P1226" s="284">
        <f>IFERROR((VLOOKUP($A1226,'Tabela de alimentos'!$A$3:$K$1041,11,FALSE))*$C1226/100,0)</f>
        <v>11.573893333333336</v>
      </c>
    </row>
    <row r="1227" spans="1:16" ht="24.95" customHeight="1" x14ac:dyDescent="0.25">
      <c r="A1227" s="311" t="s">
        <v>493</v>
      </c>
      <c r="B1227" s="253">
        <v>0.1</v>
      </c>
      <c r="C1227" s="249">
        <v>0.1</v>
      </c>
      <c r="D1227" s="249" t="s">
        <v>1614</v>
      </c>
      <c r="E1227" s="279">
        <f t="shared" si="97"/>
        <v>1</v>
      </c>
      <c r="F1227" s="279"/>
      <c r="G1227" s="289">
        <f>IFERROR((VLOOKUP($A1227,'Tabela de alimentos'!$A$3:$K$1041,2,FALSE))*$C1227/100,0)</f>
        <v>0.30599999999999999</v>
      </c>
      <c r="H1227" s="283">
        <f>IFERROR((VLOOKUP($A1227,'Tabela de alimentos'!$A$3:$K$1041,3,FALSE))*$C1227/100,0)</f>
        <v>1.2803040000000001</v>
      </c>
      <c r="I1227" s="279">
        <f>IFERROR((VLOOKUP($A1227,'Tabela de alimentos'!$A$3:$K$1041,4,FALSE))*$C1227/100,0)</f>
        <v>1.1000000000000001E-2</v>
      </c>
      <c r="J1227" s="282">
        <f>IFERROR((VLOOKUP($A1227,'Tabela de alimentos'!$A$3:$K$1041,5,FALSE))*$C1227/100,0)</f>
        <v>1.0250000000000002E-2</v>
      </c>
      <c r="K1227" s="282">
        <f>IFERROR((VLOOKUP($A1227,'Tabela de alimentos'!$A$3:$K$1041,6,FALSE))*$C1227/100,0)</f>
        <v>6.4430000000000015E-2</v>
      </c>
      <c r="L1227" s="283">
        <f>IFERROR((VLOOKUP($A1227,'Tabela de alimentos'!$A$3:$K$1041,7,FALSE))*$C1227/100,0)</f>
        <v>1.5760000000000003</v>
      </c>
      <c r="M1227" s="283">
        <f>IFERROR((VLOOKUP($A1227,'Tabela de alimentos'!$A$3:$K$1041,8,FALSE))*$C1227/100,0)</f>
        <v>4.4000000000000004E-2</v>
      </c>
      <c r="N1227" s="283">
        <f>IFERROR((VLOOKUP($A1227,'Tabela de alimentos'!$A$3:$K$1041,9,FALSE))*$C1227/100,0)</f>
        <v>0.34517000000000003</v>
      </c>
      <c r="O1227" s="283">
        <f>IFERROR((VLOOKUP($A1227,'Tabela de alimentos'!$A$3:$K$1041,10,FALSE))*$C1227/100,0)</f>
        <v>0.05</v>
      </c>
      <c r="P1227" s="284">
        <f>IFERROR((VLOOKUP($A1227,'Tabela de alimentos'!$A$3:$K$1041,11,FALSE))*$C1227/100,0)</f>
        <v>1.4999999999999999E-2</v>
      </c>
    </row>
    <row r="1228" spans="1:16" ht="24.95" customHeight="1" x14ac:dyDescent="0.25">
      <c r="A1228" s="539" t="s">
        <v>395</v>
      </c>
      <c r="B1228" s="540"/>
      <c r="C1228" s="540"/>
      <c r="D1228" s="540"/>
      <c r="E1228" s="540"/>
      <c r="F1228" s="541"/>
      <c r="G1228" s="290">
        <f>SUM(G1221:G1227)</f>
        <v>130.16333905865912</v>
      </c>
      <c r="H1228" s="291">
        <f t="shared" ref="H1228:P1228" si="98">SUM(H1221:H1224)</f>
        <v>481.75748217333319</v>
      </c>
      <c r="I1228" s="291">
        <f t="shared" si="98"/>
        <v>12.409380434782609</v>
      </c>
      <c r="J1228" s="292">
        <f t="shared" si="98"/>
        <v>6.7431999999999999</v>
      </c>
      <c r="K1228" s="292">
        <f t="shared" si="98"/>
        <v>0.39791956521739119</v>
      </c>
      <c r="L1228" s="292">
        <f t="shared" si="98"/>
        <v>6.6172666666666657</v>
      </c>
      <c r="M1228" s="291">
        <f t="shared" si="98"/>
        <v>0.67321666666666669</v>
      </c>
      <c r="N1228" s="293">
        <f t="shared" si="98"/>
        <v>20.23</v>
      </c>
      <c r="O1228" s="293">
        <f t="shared" si="98"/>
        <v>0.63359999999999994</v>
      </c>
      <c r="P1228" s="294">
        <f t="shared" si="98"/>
        <v>56.064716666666669</v>
      </c>
    </row>
    <row r="1229" spans="1:16" ht="24.95" customHeight="1" x14ac:dyDescent="0.25">
      <c r="A1229" s="295" t="s">
        <v>767</v>
      </c>
      <c r="B1229" s="537"/>
      <c r="C1229" s="537"/>
      <c r="D1229" s="250"/>
      <c r="E1229" s="296"/>
      <c r="F1229" s="296"/>
      <c r="G1229" s="297"/>
      <c r="H1229" s="296"/>
      <c r="I1229" s="296"/>
      <c r="J1229" s="296"/>
      <c r="K1229" s="296"/>
      <c r="L1229" s="296"/>
      <c r="M1229" s="298"/>
      <c r="N1229" s="298"/>
      <c r="O1229" s="298"/>
      <c r="P1229" s="299"/>
    </row>
    <row r="1230" spans="1:16" ht="24.95" customHeight="1" x14ac:dyDescent="0.25">
      <c r="A1230" s="516" t="s">
        <v>947</v>
      </c>
      <c r="B1230" s="517"/>
      <c r="C1230" s="517"/>
      <c r="D1230" s="517"/>
      <c r="E1230" s="517"/>
      <c r="F1230" s="517"/>
      <c r="G1230" s="517"/>
      <c r="H1230" s="517"/>
      <c r="I1230" s="517"/>
      <c r="J1230" s="517"/>
      <c r="K1230" s="517"/>
      <c r="L1230" s="517"/>
      <c r="M1230" s="517"/>
      <c r="N1230" s="517"/>
      <c r="O1230" s="517"/>
      <c r="P1230" s="518"/>
    </row>
    <row r="1231" spans="1:16" ht="24.95" customHeight="1" x14ac:dyDescent="0.25">
      <c r="A1231" s="325" t="s">
        <v>1118</v>
      </c>
      <c r="G1231" s="251"/>
      <c r="P1231" s="301"/>
    </row>
    <row r="1232" spans="1:16" ht="24.95" customHeight="1" x14ac:dyDescent="0.25">
      <c r="A1232" s="325" t="s">
        <v>867</v>
      </c>
      <c r="G1232" s="251"/>
      <c r="P1232" s="301"/>
    </row>
    <row r="1233" spans="1:16" ht="24.95" customHeight="1" thickBot="1" x14ac:dyDescent="0.3">
      <c r="A1233" s="332" t="s">
        <v>868</v>
      </c>
      <c r="B1233" s="252"/>
      <c r="C1233" s="252"/>
      <c r="D1233" s="252"/>
      <c r="E1233" s="252"/>
      <c r="F1233" s="252"/>
      <c r="G1233" s="252"/>
      <c r="H1233" s="252"/>
      <c r="I1233" s="252"/>
      <c r="J1233" s="252"/>
      <c r="K1233" s="252"/>
      <c r="L1233" s="252"/>
      <c r="M1233" s="252"/>
      <c r="N1233" s="252"/>
      <c r="O1233" s="252"/>
      <c r="P1233" s="303"/>
    </row>
    <row r="1234" spans="1:16" ht="24.95" customHeight="1" thickBot="1" x14ac:dyDescent="0.3">
      <c r="A1234" s="333"/>
      <c r="B1234" s="561" t="s">
        <v>1152</v>
      </c>
      <c r="C1234" s="561"/>
      <c r="D1234" s="561"/>
      <c r="E1234" s="561"/>
      <c r="F1234" s="561"/>
      <c r="G1234" s="561"/>
      <c r="H1234" s="561"/>
      <c r="I1234" s="561"/>
      <c r="J1234" s="561"/>
      <c r="K1234" s="334"/>
      <c r="L1234" s="334"/>
      <c r="M1234" s="334"/>
      <c r="N1234" s="334"/>
      <c r="O1234" s="334"/>
      <c r="P1234" s="335"/>
    </row>
    <row r="1235" spans="1:16" ht="52.5" customHeight="1" x14ac:dyDescent="0.25">
      <c r="A1235" s="510" t="s">
        <v>762</v>
      </c>
      <c r="B1235" s="511"/>
      <c r="C1235" s="511"/>
      <c r="D1235" s="511"/>
      <c r="E1235" s="511"/>
      <c r="F1235" s="511"/>
      <c r="G1235" s="511"/>
      <c r="H1235" s="511"/>
      <c r="I1235" s="511"/>
      <c r="J1235" s="511"/>
      <c r="K1235" s="511"/>
      <c r="L1235" s="511"/>
      <c r="M1235" s="511"/>
      <c r="N1235" s="511"/>
      <c r="O1235" s="511"/>
      <c r="P1235" s="512"/>
    </row>
    <row r="1236" spans="1:16" ht="24.95" customHeight="1" x14ac:dyDescent="0.25">
      <c r="A1236" s="513" t="s">
        <v>1365</v>
      </c>
      <c r="B1236" s="514"/>
      <c r="C1236" s="514"/>
      <c r="D1236" s="514"/>
      <c r="E1236" s="514"/>
      <c r="F1236" s="514"/>
      <c r="G1236" s="514"/>
      <c r="H1236" s="514"/>
      <c r="I1236" s="514"/>
      <c r="J1236" s="514"/>
      <c r="K1236" s="514"/>
      <c r="L1236" s="514"/>
      <c r="M1236" s="514"/>
      <c r="N1236" s="514"/>
      <c r="O1236" s="514"/>
      <c r="P1236" s="515"/>
    </row>
    <row r="1237" spans="1:16" ht="24.95" customHeight="1" x14ac:dyDescent="0.25">
      <c r="A1237" s="534" t="s">
        <v>1160</v>
      </c>
      <c r="B1237" s="535"/>
      <c r="C1237" s="535"/>
      <c r="D1237" s="535"/>
      <c r="E1237" s="535"/>
      <c r="F1237" s="536"/>
      <c r="G1237" s="522" t="s">
        <v>764</v>
      </c>
      <c r="H1237" s="548"/>
      <c r="I1237" s="523"/>
      <c r="J1237" s="523"/>
      <c r="K1237" s="523"/>
      <c r="L1237" s="523"/>
      <c r="M1237" s="523"/>
      <c r="N1237" s="523"/>
      <c r="O1237" s="523"/>
      <c r="P1237" s="524"/>
    </row>
    <row r="1238" spans="1:16" ht="24.95" customHeight="1" x14ac:dyDescent="0.25">
      <c r="A1238" s="525" t="s">
        <v>393</v>
      </c>
      <c r="B1238" s="505" t="s">
        <v>644</v>
      </c>
      <c r="C1238" s="505" t="s">
        <v>645</v>
      </c>
      <c r="D1238" s="505" t="s">
        <v>1613</v>
      </c>
      <c r="E1238" s="505" t="s">
        <v>394</v>
      </c>
      <c r="F1238" s="505" t="s">
        <v>621</v>
      </c>
      <c r="G1238" s="527" t="s">
        <v>31</v>
      </c>
      <c r="H1238" s="528"/>
      <c r="I1238" s="263" t="s">
        <v>7</v>
      </c>
      <c r="J1238" s="264" t="s">
        <v>32</v>
      </c>
      <c r="K1238" s="264" t="s">
        <v>640</v>
      </c>
      <c r="L1238" s="265" t="s">
        <v>8</v>
      </c>
      <c r="M1238" s="266" t="s">
        <v>9</v>
      </c>
      <c r="N1238" s="267" t="s">
        <v>10</v>
      </c>
      <c r="O1238" s="264" t="s">
        <v>396</v>
      </c>
      <c r="P1238" s="268" t="s">
        <v>623</v>
      </c>
    </row>
    <row r="1239" spans="1:16" ht="24.95" customHeight="1" x14ac:dyDescent="0.25">
      <c r="A1239" s="526"/>
      <c r="B1239" s="506"/>
      <c r="C1239" s="506"/>
      <c r="D1239" s="506"/>
      <c r="E1239" s="506"/>
      <c r="F1239" s="506"/>
      <c r="G1239" s="269" t="s">
        <v>34</v>
      </c>
      <c r="H1239" s="378" t="s">
        <v>35</v>
      </c>
      <c r="I1239" s="271" t="s">
        <v>36</v>
      </c>
      <c r="J1239" s="272" t="s">
        <v>36</v>
      </c>
      <c r="K1239" s="272" t="s">
        <v>36</v>
      </c>
      <c r="L1239" s="273" t="s">
        <v>37</v>
      </c>
      <c r="M1239" s="274" t="s">
        <v>37</v>
      </c>
      <c r="N1239" s="275" t="s">
        <v>38</v>
      </c>
      <c r="O1239" s="272" t="s">
        <v>37</v>
      </c>
      <c r="P1239" s="276" t="s">
        <v>37</v>
      </c>
    </row>
    <row r="1240" spans="1:16" ht="24.95" customHeight="1" x14ac:dyDescent="0.25">
      <c r="A1240" s="277" t="s">
        <v>284</v>
      </c>
      <c r="B1240" s="278">
        <v>80</v>
      </c>
      <c r="C1240" s="249">
        <v>70</v>
      </c>
      <c r="D1240" s="249" t="s">
        <v>1614</v>
      </c>
      <c r="E1240" s="279">
        <f t="shared" ref="E1240:E1247" si="99">IFERROR(B1240/C1240,0)</f>
        <v>1.1428571428571428</v>
      </c>
      <c r="F1240" s="279"/>
      <c r="G1240" s="280">
        <f>IFERROR((VLOOKUP($A1240,'Tabela de alimentos'!$A$3:$K$1041,2,FALSE))*$C1240/100,0)</f>
        <v>113.25740999999998</v>
      </c>
      <c r="H1240" s="281">
        <f>IFERROR((VLOOKUP($A1240,'Tabela de alimentos'!$A$3:$K$1041,3,FALSE))*$C1240/100,0)</f>
        <v>473.86900343999986</v>
      </c>
      <c r="I1240" s="279">
        <f>IFERROR((VLOOKUP($A1240,'Tabela de alimentos'!$A$3:$K$1041,4,FALSE))*$C1240/100,0)</f>
        <v>12.299000000000001</v>
      </c>
      <c r="J1240" s="282">
        <f>IFERROR((VLOOKUP($A1240,'Tabela de alimentos'!$A$3:$K$1041,5,FALSE))*$C1240/100,0)</f>
        <v>6.734</v>
      </c>
      <c r="K1240" s="282">
        <f>IFERROR((VLOOKUP($A1240,'Tabela de alimentos'!$A$3:$K$1041,6,FALSE))*$C1240/100,0)</f>
        <v>0</v>
      </c>
      <c r="L1240" s="283">
        <f>IFERROR((VLOOKUP($A1240,'Tabela de alimentos'!$A$3:$K$1041,7,FALSE))*$C1240/100,0)</f>
        <v>4.4053333333333331</v>
      </c>
      <c r="M1240" s="283">
        <f>IFERROR((VLOOKUP($A1240,'Tabela de alimentos'!$A$3:$K$1041,8,FALSE))*$C1240/100,0)</f>
        <v>0.6323333333333333</v>
      </c>
      <c r="N1240" s="283">
        <f>IFERROR((VLOOKUP($A1240,'Tabela de alimentos'!$A$3:$K$1041,9,FALSE))*$C1240/100,0)</f>
        <v>2.8</v>
      </c>
      <c r="O1240" s="283">
        <f>IFERROR((VLOOKUP($A1240,'Tabela de alimentos'!$A$3:$K$1041,10,FALSE))*$C1240/100,0)</f>
        <v>0</v>
      </c>
      <c r="P1240" s="284">
        <f>IFERROR((VLOOKUP($A1240,'Tabela de alimentos'!$A$3:$K$1041,11,FALSE))*$C1240/100,0)</f>
        <v>56</v>
      </c>
    </row>
    <row r="1241" spans="1:16" ht="24.95" customHeight="1" x14ac:dyDescent="0.25">
      <c r="A1241" s="285" t="s">
        <v>90</v>
      </c>
      <c r="B1241" s="278">
        <v>0.5</v>
      </c>
      <c r="C1241" s="249">
        <v>0.5</v>
      </c>
      <c r="D1241" s="249" t="s">
        <v>1614</v>
      </c>
      <c r="E1241" s="279">
        <f t="shared" si="99"/>
        <v>1</v>
      </c>
      <c r="F1241" s="279"/>
      <c r="G1241" s="282">
        <f>IFERROR((VLOOKUP($A1241,'Tabela de alimentos'!$A$3:$K$1041,2,FALSE))*$C1241/100,0)</f>
        <v>0.56564939130434788</v>
      </c>
      <c r="H1241" s="283">
        <f>IFERROR((VLOOKUP($A1241,'Tabela de alimentos'!$A$3:$K$1041,3,FALSE))*$C1241/100,0)</f>
        <v>2.3666770532173915</v>
      </c>
      <c r="I1241" s="279">
        <f>IFERROR((VLOOKUP($A1241,'Tabela de alimentos'!$A$3:$K$1041,4,FALSE))*$C1241/100,0)</f>
        <v>3.5054347826086955E-2</v>
      </c>
      <c r="J1241" s="282">
        <f>IFERROR((VLOOKUP($A1241,'Tabela de alimentos'!$A$3:$K$1041,5,FALSE))*$C1241/100,0)</f>
        <v>1.1000000000000001E-3</v>
      </c>
      <c r="K1241" s="282">
        <f>IFERROR((VLOOKUP($A1241,'Tabela de alimentos'!$A$3:$K$1041,6,FALSE))*$C1241/100,0)</f>
        <v>0.11952898550724639</v>
      </c>
      <c r="L1241" s="283">
        <f>IFERROR((VLOOKUP($A1241,'Tabela de alimentos'!$A$3:$K$1041,7,FALSE))*$C1241/100,0)</f>
        <v>6.7799999999999999E-2</v>
      </c>
      <c r="M1241" s="283">
        <f>IFERROR((VLOOKUP($A1241,'Tabela de alimentos'!$A$3:$K$1041,8,FALSE))*$C1241/100,0)</f>
        <v>4.0000000000000001E-3</v>
      </c>
      <c r="N1241" s="283">
        <f>IFERROR((VLOOKUP($A1241,'Tabela de alimentos'!$A$3:$K$1041,9,FALSE))*$C1241/100,0)</f>
        <v>0</v>
      </c>
      <c r="O1241" s="283">
        <f>IFERROR((VLOOKUP($A1241,'Tabela de alimentos'!$A$3:$K$1041,10,FALSE))*$C1241/100,0)</f>
        <v>0</v>
      </c>
      <c r="P1241" s="284">
        <f>IFERROR((VLOOKUP($A1241,'Tabela de alimentos'!$A$3:$K$1041,11,FALSE))*$C1241/100,0)</f>
        <v>2.6800000000000001E-2</v>
      </c>
    </row>
    <row r="1242" spans="1:16" ht="24.95" customHeight="1" x14ac:dyDescent="0.25">
      <c r="A1242" s="285" t="s">
        <v>101</v>
      </c>
      <c r="B1242" s="278">
        <v>3</v>
      </c>
      <c r="C1242" s="249">
        <v>2.5</v>
      </c>
      <c r="D1242" s="249" t="s">
        <v>1614</v>
      </c>
      <c r="E1242" s="279">
        <f t="shared" si="99"/>
        <v>1.2</v>
      </c>
      <c r="F1242" s="279"/>
      <c r="G1242" s="282">
        <f>IFERROR((VLOOKUP($A1242,'Tabela de alimentos'!$A$3:$K$1041,2,FALSE))*$C1242/100,0)</f>
        <v>0.98550115942028949</v>
      </c>
      <c r="H1242" s="283">
        <f>IFERROR((VLOOKUP($A1242,'Tabela de alimentos'!$A$3:$K$1041,3,FALSE))*$C1242/100,0)</f>
        <v>4.1233368510144919</v>
      </c>
      <c r="I1242" s="279">
        <f>IFERROR((VLOOKUP($A1242,'Tabela de alimentos'!$A$3:$K$1041,4,FALSE))*$C1242/100,0)</f>
        <v>4.2753623188405802E-2</v>
      </c>
      <c r="J1242" s="282">
        <f>IFERROR((VLOOKUP($A1242,'Tabela de alimentos'!$A$3:$K$1041,5,FALSE))*$C1242/100,0)</f>
        <v>2E-3</v>
      </c>
      <c r="K1242" s="282">
        <f>IFERROR((VLOOKUP($A1242,'Tabela de alimentos'!$A$3:$K$1041,6,FALSE))*$C1242/100,0)</f>
        <v>0.22132971014492747</v>
      </c>
      <c r="L1242" s="283">
        <f>IFERROR((VLOOKUP($A1242,'Tabela de alimentos'!$A$3:$K$1041,7,FALSE))*$C1242/100,0)</f>
        <v>0.35</v>
      </c>
      <c r="M1242" s="283">
        <f>IFERROR((VLOOKUP($A1242,'Tabela de alimentos'!$A$3:$K$1041,8,FALSE))*$C1242/100,0)</f>
        <v>5.0833333333333338E-3</v>
      </c>
      <c r="N1242" s="283">
        <f>IFERROR((VLOOKUP($A1242,'Tabela de alimentos'!$A$3:$K$1041,9,FALSE))*$C1242/100,0)</f>
        <v>0</v>
      </c>
      <c r="O1242" s="283">
        <f>IFERROR((VLOOKUP($A1242,'Tabela de alimentos'!$A$3:$K$1041,10,FALSE))*$C1242/100,0)</f>
        <v>0.11666666666666668</v>
      </c>
      <c r="P1242" s="284">
        <f>IFERROR((VLOOKUP($A1242,'Tabela de alimentos'!$A$3:$K$1041,11,FALSE))*$C1242/100,0)</f>
        <v>1.4916666666666667E-2</v>
      </c>
    </row>
    <row r="1243" spans="1:16" ht="24.95" customHeight="1" x14ac:dyDescent="0.25">
      <c r="A1243" s="285" t="s">
        <v>129</v>
      </c>
      <c r="B1243" s="278">
        <v>1</v>
      </c>
      <c r="C1243" s="249">
        <v>1</v>
      </c>
      <c r="D1243" s="249" t="s">
        <v>1614</v>
      </c>
      <c r="E1243" s="279">
        <f t="shared" si="99"/>
        <v>1</v>
      </c>
      <c r="F1243" s="279"/>
      <c r="G1243" s="282">
        <f>IFERROR((VLOOKUP($A1243,'Tabela de alimentos'!$A$3:$K$1041,2,FALSE))*$C1243/100,0)</f>
        <v>0.33424111594202882</v>
      </c>
      <c r="H1243" s="283">
        <f>IFERROR((VLOOKUP($A1243,'Tabela de alimentos'!$A$3:$K$1041,3,FALSE))*$C1243/100,0)</f>
        <v>1.3984648291014488</v>
      </c>
      <c r="I1243" s="279">
        <f>IFERROR((VLOOKUP($A1243,'Tabela de alimentos'!$A$3:$K$1041,4,FALSE))*$C1243/100,0)</f>
        <v>3.2572463768115942E-2</v>
      </c>
      <c r="J1243" s="282">
        <f>IFERROR((VLOOKUP($A1243,'Tabela de alimentos'!$A$3:$K$1041,5,FALSE))*$C1243/100,0)</f>
        <v>6.0999999999999995E-3</v>
      </c>
      <c r="K1243" s="282">
        <f>IFERROR((VLOOKUP($A1243,'Tabela de alimentos'!$A$3:$K$1041,6,FALSE))*$C1243/100,0)</f>
        <v>5.7060869565217345E-2</v>
      </c>
      <c r="L1243" s="283">
        <f>IFERROR((VLOOKUP($A1243,'Tabela de alimentos'!$A$3:$K$1041,7,FALSE))*$C1243/100,0)</f>
        <v>1.7941333333333334</v>
      </c>
      <c r="M1243" s="283">
        <f>IFERROR((VLOOKUP($A1243,'Tabela de alimentos'!$A$3:$K$1041,8,FALSE))*$C1243/100,0)</f>
        <v>3.1800000000000002E-2</v>
      </c>
      <c r="N1243" s="283">
        <f>IFERROR((VLOOKUP($A1243,'Tabela de alimentos'!$A$3:$K$1041,9,FALSE))*$C1243/100,0)</f>
        <v>17.43</v>
      </c>
      <c r="O1243" s="283">
        <f>IFERROR((VLOOKUP($A1243,'Tabela de alimentos'!$A$3:$K$1041,10,FALSE))*$C1243/100,0)</f>
        <v>0.51693333333333324</v>
      </c>
      <c r="P1243" s="284">
        <f>IFERROR((VLOOKUP($A1243,'Tabela de alimentos'!$A$3:$K$1041,11,FALSE))*$C1243/100,0)</f>
        <v>2.3E-2</v>
      </c>
    </row>
    <row r="1244" spans="1:16" ht="24.95" customHeight="1" x14ac:dyDescent="0.25">
      <c r="A1244" s="285" t="s">
        <v>102</v>
      </c>
      <c r="B1244" s="278">
        <v>1</v>
      </c>
      <c r="C1244" s="249">
        <v>1</v>
      </c>
      <c r="D1244" s="249" t="s">
        <v>1614</v>
      </c>
      <c r="E1244" s="279">
        <f t="shared" si="99"/>
        <v>1</v>
      </c>
      <c r="F1244" s="279"/>
      <c r="G1244" s="282">
        <f>IFERROR((VLOOKUP($A1244,'Tabela de alimentos'!$A$3:$K$1041,2,FALSE))*$C1244/100,0)</f>
        <v>0.19515885507246439</v>
      </c>
      <c r="H1244" s="283">
        <f>IFERROR((VLOOKUP($A1244,'Tabela de alimentos'!$A$3:$K$1041,3,FALSE))*$C1244/100,0)</f>
        <v>0.81654464962319095</v>
      </c>
      <c r="I1244" s="279">
        <f>IFERROR((VLOOKUP($A1244,'Tabela de alimentos'!$A$3:$K$1041,4,FALSE))*$C1244/100,0)</f>
        <v>1.865942028985507E-2</v>
      </c>
      <c r="J1244" s="282">
        <f>IFERROR((VLOOKUP($A1244,'Tabela de alimentos'!$A$3:$K$1041,5,FALSE))*$C1244/100,0)</f>
        <v>3.4999999999999996E-3</v>
      </c>
      <c r="K1244" s="282">
        <f>IFERROR((VLOOKUP($A1244,'Tabela de alimentos'!$A$3:$K$1041,6,FALSE))*$C1244/100,0)</f>
        <v>3.3707246376811648E-2</v>
      </c>
      <c r="L1244" s="283">
        <f>IFERROR((VLOOKUP($A1244,'Tabela de alimentos'!$A$3:$K$1041,7,FALSE))*$C1244/100,0)</f>
        <v>0.79853333333333343</v>
      </c>
      <c r="M1244" s="283">
        <f>IFERROR((VLOOKUP($A1244,'Tabela de alimentos'!$A$3:$K$1041,8,FALSE))*$C1244/100,0)</f>
        <v>6.4666666666666657E-3</v>
      </c>
      <c r="N1244" s="283">
        <f>IFERROR((VLOOKUP($A1244,'Tabela de alimentos'!$A$3:$K$1041,9,FALSE))*$C1244/100,0)</f>
        <v>2.79</v>
      </c>
      <c r="O1244" s="283">
        <f>IFERROR((VLOOKUP($A1244,'Tabela de alimentos'!$A$3:$K$1041,10,FALSE))*$C1244/100,0)</f>
        <v>0.31780000000000003</v>
      </c>
      <c r="P1244" s="284">
        <f>IFERROR((VLOOKUP($A1244,'Tabela de alimentos'!$A$3:$K$1041,11,FALSE))*$C1244/100,0)</f>
        <v>1.6033333333333333E-2</v>
      </c>
    </row>
    <row r="1245" spans="1:16" ht="24.95" customHeight="1" x14ac:dyDescent="0.25">
      <c r="A1245" s="311" t="s">
        <v>226</v>
      </c>
      <c r="B1245" s="253">
        <v>2.5</v>
      </c>
      <c r="C1245" s="249">
        <v>2.5</v>
      </c>
      <c r="D1245" s="249" t="s">
        <v>1615</v>
      </c>
      <c r="E1245" s="279">
        <f t="shared" si="99"/>
        <v>1</v>
      </c>
      <c r="F1245" s="279"/>
      <c r="G1245" s="282">
        <f>IFERROR((VLOOKUP($A1245,'Tabela de alimentos'!$A$3:$K$1041,2,FALSE))*$C1245/100,0)</f>
        <v>22.1</v>
      </c>
      <c r="H1245" s="283">
        <f>IFERROR((VLOOKUP($A1245,'Tabela de alimentos'!$A$3:$K$1041,3,FALSE))*$C1245/100,0)</f>
        <v>92.466399999999993</v>
      </c>
      <c r="I1245" s="279">
        <f>IFERROR((VLOOKUP($A1245,'Tabela de alimentos'!$A$3:$K$1041,4,FALSE))*$C1245/100,0)</f>
        <v>0</v>
      </c>
      <c r="J1245" s="282">
        <f>IFERROR((VLOOKUP($A1245,'Tabela de alimentos'!$A$3:$K$1041,5,FALSE))*$C1245/100,0)</f>
        <v>2.5</v>
      </c>
      <c r="K1245" s="282">
        <f>IFERROR((VLOOKUP($A1245,'Tabela de alimentos'!$A$3:$K$1041,6,FALSE))*$C1245/100,0)</f>
        <v>0</v>
      </c>
      <c r="L1245" s="283">
        <f>IFERROR((VLOOKUP($A1245,'Tabela de alimentos'!$A$3:$K$1041,7,FALSE))*$C1245/100,0)</f>
        <v>0</v>
      </c>
      <c r="M1245" s="283">
        <f>IFERROR((VLOOKUP($A1245,'Tabela de alimentos'!$A$3:$K$1041,8,FALSE))*$C1245/100,0)</f>
        <v>0</v>
      </c>
      <c r="N1245" s="283">
        <f>IFERROR((VLOOKUP($A1245,'Tabela de alimentos'!$A$3:$K$1041,9,FALSE))*$C1245/100,0)</f>
        <v>0</v>
      </c>
      <c r="O1245" s="283">
        <f>IFERROR((VLOOKUP($A1245,'Tabela de alimentos'!$A$3:$K$1041,10,FALSE))*$C1245/100,0)</f>
        <v>0</v>
      </c>
      <c r="P1245" s="284">
        <f>IFERROR((VLOOKUP($A1245,'Tabela de alimentos'!$A$3:$K$1041,11,FALSE))*$C1245/100,0)</f>
        <v>0</v>
      </c>
    </row>
    <row r="1246" spans="1:16" ht="24.95" customHeight="1" x14ac:dyDescent="0.25">
      <c r="A1246" s="311" t="s">
        <v>133</v>
      </c>
      <c r="B1246" s="253">
        <v>25</v>
      </c>
      <c r="C1246" s="249">
        <v>20</v>
      </c>
      <c r="D1246" s="249" t="s">
        <v>1614</v>
      </c>
      <c r="E1246" s="279">
        <f t="shared" si="99"/>
        <v>1.25</v>
      </c>
      <c r="F1246" s="279"/>
      <c r="G1246" s="282">
        <f>IFERROR((VLOOKUP($A1246,'Tabela de alimentos'!$A$3:$K$1041,2,FALSE))*$C1246/100,0)</f>
        <v>3.0670313043478314</v>
      </c>
      <c r="H1246" s="283">
        <f>IFERROR((VLOOKUP($A1246,'Tabela de alimentos'!$A$3:$K$1041,3,FALSE))*$C1246/100,0)</f>
        <v>12.83245897739133</v>
      </c>
      <c r="I1246" s="279">
        <f>IFERROR((VLOOKUP($A1246,'Tabela de alimentos'!$A$3:$K$1041,4,FALSE))*$C1246/100,0)</f>
        <v>0.21956521739130433</v>
      </c>
      <c r="J1246" s="282">
        <f>IFERROR((VLOOKUP($A1246,'Tabela de alimentos'!$A$3:$K$1041,5,FALSE))*$C1246/100,0)</f>
        <v>3.4666666666666665E-2</v>
      </c>
      <c r="K1246" s="282">
        <f>IFERROR((VLOOKUP($A1246,'Tabela de alimentos'!$A$3:$K$1041,6,FALSE))*$C1246/100,0)</f>
        <v>0.6277681159420293</v>
      </c>
      <c r="L1246" s="283">
        <f>IFERROR((VLOOKUP($A1246,'Tabela de alimentos'!$A$3:$K$1041,7,FALSE))*$C1246/100,0)</f>
        <v>1.3880000000000001</v>
      </c>
      <c r="M1246" s="283">
        <f>IFERROR((VLOOKUP($A1246,'Tabela de alimentos'!$A$3:$K$1041,8,FALSE))*$C1246/100,0)</f>
        <v>4.7333333333333331E-2</v>
      </c>
      <c r="N1246" s="283">
        <f>IFERROR((VLOOKUP($A1246,'Tabela de alimentos'!$A$3:$K$1041,9,FALSE))*$C1246/100,0)</f>
        <v>20.6</v>
      </c>
      <c r="O1246" s="283">
        <f>IFERROR((VLOOKUP($A1246,'Tabela de alimentos'!$A$3:$K$1041,10,FALSE))*$C1246/100,0)</f>
        <v>4.2426666666666675</v>
      </c>
      <c r="P1246" s="284">
        <f>IFERROR((VLOOKUP($A1246,'Tabela de alimentos'!$A$3:$K$1041,11,FALSE))*$C1246/100,0)</f>
        <v>0.20399999999999999</v>
      </c>
    </row>
    <row r="1247" spans="1:16" ht="24.95" customHeight="1" x14ac:dyDescent="0.25">
      <c r="A1247" s="285" t="s">
        <v>817</v>
      </c>
      <c r="B1247" s="278">
        <v>0.1</v>
      </c>
      <c r="C1247" s="249">
        <v>0.1</v>
      </c>
      <c r="D1247" s="249" t="s">
        <v>1614</v>
      </c>
      <c r="E1247" s="279">
        <f t="shared" si="99"/>
        <v>1</v>
      </c>
      <c r="F1247" s="279"/>
      <c r="G1247" s="289">
        <f>IFERROR((VLOOKUP($A1247,'Tabela de alimentos'!$A$3:$K$1041,2,FALSE))*$C1247/100,0)</f>
        <v>3.0000000000000005E-3</v>
      </c>
      <c r="H1247" s="283">
        <f>IFERROR((VLOOKUP($A1247,'Tabela de alimentos'!$A$3:$K$1041,3,FALSE))*$C1247/100,0)</f>
        <v>1.3000000000000001E-2</v>
      </c>
      <c r="I1247" s="279">
        <f>IFERROR((VLOOKUP($A1247,'Tabela de alimentos'!$A$3:$K$1041,4,FALSE))*$C1247/100,0)</f>
        <v>8.9999999999999992E-5</v>
      </c>
      <c r="J1247" s="282">
        <f>IFERROR((VLOOKUP($A1247,'Tabela de alimentos'!$A$3:$K$1041,5,FALSE))*$C1247/100,0)</f>
        <v>6.0000000000000002E-5</v>
      </c>
      <c r="K1247" s="282">
        <f>IFERROR((VLOOKUP($A1247,'Tabela de alimentos'!$A$3:$K$1041,6,FALSE))*$C1247/100,0)</f>
        <v>7.2999999999999996E-4</v>
      </c>
      <c r="L1247" s="283">
        <f>IFERROR((VLOOKUP($A1247,'Tabela de alimentos'!$A$3:$K$1041,7,FALSE))*$C1247/100,0)</f>
        <v>2.1099999999999999E-3</v>
      </c>
      <c r="M1247" s="283">
        <f>IFERROR((VLOOKUP($A1247,'Tabela de alimentos'!$A$3:$K$1041,8,FALSE))*$C1247/100,0)</f>
        <v>1.9000000000000004E-4</v>
      </c>
      <c r="N1247" s="283">
        <f>IFERROR((VLOOKUP($A1247,'Tabela de alimentos'!$A$3:$K$1041,9,FALSE))*$C1247/100,0)</f>
        <v>0</v>
      </c>
      <c r="O1247" s="283">
        <f>IFERROR((VLOOKUP($A1247,'Tabela de alimentos'!$A$3:$K$1041,10,FALSE))*$C1247/100,0)</f>
        <v>1.0000000000000001E-5</v>
      </c>
      <c r="P1247" s="284">
        <f>IFERROR((VLOOKUP($A1247,'Tabela de alimentos'!$A$3:$K$1041,11,FALSE))*$C1247/100,0)</f>
        <v>1.2E-4</v>
      </c>
    </row>
    <row r="1248" spans="1:16" ht="24.95" customHeight="1" x14ac:dyDescent="0.25">
      <c r="A1248" s="539" t="s">
        <v>395</v>
      </c>
      <c r="B1248" s="540"/>
      <c r="C1248" s="540"/>
      <c r="D1248" s="540"/>
      <c r="E1248" s="540"/>
      <c r="F1248" s="541"/>
      <c r="G1248" s="290">
        <f>SUM(G1240:G1247)</f>
        <v>140.50799182608694</v>
      </c>
      <c r="H1248" s="291">
        <f t="shared" ref="H1248:P1248" si="100">SUM(H1240:H1243)</f>
        <v>481.75748217333319</v>
      </c>
      <c r="I1248" s="291">
        <f t="shared" si="100"/>
        <v>12.409380434782609</v>
      </c>
      <c r="J1248" s="292">
        <f t="shared" si="100"/>
        <v>6.7431999999999999</v>
      </c>
      <c r="K1248" s="292">
        <f t="shared" si="100"/>
        <v>0.39791956521739119</v>
      </c>
      <c r="L1248" s="292">
        <f t="shared" si="100"/>
        <v>6.6172666666666657</v>
      </c>
      <c r="M1248" s="291">
        <f t="shared" si="100"/>
        <v>0.67321666666666669</v>
      </c>
      <c r="N1248" s="293">
        <f t="shared" si="100"/>
        <v>20.23</v>
      </c>
      <c r="O1248" s="293">
        <f t="shared" si="100"/>
        <v>0.63359999999999994</v>
      </c>
      <c r="P1248" s="294">
        <f t="shared" si="100"/>
        <v>56.064716666666669</v>
      </c>
    </row>
    <row r="1249" spans="1:16" ht="24.95" customHeight="1" x14ac:dyDescent="0.25">
      <c r="A1249" s="295" t="s">
        <v>767</v>
      </c>
      <c r="B1249" s="537"/>
      <c r="C1249" s="537"/>
      <c r="D1249" s="250"/>
      <c r="E1249" s="296"/>
      <c r="F1249" s="296"/>
      <c r="G1249" s="297"/>
      <c r="H1249" s="296"/>
      <c r="I1249" s="296"/>
      <c r="J1249" s="296"/>
      <c r="K1249" s="296"/>
      <c r="L1249" s="296"/>
      <c r="M1249" s="298"/>
      <c r="N1249" s="298"/>
      <c r="O1249" s="298"/>
      <c r="P1249" s="299"/>
    </row>
    <row r="1250" spans="1:16" ht="24.95" customHeight="1" x14ac:dyDescent="0.25">
      <c r="A1250" s="516" t="s">
        <v>947</v>
      </c>
      <c r="B1250" s="517"/>
      <c r="C1250" s="517"/>
      <c r="D1250" s="517"/>
      <c r="E1250" s="517"/>
      <c r="F1250" s="517"/>
      <c r="G1250" s="517"/>
      <c r="H1250" s="517"/>
      <c r="I1250" s="517"/>
      <c r="J1250" s="517"/>
      <c r="K1250" s="517"/>
      <c r="L1250" s="517"/>
      <c r="M1250" s="517"/>
      <c r="N1250" s="517"/>
      <c r="O1250" s="517"/>
      <c r="P1250" s="518"/>
    </row>
    <row r="1251" spans="1:16" ht="24.95" customHeight="1" x14ac:dyDescent="0.25">
      <c r="A1251" s="300" t="s">
        <v>1154</v>
      </c>
      <c r="B1251" s="489"/>
      <c r="C1251" s="489"/>
      <c r="D1251" s="489"/>
      <c r="E1251" s="489"/>
      <c r="F1251" s="489"/>
      <c r="G1251" s="489"/>
      <c r="H1251" s="489"/>
      <c r="P1251" s="301"/>
    </row>
    <row r="1252" spans="1:16" ht="24.95" customHeight="1" x14ac:dyDescent="0.25">
      <c r="A1252" s="325" t="s">
        <v>1172</v>
      </c>
      <c r="G1252" s="251"/>
      <c r="P1252" s="301"/>
    </row>
    <row r="1253" spans="1:16" ht="24.95" customHeight="1" x14ac:dyDescent="0.25">
      <c r="A1253" s="325" t="s">
        <v>1155</v>
      </c>
      <c r="G1253" s="251"/>
      <c r="P1253" s="301"/>
    </row>
    <row r="1254" spans="1:16" ht="24.95" customHeight="1" x14ac:dyDescent="0.25">
      <c r="A1254" s="325" t="s">
        <v>1159</v>
      </c>
      <c r="G1254" s="251"/>
      <c r="P1254" s="301"/>
    </row>
    <row r="1255" spans="1:16" ht="24.95" customHeight="1" thickBot="1" x14ac:dyDescent="0.3">
      <c r="A1255" s="302" t="s">
        <v>822</v>
      </c>
      <c r="B1255" s="252"/>
      <c r="C1255" s="252"/>
      <c r="D1255" s="252"/>
      <c r="E1255" s="252"/>
      <c r="F1255" s="252"/>
      <c r="G1255" s="252"/>
      <c r="H1255" s="252"/>
      <c r="I1255" s="252"/>
      <c r="J1255" s="252"/>
      <c r="K1255" s="252"/>
      <c r="L1255" s="252"/>
      <c r="M1255" s="252"/>
      <c r="N1255" s="252"/>
      <c r="O1255" s="252"/>
      <c r="P1255" s="303"/>
    </row>
    <row r="1256" spans="1:16" ht="24.95" customHeight="1" thickBot="1" x14ac:dyDescent="0.3">
      <c r="A1256" s="333"/>
      <c r="B1256" s="561" t="s">
        <v>1152</v>
      </c>
      <c r="C1256" s="561"/>
      <c r="D1256" s="561"/>
      <c r="E1256" s="561"/>
      <c r="F1256" s="561"/>
      <c r="G1256" s="561"/>
      <c r="H1256" s="561"/>
      <c r="I1256" s="561"/>
      <c r="J1256" s="561"/>
      <c r="K1256" s="334"/>
      <c r="L1256" s="334"/>
      <c r="M1256" s="334"/>
      <c r="N1256" s="334"/>
      <c r="O1256" s="334"/>
      <c r="P1256" s="335"/>
    </row>
    <row r="1257" spans="1:16" ht="48" customHeight="1" x14ac:dyDescent="0.25">
      <c r="A1257" s="510" t="s">
        <v>762</v>
      </c>
      <c r="B1257" s="511"/>
      <c r="C1257" s="511"/>
      <c r="D1257" s="511"/>
      <c r="E1257" s="511"/>
      <c r="F1257" s="511"/>
      <c r="G1257" s="511"/>
      <c r="H1257" s="511"/>
      <c r="I1257" s="511"/>
      <c r="J1257" s="511"/>
      <c r="K1257" s="511"/>
      <c r="L1257" s="511"/>
      <c r="M1257" s="511"/>
      <c r="N1257" s="511"/>
      <c r="O1257" s="511"/>
      <c r="P1257" s="512"/>
    </row>
    <row r="1258" spans="1:16" ht="24.95" customHeight="1" x14ac:dyDescent="0.25">
      <c r="A1258" s="513" t="s">
        <v>1365</v>
      </c>
      <c r="B1258" s="514"/>
      <c r="C1258" s="514"/>
      <c r="D1258" s="514"/>
      <c r="E1258" s="514"/>
      <c r="F1258" s="514"/>
      <c r="G1258" s="514"/>
      <c r="H1258" s="514"/>
      <c r="I1258" s="514"/>
      <c r="J1258" s="514"/>
      <c r="K1258" s="514"/>
      <c r="L1258" s="514"/>
      <c r="M1258" s="514"/>
      <c r="N1258" s="514"/>
      <c r="O1258" s="514"/>
      <c r="P1258" s="515"/>
    </row>
    <row r="1259" spans="1:16" ht="24.95" customHeight="1" x14ac:dyDescent="0.25">
      <c r="A1259" s="534" t="s">
        <v>1023</v>
      </c>
      <c r="B1259" s="535"/>
      <c r="C1259" s="535"/>
      <c r="D1259" s="535"/>
      <c r="E1259" s="535"/>
      <c r="F1259" s="536"/>
      <c r="G1259" s="522" t="s">
        <v>764</v>
      </c>
      <c r="H1259" s="523"/>
      <c r="I1259" s="523"/>
      <c r="J1259" s="523"/>
      <c r="K1259" s="523"/>
      <c r="L1259" s="523"/>
      <c r="M1259" s="523"/>
      <c r="N1259" s="523"/>
      <c r="O1259" s="523"/>
      <c r="P1259" s="524"/>
    </row>
    <row r="1260" spans="1:16" ht="24.95" customHeight="1" x14ac:dyDescent="0.25">
      <c r="A1260" s="525" t="s">
        <v>393</v>
      </c>
      <c r="B1260" s="505" t="s">
        <v>644</v>
      </c>
      <c r="C1260" s="505" t="s">
        <v>645</v>
      </c>
      <c r="D1260" s="505" t="s">
        <v>1613</v>
      </c>
      <c r="E1260" s="505" t="s">
        <v>394</v>
      </c>
      <c r="F1260" s="505" t="s">
        <v>621</v>
      </c>
      <c r="G1260" s="527" t="s">
        <v>31</v>
      </c>
      <c r="H1260" s="528"/>
      <c r="I1260" s="263" t="s">
        <v>7</v>
      </c>
      <c r="J1260" s="264" t="s">
        <v>32</v>
      </c>
      <c r="K1260" s="264" t="s">
        <v>640</v>
      </c>
      <c r="L1260" s="265" t="s">
        <v>8</v>
      </c>
      <c r="M1260" s="266" t="s">
        <v>9</v>
      </c>
      <c r="N1260" s="267" t="s">
        <v>10</v>
      </c>
      <c r="O1260" s="264" t="s">
        <v>396</v>
      </c>
      <c r="P1260" s="268" t="s">
        <v>623</v>
      </c>
    </row>
    <row r="1261" spans="1:16" ht="24.95" customHeight="1" x14ac:dyDescent="0.25">
      <c r="A1261" s="526"/>
      <c r="B1261" s="506"/>
      <c r="C1261" s="506"/>
      <c r="D1261" s="506"/>
      <c r="E1261" s="506"/>
      <c r="F1261" s="506"/>
      <c r="G1261" s="269" t="s">
        <v>34</v>
      </c>
      <c r="H1261" s="270" t="s">
        <v>35</v>
      </c>
      <c r="I1261" s="271" t="s">
        <v>36</v>
      </c>
      <c r="J1261" s="272" t="s">
        <v>36</v>
      </c>
      <c r="K1261" s="272" t="s">
        <v>36</v>
      </c>
      <c r="L1261" s="273" t="s">
        <v>37</v>
      </c>
      <c r="M1261" s="274" t="s">
        <v>37</v>
      </c>
      <c r="N1261" s="275" t="s">
        <v>38</v>
      </c>
      <c r="O1261" s="272" t="s">
        <v>37</v>
      </c>
      <c r="P1261" s="276" t="s">
        <v>37</v>
      </c>
    </row>
    <row r="1262" spans="1:16" ht="24.95" customHeight="1" x14ac:dyDescent="0.25">
      <c r="A1262" s="308" t="s">
        <v>282</v>
      </c>
      <c r="B1262" s="309">
        <v>80</v>
      </c>
      <c r="C1262" s="309">
        <v>70</v>
      </c>
      <c r="D1262" s="249" t="s">
        <v>1614</v>
      </c>
      <c r="E1262" s="279">
        <f t="shared" ref="E1262:E1272" si="101">IFERROR(B1262/C1262,0)</f>
        <v>1.1428571428571428</v>
      </c>
      <c r="F1262" s="279"/>
      <c r="G1262" s="280">
        <f>IFERROR((VLOOKUP($A1262,'Tabela de alimentos'!$A$3:$K$1041,2,FALSE))*$C1262/100,0)</f>
        <v>83.411486666666661</v>
      </c>
      <c r="H1262" s="281">
        <f>IFERROR((VLOOKUP($A1262,'Tabela de alimentos'!$A$3:$K$1041,3,FALSE))*$C1262/100,0)</f>
        <v>348.99366021333327</v>
      </c>
      <c r="I1262" s="279">
        <f>IFERROR((VLOOKUP($A1262,'Tabela de alimentos'!$A$3:$K$1041,4,FALSE))*$C1262/100,0)</f>
        <v>15.068666666666667</v>
      </c>
      <c r="J1262" s="282">
        <f>IFERROR((VLOOKUP($A1262,'Tabela de alimentos'!$A$3:$K$1041,5,FALSE))*$C1262/100,0)</f>
        <v>2.1139999999999999</v>
      </c>
      <c r="K1262" s="282">
        <f>IFERROR((VLOOKUP($A1262,'Tabela de alimentos'!$A$3:$K$1041,6,FALSE))*$C1262/100,0)</f>
        <v>0</v>
      </c>
      <c r="L1262" s="283">
        <f>IFERROR((VLOOKUP($A1262,'Tabela de alimentos'!$A$3:$K$1041,7,FALSE))*$C1262/100,0)</f>
        <v>5.1543333333333328</v>
      </c>
      <c r="M1262" s="283">
        <f>IFERROR((VLOOKUP($A1262,'Tabela de alimentos'!$A$3:$K$1041,8,FALSE))*$C1262/100,0)</f>
        <v>0.30333333333333334</v>
      </c>
      <c r="N1262" s="283">
        <f>IFERROR((VLOOKUP($A1262,'Tabela de alimentos'!$A$3:$K$1041,9,FALSE))*$C1262/100,0)</f>
        <v>1.4</v>
      </c>
      <c r="O1262" s="283">
        <f>IFERROR((VLOOKUP($A1262,'Tabela de alimentos'!$A$3:$K$1041,10,FALSE))*$C1262/100,0)</f>
        <v>0</v>
      </c>
      <c r="P1262" s="284">
        <f>IFERROR((VLOOKUP($A1262,'Tabela de alimentos'!$A$3:$K$1041,11,FALSE))*$C1262/100,0)</f>
        <v>39.200000000000003</v>
      </c>
    </row>
    <row r="1263" spans="1:16" ht="24.95" customHeight="1" x14ac:dyDescent="0.25">
      <c r="A1263" s="311" t="s">
        <v>90</v>
      </c>
      <c r="B1263" s="253">
        <v>0.5</v>
      </c>
      <c r="C1263" s="253">
        <v>0.5</v>
      </c>
      <c r="D1263" s="249" t="s">
        <v>1614</v>
      </c>
      <c r="E1263" s="279">
        <f t="shared" si="101"/>
        <v>1</v>
      </c>
      <c r="F1263" s="279"/>
      <c r="G1263" s="282">
        <f>IFERROR((VLOOKUP($A1263,'Tabela de alimentos'!$A$3:$K$1041,2,FALSE))*$C1263/100,0)</f>
        <v>0.56564939130434788</v>
      </c>
      <c r="H1263" s="283">
        <f>IFERROR((VLOOKUP($A1263,'Tabela de alimentos'!$A$3:$K$1041,3,FALSE))*$C1263/100,0)</f>
        <v>2.3666770532173915</v>
      </c>
      <c r="I1263" s="279">
        <f>IFERROR((VLOOKUP($A1263,'Tabela de alimentos'!$A$3:$K$1041,4,FALSE))*$C1263/100,0)</f>
        <v>3.5054347826086955E-2</v>
      </c>
      <c r="J1263" s="282">
        <f>IFERROR((VLOOKUP($A1263,'Tabela de alimentos'!$A$3:$K$1041,5,FALSE))*$C1263/100,0)</f>
        <v>1.1000000000000001E-3</v>
      </c>
      <c r="K1263" s="282">
        <f>IFERROR((VLOOKUP($A1263,'Tabela de alimentos'!$A$3:$K$1041,6,FALSE))*$C1263/100,0)</f>
        <v>0.11952898550724639</v>
      </c>
      <c r="L1263" s="283">
        <f>IFERROR((VLOOKUP($A1263,'Tabela de alimentos'!$A$3:$K$1041,7,FALSE))*$C1263/100,0)</f>
        <v>6.7799999999999999E-2</v>
      </c>
      <c r="M1263" s="283">
        <f>IFERROR((VLOOKUP($A1263,'Tabela de alimentos'!$A$3:$K$1041,8,FALSE))*$C1263/100,0)</f>
        <v>4.0000000000000001E-3</v>
      </c>
      <c r="N1263" s="283">
        <f>IFERROR((VLOOKUP($A1263,'Tabela de alimentos'!$A$3:$K$1041,9,FALSE))*$C1263/100,0)</f>
        <v>0</v>
      </c>
      <c r="O1263" s="283">
        <f>IFERROR((VLOOKUP($A1263,'Tabela de alimentos'!$A$3:$K$1041,10,FALSE))*$C1263/100,0)</f>
        <v>0</v>
      </c>
      <c r="P1263" s="284">
        <f>IFERROR((VLOOKUP($A1263,'Tabela de alimentos'!$A$3:$K$1041,11,FALSE))*$C1263/100,0)</f>
        <v>2.6800000000000001E-2</v>
      </c>
    </row>
    <row r="1264" spans="1:16" ht="24.95" customHeight="1" x14ac:dyDescent="0.25">
      <c r="A1264" s="311" t="s">
        <v>226</v>
      </c>
      <c r="B1264" s="253">
        <v>2.5</v>
      </c>
      <c r="C1264" s="253">
        <v>2.5</v>
      </c>
      <c r="D1264" s="249" t="s">
        <v>1615</v>
      </c>
      <c r="E1264" s="279">
        <f t="shared" si="101"/>
        <v>1</v>
      </c>
      <c r="F1264" s="279"/>
      <c r="G1264" s="282">
        <f>IFERROR((VLOOKUP($A1264,'Tabela de alimentos'!$A$3:$K$1041,2,FALSE))*$C1264/100,0)</f>
        <v>22.1</v>
      </c>
      <c r="H1264" s="283">
        <f>IFERROR((VLOOKUP($A1264,'Tabela de alimentos'!$A$3:$K$1041,3,FALSE))*$C1264/100,0)</f>
        <v>92.466399999999993</v>
      </c>
      <c r="I1264" s="279">
        <f>IFERROR((VLOOKUP($A1264,'Tabela de alimentos'!$A$3:$K$1041,4,FALSE))*$C1264/100,0)</f>
        <v>0</v>
      </c>
      <c r="J1264" s="282">
        <f>IFERROR((VLOOKUP($A1264,'Tabela de alimentos'!$A$3:$K$1041,5,FALSE))*$C1264/100,0)</f>
        <v>2.5</v>
      </c>
      <c r="K1264" s="282">
        <f>IFERROR((VLOOKUP($A1264,'Tabela de alimentos'!$A$3:$K$1041,6,FALSE))*$C1264/100,0)</f>
        <v>0</v>
      </c>
      <c r="L1264" s="283">
        <f>IFERROR((VLOOKUP($A1264,'Tabela de alimentos'!$A$3:$K$1041,7,FALSE))*$C1264/100,0)</f>
        <v>0</v>
      </c>
      <c r="M1264" s="283">
        <f>IFERROR((VLOOKUP($A1264,'Tabela de alimentos'!$A$3:$K$1041,8,FALSE))*$C1264/100,0)</f>
        <v>0</v>
      </c>
      <c r="N1264" s="283">
        <f>IFERROR((VLOOKUP($A1264,'Tabela de alimentos'!$A$3:$K$1041,9,FALSE))*$C1264/100,0)</f>
        <v>0</v>
      </c>
      <c r="O1264" s="283">
        <f>IFERROR((VLOOKUP($A1264,'Tabela de alimentos'!$A$3:$K$1041,10,FALSE))*$C1264/100,0)</f>
        <v>0</v>
      </c>
      <c r="P1264" s="284">
        <f>IFERROR((VLOOKUP($A1264,'Tabela de alimentos'!$A$3:$K$1041,11,FALSE))*$C1264/100,0)</f>
        <v>0</v>
      </c>
    </row>
    <row r="1265" spans="1:16" ht="24.95" customHeight="1" x14ac:dyDescent="0.25">
      <c r="A1265" s="311" t="s">
        <v>861</v>
      </c>
      <c r="B1265" s="253">
        <v>0.2</v>
      </c>
      <c r="C1265" s="249">
        <v>0.2</v>
      </c>
      <c r="D1265" s="249" t="s">
        <v>1614</v>
      </c>
      <c r="E1265" s="279">
        <f t="shared" si="101"/>
        <v>1</v>
      </c>
      <c r="F1265" s="279"/>
      <c r="G1265" s="282">
        <f>IFERROR((VLOOKUP($A1265,'Tabela de alimentos'!$A$3:$K$1041,2,FALSE))*$C1265/100,0)</f>
        <v>0</v>
      </c>
      <c r="H1265" s="283">
        <f>IFERROR((VLOOKUP($A1265,'Tabela de alimentos'!$A$3:$K$1041,3,FALSE))*$C1265/100,0)</f>
        <v>0</v>
      </c>
      <c r="I1265" s="279">
        <f>IFERROR((VLOOKUP($A1265,'Tabela de alimentos'!$A$3:$K$1041,4,FALSE))*$C1265/100,0)</f>
        <v>0</v>
      </c>
      <c r="J1265" s="282">
        <f>IFERROR((VLOOKUP($A1265,'Tabela de alimentos'!$A$3:$K$1041,5,FALSE))*$C1265/100,0)</f>
        <v>0</v>
      </c>
      <c r="K1265" s="282">
        <f>IFERROR((VLOOKUP($A1265,'Tabela de alimentos'!$A$3:$K$1041,6,FALSE))*$C1265/100,0)</f>
        <v>0</v>
      </c>
      <c r="L1265" s="283">
        <f>IFERROR((VLOOKUP($A1265,'Tabela de alimentos'!$A$3:$K$1041,7,FALSE))*$C1265/100,0)</f>
        <v>0</v>
      </c>
      <c r="M1265" s="283">
        <f>IFERROR((VLOOKUP($A1265,'Tabela de alimentos'!$A$3:$K$1041,8,FALSE))*$C1265/100,0)</f>
        <v>0</v>
      </c>
      <c r="N1265" s="283">
        <f>IFERROR((VLOOKUP($A1265,'Tabela de alimentos'!$A$3:$K$1041,9,FALSE))*$C1265/100,0)</f>
        <v>0</v>
      </c>
      <c r="O1265" s="283">
        <f>IFERROR((VLOOKUP($A1265,'Tabela de alimentos'!$A$3:$K$1041,10,FALSE))*$C1265/100,0)</f>
        <v>0</v>
      </c>
      <c r="P1265" s="284">
        <f>IFERROR((VLOOKUP($A1265,'Tabela de alimentos'!$A$3:$K$1041,11,FALSE))*$C1265/100,0)</f>
        <v>79.88600000000001</v>
      </c>
    </row>
    <row r="1266" spans="1:16" ht="24.95" customHeight="1" x14ac:dyDescent="0.25">
      <c r="A1266" s="311" t="s">
        <v>101</v>
      </c>
      <c r="B1266" s="253">
        <v>3</v>
      </c>
      <c r="C1266" s="253">
        <v>2.5</v>
      </c>
      <c r="D1266" s="249" t="s">
        <v>1614</v>
      </c>
      <c r="E1266" s="279">
        <f t="shared" si="101"/>
        <v>1.2</v>
      </c>
      <c r="F1266" s="279"/>
      <c r="G1266" s="282">
        <f>IFERROR((VLOOKUP($A1266,'Tabela de alimentos'!$A$3:$K$1041,2,FALSE))*$C1266/100,0)</f>
        <v>0.98550115942028949</v>
      </c>
      <c r="H1266" s="283">
        <f>IFERROR((VLOOKUP($A1266,'Tabela de alimentos'!$A$3:$K$1041,3,FALSE))*$C1266/100,0)</f>
        <v>4.1233368510144919</v>
      </c>
      <c r="I1266" s="279">
        <f>IFERROR((VLOOKUP($A1266,'Tabela de alimentos'!$A$3:$K$1041,4,FALSE))*$C1266/100,0)</f>
        <v>4.2753623188405802E-2</v>
      </c>
      <c r="J1266" s="282">
        <f>IFERROR((VLOOKUP($A1266,'Tabela de alimentos'!$A$3:$K$1041,5,FALSE))*$C1266/100,0)</f>
        <v>2E-3</v>
      </c>
      <c r="K1266" s="282">
        <f>IFERROR((VLOOKUP($A1266,'Tabela de alimentos'!$A$3:$K$1041,6,FALSE))*$C1266/100,0)</f>
        <v>0.22132971014492747</v>
      </c>
      <c r="L1266" s="283">
        <f>IFERROR((VLOOKUP($A1266,'Tabela de alimentos'!$A$3:$K$1041,7,FALSE))*$C1266/100,0)</f>
        <v>0.35</v>
      </c>
      <c r="M1266" s="283">
        <f>IFERROR((VLOOKUP($A1266,'Tabela de alimentos'!$A$3:$K$1041,8,FALSE))*$C1266/100,0)</f>
        <v>5.0833333333333338E-3</v>
      </c>
      <c r="N1266" s="283">
        <f>IFERROR((VLOOKUP($A1266,'Tabela de alimentos'!$A$3:$K$1041,9,FALSE))*$C1266/100,0)</f>
        <v>0</v>
      </c>
      <c r="O1266" s="283">
        <f>IFERROR((VLOOKUP($A1266,'Tabela de alimentos'!$A$3:$K$1041,10,FALSE))*$C1266/100,0)</f>
        <v>0.11666666666666668</v>
      </c>
      <c r="P1266" s="284">
        <f>IFERROR((VLOOKUP($A1266,'Tabela de alimentos'!$A$3:$K$1041,11,FALSE))*$C1266/100,0)</f>
        <v>1.4916666666666667E-2</v>
      </c>
    </row>
    <row r="1267" spans="1:16" ht="24.95" customHeight="1" x14ac:dyDescent="0.25">
      <c r="A1267" s="311" t="s">
        <v>69</v>
      </c>
      <c r="B1267" s="253">
        <v>3</v>
      </c>
      <c r="C1267" s="253">
        <v>3</v>
      </c>
      <c r="D1267" s="249" t="s">
        <v>1614</v>
      </c>
      <c r="E1267" s="279">
        <f t="shared" si="101"/>
        <v>1</v>
      </c>
      <c r="F1267" s="279"/>
      <c r="G1267" s="282">
        <f>IFERROR((VLOOKUP($A1267,'Tabela de alimentos'!$A$3:$K$1041,2,FALSE))*$C1267/100,0)</f>
        <v>4.1449969499999995</v>
      </c>
      <c r="H1267" s="283">
        <f>IFERROR((VLOOKUP($A1267,'Tabela de alimentos'!$A$3:$K$1041,3,FALSE))*$C1267/100,0)</f>
        <v>17.342667238800001</v>
      </c>
      <c r="I1267" s="279">
        <f>IFERROR((VLOOKUP($A1267,'Tabela de alimentos'!$A$3:$K$1041,4,FALSE))*$C1267/100,0)</f>
        <v>0.19768750000000002</v>
      </c>
      <c r="J1267" s="282">
        <f>IFERROR((VLOOKUP($A1267,'Tabela de alimentos'!$A$3:$K$1041,5,FALSE))*$C1267/100,0)</f>
        <v>1.8269999999999998E-2</v>
      </c>
      <c r="K1267" s="282">
        <f>IFERROR((VLOOKUP($A1267,'Tabela de alimentos'!$A$3:$K$1041,6,FALSE))*$C1267/100,0)</f>
        <v>0.85667249999999995</v>
      </c>
      <c r="L1267" s="283">
        <f>IFERROR((VLOOKUP($A1267,'Tabela de alimentos'!$A$3:$K$1041,7,FALSE))*$C1267/100,0)</f>
        <v>4.8369999999999996E-2</v>
      </c>
      <c r="M1267" s="283">
        <f>IFERROR((VLOOKUP($A1267,'Tabela de alimentos'!$A$3:$K$1041,8,FALSE))*$C1267/100,0)</f>
        <v>1.2329999999999999E-2</v>
      </c>
      <c r="N1267" s="283">
        <f>IFERROR((VLOOKUP($A1267,'Tabela de alimentos'!$A$3:$K$1041,9,FALSE))*$C1267/100,0)</f>
        <v>1.23</v>
      </c>
      <c r="O1267" s="283">
        <f>IFERROR((VLOOKUP($A1267,'Tabela de alimentos'!$A$3:$K$1041,10,FALSE))*$C1267/100,0)</f>
        <v>0</v>
      </c>
      <c r="P1267" s="284">
        <f>IFERROR((VLOOKUP($A1267,'Tabela de alimentos'!$A$3:$K$1041,11,FALSE))*$C1267/100,0)</f>
        <v>3.3469999999999993E-2</v>
      </c>
    </row>
    <row r="1268" spans="1:16" ht="24.95" customHeight="1" x14ac:dyDescent="0.25">
      <c r="A1268" s="311" t="s">
        <v>129</v>
      </c>
      <c r="B1268" s="253">
        <v>1</v>
      </c>
      <c r="C1268" s="249">
        <v>1</v>
      </c>
      <c r="D1268" s="249" t="s">
        <v>1614</v>
      </c>
      <c r="E1268" s="279">
        <f t="shared" si="101"/>
        <v>1</v>
      </c>
      <c r="F1268" s="279"/>
      <c r="G1268" s="282">
        <f>IFERROR((VLOOKUP($A1268,'Tabela de alimentos'!$A$3:$K$1041,2,FALSE))*$C1268/100,0)</f>
        <v>0.33424111594202882</v>
      </c>
      <c r="H1268" s="283">
        <f>IFERROR((VLOOKUP($A1268,'Tabela de alimentos'!$A$3:$K$1041,3,FALSE))*$C1268/100,0)</f>
        <v>1.3984648291014488</v>
      </c>
      <c r="I1268" s="279">
        <f>IFERROR((VLOOKUP($A1268,'Tabela de alimentos'!$A$3:$K$1041,4,FALSE))*$C1268/100,0)</f>
        <v>3.2572463768115942E-2</v>
      </c>
      <c r="J1268" s="282">
        <f>IFERROR((VLOOKUP($A1268,'Tabela de alimentos'!$A$3:$K$1041,5,FALSE))*$C1268/100,0)</f>
        <v>6.0999999999999995E-3</v>
      </c>
      <c r="K1268" s="282">
        <f>IFERROR((VLOOKUP($A1268,'Tabela de alimentos'!$A$3:$K$1041,6,FALSE))*$C1268/100,0)</f>
        <v>5.7060869565217345E-2</v>
      </c>
      <c r="L1268" s="283">
        <f>IFERROR((VLOOKUP($A1268,'Tabela de alimentos'!$A$3:$K$1041,7,FALSE))*$C1268/100,0)</f>
        <v>1.7941333333333334</v>
      </c>
      <c r="M1268" s="283">
        <f>IFERROR((VLOOKUP($A1268,'Tabela de alimentos'!$A$3:$K$1041,8,FALSE))*$C1268/100,0)</f>
        <v>3.1800000000000002E-2</v>
      </c>
      <c r="N1268" s="283">
        <f>IFERROR((VLOOKUP($A1268,'Tabela de alimentos'!$A$3:$K$1041,9,FALSE))*$C1268/100,0)</f>
        <v>17.43</v>
      </c>
      <c r="O1268" s="283">
        <f>IFERROR((VLOOKUP($A1268,'Tabela de alimentos'!$A$3:$K$1041,10,FALSE))*$C1268/100,0)</f>
        <v>0.51693333333333324</v>
      </c>
      <c r="P1268" s="284">
        <f>IFERROR((VLOOKUP($A1268,'Tabela de alimentos'!$A$3:$K$1041,11,FALSE))*$C1268/100,0)</f>
        <v>2.3E-2</v>
      </c>
    </row>
    <row r="1269" spans="1:16" ht="24.95" customHeight="1" x14ac:dyDescent="0.25">
      <c r="A1269" s="311" t="s">
        <v>102</v>
      </c>
      <c r="B1269" s="253">
        <v>1</v>
      </c>
      <c r="C1269" s="249">
        <v>1</v>
      </c>
      <c r="D1269" s="249" t="s">
        <v>1614</v>
      </c>
      <c r="E1269" s="279">
        <f t="shared" si="101"/>
        <v>1</v>
      </c>
      <c r="F1269" s="279"/>
      <c r="G1269" s="282">
        <f>IFERROR((VLOOKUP($A1269,'Tabela de alimentos'!$A$3:$K$1041,2,FALSE))*$C1269/100,0)</f>
        <v>0.19515885507246439</v>
      </c>
      <c r="H1269" s="283">
        <f>IFERROR((VLOOKUP($A1269,'Tabela de alimentos'!$A$3:$K$1041,3,FALSE))*$C1269/100,0)</f>
        <v>0.81654464962319095</v>
      </c>
      <c r="I1269" s="279">
        <f>IFERROR((VLOOKUP($A1269,'Tabela de alimentos'!$A$3:$K$1041,4,FALSE))*$C1269/100,0)</f>
        <v>1.865942028985507E-2</v>
      </c>
      <c r="J1269" s="282">
        <f>IFERROR((VLOOKUP($A1269,'Tabela de alimentos'!$A$3:$K$1041,5,FALSE))*$C1269/100,0)</f>
        <v>3.4999999999999996E-3</v>
      </c>
      <c r="K1269" s="282">
        <f>IFERROR((VLOOKUP($A1269,'Tabela de alimentos'!$A$3:$K$1041,6,FALSE))*$C1269/100,0)</f>
        <v>3.3707246376811648E-2</v>
      </c>
      <c r="L1269" s="283">
        <f>IFERROR((VLOOKUP($A1269,'Tabela de alimentos'!$A$3:$K$1041,7,FALSE))*$C1269/100,0)</f>
        <v>0.79853333333333343</v>
      </c>
      <c r="M1269" s="283">
        <f>IFERROR((VLOOKUP($A1269,'Tabela de alimentos'!$A$3:$K$1041,8,FALSE))*$C1269/100,0)</f>
        <v>6.4666666666666657E-3</v>
      </c>
      <c r="N1269" s="283">
        <f>IFERROR((VLOOKUP($A1269,'Tabela de alimentos'!$A$3:$K$1041,9,FALSE))*$C1269/100,0)</f>
        <v>2.79</v>
      </c>
      <c r="O1269" s="283">
        <f>IFERROR((VLOOKUP($A1269,'Tabela de alimentos'!$A$3:$K$1041,10,FALSE))*$C1269/100,0)</f>
        <v>0.31780000000000003</v>
      </c>
      <c r="P1269" s="284">
        <f>IFERROR((VLOOKUP($A1269,'Tabela de alimentos'!$A$3:$K$1041,11,FALSE))*$C1269/100,0)</f>
        <v>1.6033333333333333E-2</v>
      </c>
    </row>
    <row r="1270" spans="1:16" ht="24.95" customHeight="1" x14ac:dyDescent="0.25">
      <c r="A1270" s="311" t="s">
        <v>1</v>
      </c>
      <c r="B1270" s="253">
        <v>15</v>
      </c>
      <c r="C1270" s="253">
        <v>30</v>
      </c>
      <c r="D1270" s="249" t="s">
        <v>1614</v>
      </c>
      <c r="E1270" s="279">
        <f t="shared" si="101"/>
        <v>0.5</v>
      </c>
      <c r="F1270" s="279"/>
      <c r="G1270" s="282">
        <f>IFERROR((VLOOKUP($A1270,'Tabela de alimentos'!$A$3:$K$1041,2,FALSE))*$C1270/100,0)</f>
        <v>66.44506238253993</v>
      </c>
      <c r="H1270" s="283">
        <f>IFERROR((VLOOKUP($A1270,'Tabela de alimentos'!$A$3:$K$1041,3,FALSE))*$C1270/100,0)</f>
        <v>278.0061410085471</v>
      </c>
      <c r="I1270" s="279">
        <f>IFERROR((VLOOKUP($A1270,'Tabela de alimentos'!$A$3:$K$1041,4,FALSE))*$C1270/100,0)</f>
        <v>0.4523420081138611</v>
      </c>
      <c r="J1270" s="282">
        <f>IFERROR((VLOOKUP($A1270,'Tabela de alimentos'!$A$3:$K$1041,5,FALSE))*$C1270/100,0)</f>
        <v>6.7438000000000002</v>
      </c>
      <c r="K1270" s="282">
        <f>IFERROR((VLOOKUP($A1270,'Tabela de alimentos'!$A$3:$K$1041,6,FALSE))*$C1270/100,0)</f>
        <v>1.3528579918861383</v>
      </c>
      <c r="L1270" s="283">
        <f>IFERROR((VLOOKUP($A1270,'Tabela de alimentos'!$A$3:$K$1041,7,FALSE))*$C1270/100,0)</f>
        <v>24.820099999999993</v>
      </c>
      <c r="M1270" s="283">
        <f>IFERROR((VLOOKUP($A1270,'Tabela de alimentos'!$A$3:$K$1041,8,FALSE))*$C1270/100,0)</f>
        <v>9.0299999999999991E-2</v>
      </c>
      <c r="N1270" s="283">
        <f>IFERROR((VLOOKUP($A1270,'Tabela de alimentos'!$A$3:$K$1041,9,FALSE))*$C1270/100,0)</f>
        <v>38.299999999999997</v>
      </c>
      <c r="O1270" s="283">
        <f>IFERROR((VLOOKUP($A1270,'Tabela de alimentos'!$A$3:$K$1041,10,FALSE))*$C1270/100,0)</f>
        <v>0</v>
      </c>
      <c r="P1270" s="284">
        <f>IFERROR((VLOOKUP($A1270,'Tabela de alimentos'!$A$3:$K$1041,11,FALSE))*$C1270/100,0)</f>
        <v>15.6</v>
      </c>
    </row>
    <row r="1271" spans="1:16" ht="24.95" customHeight="1" x14ac:dyDescent="0.25">
      <c r="A1271" s="311" t="s">
        <v>817</v>
      </c>
      <c r="B1271" s="253">
        <v>0.1</v>
      </c>
      <c r="C1271" s="249">
        <v>0.1</v>
      </c>
      <c r="D1271" s="249" t="s">
        <v>1614</v>
      </c>
      <c r="E1271" s="279">
        <f t="shared" si="101"/>
        <v>1</v>
      </c>
      <c r="F1271" s="279"/>
      <c r="G1271" s="282">
        <f>IFERROR((VLOOKUP($A1271,'Tabela de alimentos'!$A$3:$K$1041,2,FALSE))*$C1271/100,0)</f>
        <v>3.0000000000000005E-3</v>
      </c>
      <c r="H1271" s="283">
        <f>IFERROR((VLOOKUP($A1271,'Tabela de alimentos'!$A$3:$K$1041,3,FALSE))*$C1271/100,0)</f>
        <v>1.3000000000000001E-2</v>
      </c>
      <c r="I1271" s="310">
        <f>IFERROR((VLOOKUP($A1271,'Tabela de alimentos'!$A$3:$K$1041,4,FALSE))*$C1271/100,0)</f>
        <v>8.9999999999999992E-5</v>
      </c>
      <c r="J1271" s="282">
        <f>IFERROR((VLOOKUP($A1271,'Tabela de alimentos'!$A$3:$K$1041,5,FALSE))*$C1271/100,0)</f>
        <v>6.0000000000000002E-5</v>
      </c>
      <c r="K1271" s="282">
        <f>IFERROR((VLOOKUP($A1271,'Tabela de alimentos'!$A$3:$K$1041,6,FALSE))*$C1271/100,0)</f>
        <v>7.2999999999999996E-4</v>
      </c>
      <c r="L1271" s="283">
        <f>IFERROR((VLOOKUP($A1271,'Tabela de alimentos'!$A$3:$K$1041,7,FALSE))*$C1271/100,0)</f>
        <v>2.1099999999999999E-3</v>
      </c>
      <c r="M1271" s="283">
        <f>IFERROR((VLOOKUP($A1271,'Tabela de alimentos'!$A$3:$K$1041,8,FALSE))*$C1271/100,0)</f>
        <v>1.9000000000000004E-4</v>
      </c>
      <c r="N1271" s="283">
        <f>IFERROR((VLOOKUP($A1271,'Tabela de alimentos'!$A$3:$K$1041,9,FALSE))*$C1271/100,0)</f>
        <v>0</v>
      </c>
      <c r="O1271" s="283">
        <f>IFERROR((VLOOKUP($A1271,'Tabela de alimentos'!$A$3:$K$1041,10,FALSE))*$C1271/100,0)</f>
        <v>1.0000000000000001E-5</v>
      </c>
      <c r="P1271" s="284">
        <f>IFERROR((VLOOKUP($A1271,'Tabela de alimentos'!$A$3:$K$1041,11,FALSE))*$C1271/100,0)</f>
        <v>1.2E-4</v>
      </c>
    </row>
    <row r="1272" spans="1:16" ht="24.95" customHeight="1" x14ac:dyDescent="0.25">
      <c r="A1272" s="311" t="s">
        <v>133</v>
      </c>
      <c r="B1272" s="254">
        <v>30</v>
      </c>
      <c r="C1272" s="254">
        <v>25</v>
      </c>
      <c r="D1272" s="249" t="s">
        <v>1614</v>
      </c>
      <c r="E1272" s="279">
        <f t="shared" si="101"/>
        <v>1.2</v>
      </c>
      <c r="F1272" s="279"/>
      <c r="G1272" s="289">
        <f>IFERROR((VLOOKUP($A1272,'Tabela de alimentos'!$A$3:$K$1041,2,FALSE))*$C1272/100,0)</f>
        <v>3.8337891304347895</v>
      </c>
      <c r="H1272" s="283">
        <f>IFERROR((VLOOKUP($A1272,'Tabela de alimentos'!$A$3:$K$1041,3,FALSE))*$C1272/100,0)</f>
        <v>16.040573721739161</v>
      </c>
      <c r="I1272" s="279">
        <f>IFERROR((VLOOKUP($A1272,'Tabela de alimentos'!$A$3:$K$1041,4,FALSE))*$C1272/100,0)</f>
        <v>0.27445652173913043</v>
      </c>
      <c r="J1272" s="282">
        <f>IFERROR((VLOOKUP($A1272,'Tabela de alimentos'!$A$3:$K$1041,5,FALSE))*$C1272/100,0)</f>
        <v>4.3333333333333342E-2</v>
      </c>
      <c r="K1272" s="282">
        <f>IFERROR((VLOOKUP($A1272,'Tabela de alimentos'!$A$3:$K$1041,6,FALSE))*$C1272/100,0)</f>
        <v>0.78471014492753655</v>
      </c>
      <c r="L1272" s="283">
        <f>IFERROR((VLOOKUP($A1272,'Tabela de alimentos'!$A$3:$K$1041,7,FALSE))*$C1272/100,0)</f>
        <v>1.7350000000000001</v>
      </c>
      <c r="M1272" s="283">
        <f>IFERROR((VLOOKUP($A1272,'Tabela de alimentos'!$A$3:$K$1041,8,FALSE))*$C1272/100,0)</f>
        <v>5.9166666666666673E-2</v>
      </c>
      <c r="N1272" s="283">
        <f>IFERROR((VLOOKUP($A1272,'Tabela de alimentos'!$A$3:$K$1041,9,FALSE))*$C1272/100,0)</f>
        <v>25.75</v>
      </c>
      <c r="O1272" s="283">
        <f>IFERROR((VLOOKUP($A1272,'Tabela de alimentos'!$A$3:$K$1041,10,FALSE))*$C1272/100,0)</f>
        <v>5.3033333333333337</v>
      </c>
      <c r="P1272" s="284">
        <f>IFERROR((VLOOKUP($A1272,'Tabela de alimentos'!$A$3:$K$1041,11,FALSE))*$C1272/100,0)</f>
        <v>0.255</v>
      </c>
    </row>
    <row r="1273" spans="1:16" ht="24.95" customHeight="1" x14ac:dyDescent="0.25">
      <c r="A1273" s="539" t="s">
        <v>395</v>
      </c>
      <c r="B1273" s="540"/>
      <c r="C1273" s="540"/>
      <c r="D1273" s="540"/>
      <c r="E1273" s="540"/>
      <c r="F1273" s="541"/>
      <c r="G1273" s="313">
        <f t="shared" ref="G1273:P1273" si="102">SUM(G1262:G1272)</f>
        <v>182.01888565138051</v>
      </c>
      <c r="H1273" s="315">
        <f t="shared" si="102"/>
        <v>761.5674655653761</v>
      </c>
      <c r="I1273" s="315">
        <f t="shared" si="102"/>
        <v>16.122282551592122</v>
      </c>
      <c r="J1273" s="316">
        <f t="shared" si="102"/>
        <v>11.432163333333333</v>
      </c>
      <c r="K1273" s="316">
        <f t="shared" si="102"/>
        <v>3.4265974484078776</v>
      </c>
      <c r="L1273" s="316">
        <f t="shared" si="102"/>
        <v>34.770379999999996</v>
      </c>
      <c r="M1273" s="315">
        <f t="shared" si="102"/>
        <v>0.51267000000000007</v>
      </c>
      <c r="N1273" s="317">
        <f t="shared" si="102"/>
        <v>86.899999999999991</v>
      </c>
      <c r="O1273" s="317">
        <f t="shared" si="102"/>
        <v>6.2547433333333338</v>
      </c>
      <c r="P1273" s="318">
        <f t="shared" si="102"/>
        <v>135.05534000000003</v>
      </c>
    </row>
    <row r="1274" spans="1:16" ht="24.95" customHeight="1" x14ac:dyDescent="0.25">
      <c r="A1274" s="295" t="s">
        <v>767</v>
      </c>
      <c r="B1274" s="537"/>
      <c r="C1274" s="537"/>
      <c r="D1274" s="250"/>
      <c r="E1274" s="296"/>
      <c r="F1274" s="296"/>
      <c r="G1274" s="297"/>
      <c r="H1274" s="296"/>
      <c r="I1274" s="296"/>
      <c r="J1274" s="296"/>
      <c r="K1274" s="296"/>
      <c r="L1274" s="296"/>
      <c r="M1274" s="298"/>
      <c r="N1274" s="298"/>
      <c r="O1274" s="298"/>
      <c r="P1274" s="299"/>
    </row>
    <row r="1275" spans="1:16" ht="24.95" customHeight="1" x14ac:dyDescent="0.25">
      <c r="A1275" s="300" t="s">
        <v>882</v>
      </c>
      <c r="G1275" s="251"/>
      <c r="P1275" s="301"/>
    </row>
    <row r="1276" spans="1:16" ht="24.95" customHeight="1" x14ac:dyDescent="0.25">
      <c r="A1276" s="300" t="s">
        <v>909</v>
      </c>
      <c r="G1276" s="251"/>
      <c r="P1276" s="301"/>
    </row>
    <row r="1277" spans="1:16" ht="24.95" customHeight="1" x14ac:dyDescent="0.25">
      <c r="A1277" s="325" t="s">
        <v>820</v>
      </c>
      <c r="G1277" s="251"/>
      <c r="P1277" s="301"/>
    </row>
    <row r="1278" spans="1:16" ht="24.95" customHeight="1" x14ac:dyDescent="0.25">
      <c r="A1278" s="300" t="s">
        <v>821</v>
      </c>
      <c r="G1278" s="251"/>
      <c r="P1278" s="301"/>
    </row>
    <row r="1279" spans="1:16" ht="24.95" customHeight="1" x14ac:dyDescent="0.25">
      <c r="A1279" s="300" t="s">
        <v>910</v>
      </c>
      <c r="G1279" s="251"/>
      <c r="P1279" s="301"/>
    </row>
    <row r="1280" spans="1:16" ht="24.95" customHeight="1" x14ac:dyDescent="0.25">
      <c r="A1280" s="300" t="s">
        <v>911</v>
      </c>
      <c r="G1280" s="251"/>
      <c r="P1280" s="301"/>
    </row>
    <row r="1281" spans="1:16" ht="24.95" customHeight="1" thickBot="1" x14ac:dyDescent="0.3">
      <c r="A1281" s="302" t="s">
        <v>925</v>
      </c>
      <c r="B1281" s="252"/>
      <c r="C1281" s="252"/>
      <c r="D1281" s="252"/>
      <c r="E1281" s="252"/>
      <c r="F1281" s="252"/>
      <c r="G1281" s="252"/>
      <c r="H1281" s="252"/>
      <c r="I1281" s="252"/>
      <c r="J1281" s="252"/>
      <c r="K1281" s="252"/>
      <c r="L1281" s="252"/>
      <c r="M1281" s="252"/>
      <c r="N1281" s="252"/>
      <c r="O1281" s="252"/>
      <c r="P1281" s="303"/>
    </row>
    <row r="1282" spans="1:16" ht="24.95" customHeight="1" thickBot="1" x14ac:dyDescent="0.3">
      <c r="A1282" s="333"/>
      <c r="B1282" s="561" t="s">
        <v>1152</v>
      </c>
      <c r="C1282" s="561"/>
      <c r="D1282" s="561"/>
      <c r="E1282" s="561"/>
      <c r="F1282" s="561"/>
      <c r="G1282" s="561"/>
      <c r="H1282" s="561"/>
      <c r="I1282" s="561"/>
      <c r="J1282" s="561"/>
      <c r="K1282" s="334"/>
      <c r="L1282" s="334"/>
      <c r="M1282" s="334"/>
      <c r="N1282" s="334"/>
      <c r="O1282" s="334"/>
      <c r="P1282" s="335"/>
    </row>
    <row r="1283" spans="1:16" ht="48" customHeight="1" x14ac:dyDescent="0.25">
      <c r="A1283" s="510" t="s">
        <v>762</v>
      </c>
      <c r="B1283" s="511"/>
      <c r="C1283" s="511"/>
      <c r="D1283" s="511"/>
      <c r="E1283" s="511"/>
      <c r="F1283" s="511"/>
      <c r="G1283" s="511"/>
      <c r="H1283" s="511"/>
      <c r="I1283" s="511"/>
      <c r="J1283" s="511"/>
      <c r="K1283" s="511"/>
      <c r="L1283" s="511"/>
      <c r="M1283" s="511"/>
      <c r="N1283" s="511"/>
      <c r="O1283" s="511"/>
      <c r="P1283" s="512"/>
    </row>
    <row r="1284" spans="1:16" ht="24.95" customHeight="1" x14ac:dyDescent="0.25">
      <c r="A1284" s="513" t="s">
        <v>1365</v>
      </c>
      <c r="B1284" s="514"/>
      <c r="C1284" s="514"/>
      <c r="D1284" s="514"/>
      <c r="E1284" s="514"/>
      <c r="F1284" s="514"/>
      <c r="G1284" s="514"/>
      <c r="H1284" s="514"/>
      <c r="I1284" s="514"/>
      <c r="J1284" s="514"/>
      <c r="K1284" s="514"/>
      <c r="L1284" s="514"/>
      <c r="M1284" s="514"/>
      <c r="N1284" s="514"/>
      <c r="O1284" s="514"/>
      <c r="P1284" s="515"/>
    </row>
    <row r="1285" spans="1:16" ht="24.95" customHeight="1" x14ac:dyDescent="0.25">
      <c r="A1285" s="534" t="s">
        <v>808</v>
      </c>
      <c r="B1285" s="535"/>
      <c r="C1285" s="535"/>
      <c r="D1285" s="535"/>
      <c r="E1285" s="535"/>
      <c r="F1285" s="536"/>
      <c r="G1285" s="522" t="s">
        <v>764</v>
      </c>
      <c r="H1285" s="523"/>
      <c r="I1285" s="523"/>
      <c r="J1285" s="523"/>
      <c r="K1285" s="523"/>
      <c r="L1285" s="523"/>
      <c r="M1285" s="523"/>
      <c r="N1285" s="523"/>
      <c r="O1285" s="523"/>
      <c r="P1285" s="524"/>
    </row>
    <row r="1286" spans="1:16" ht="24.95" customHeight="1" x14ac:dyDescent="0.25">
      <c r="A1286" s="525" t="s">
        <v>393</v>
      </c>
      <c r="B1286" s="505" t="s">
        <v>644</v>
      </c>
      <c r="C1286" s="505" t="s">
        <v>645</v>
      </c>
      <c r="D1286" s="505" t="s">
        <v>1613</v>
      </c>
      <c r="E1286" s="505" t="s">
        <v>394</v>
      </c>
      <c r="F1286" s="505" t="s">
        <v>621</v>
      </c>
      <c r="G1286" s="527" t="s">
        <v>31</v>
      </c>
      <c r="H1286" s="528"/>
      <c r="I1286" s="263" t="s">
        <v>7</v>
      </c>
      <c r="J1286" s="264" t="s">
        <v>32</v>
      </c>
      <c r="K1286" s="264" t="s">
        <v>640</v>
      </c>
      <c r="L1286" s="265" t="s">
        <v>8</v>
      </c>
      <c r="M1286" s="266" t="s">
        <v>9</v>
      </c>
      <c r="N1286" s="267" t="s">
        <v>10</v>
      </c>
      <c r="O1286" s="264" t="s">
        <v>396</v>
      </c>
      <c r="P1286" s="268" t="s">
        <v>623</v>
      </c>
    </row>
    <row r="1287" spans="1:16" ht="24.95" customHeight="1" x14ac:dyDescent="0.25">
      <c r="A1287" s="526"/>
      <c r="B1287" s="506"/>
      <c r="C1287" s="506"/>
      <c r="D1287" s="506"/>
      <c r="E1287" s="506"/>
      <c r="F1287" s="506"/>
      <c r="G1287" s="269" t="s">
        <v>34</v>
      </c>
      <c r="H1287" s="363" t="s">
        <v>35</v>
      </c>
      <c r="I1287" s="271" t="s">
        <v>36</v>
      </c>
      <c r="J1287" s="272" t="s">
        <v>36</v>
      </c>
      <c r="K1287" s="272" t="s">
        <v>36</v>
      </c>
      <c r="L1287" s="273" t="s">
        <v>37</v>
      </c>
      <c r="M1287" s="274" t="s">
        <v>37</v>
      </c>
      <c r="N1287" s="275" t="s">
        <v>38</v>
      </c>
      <c r="O1287" s="272" t="s">
        <v>37</v>
      </c>
      <c r="P1287" s="276" t="s">
        <v>37</v>
      </c>
    </row>
    <row r="1288" spans="1:16" ht="24.95" customHeight="1" x14ac:dyDescent="0.25">
      <c r="A1288" s="277" t="s">
        <v>599</v>
      </c>
      <c r="B1288" s="278">
        <v>110</v>
      </c>
      <c r="C1288" s="249">
        <v>70</v>
      </c>
      <c r="D1288" s="249" t="s">
        <v>1614</v>
      </c>
      <c r="E1288" s="279">
        <f t="shared" ref="E1288:E1299" si="103">IFERROR(B1288/C1288,0)</f>
        <v>1.5714285714285714</v>
      </c>
      <c r="F1288" s="279"/>
      <c r="G1288" s="319">
        <f>IFERROR((VLOOKUP($A1288,'Tabela de alimentos'!$A$3:$K$1041,2,FALSE))*$C1288/100,0)</f>
        <v>65.8</v>
      </c>
      <c r="H1288" s="280">
        <f>IFERROR((VLOOKUP($A1288,'Tabela de alimentos'!$A$3:$K$1041,3,FALSE))*$C1288/100,0)</f>
        <v>275.30720000000002</v>
      </c>
      <c r="I1288" s="310">
        <f>IFERROR((VLOOKUP($A1288,'Tabela de alimentos'!$A$3:$K$1041,4,FALSE))*$C1288/100,0)</f>
        <v>12.74</v>
      </c>
      <c r="J1288" s="282">
        <f>IFERROR((VLOOKUP($A1288,'Tabela de alimentos'!$A$3:$K$1041,5,FALSE))*$C1288/100,0)</f>
        <v>1.6170000000000002</v>
      </c>
      <c r="K1288" s="282">
        <f>IFERROR((VLOOKUP($A1288,'Tabela de alimentos'!$A$3:$K$1041,6,FALSE))*$C1288/100,0)</f>
        <v>7.000000000000001E-3</v>
      </c>
      <c r="L1288" s="283">
        <f>IFERROR((VLOOKUP($A1288,'Tabela de alimentos'!$A$3:$K$1041,7,FALSE))*$C1288/100,0)</f>
        <v>7</v>
      </c>
      <c r="M1288" s="283">
        <f>IFERROR((VLOOKUP($A1288,'Tabela de alimentos'!$A$3:$K$1041,8,FALSE))*$C1288/100,0)</f>
        <v>0.39200000000000002</v>
      </c>
      <c r="N1288" s="283">
        <f>IFERROR((VLOOKUP($A1288,'Tabela de alimentos'!$A$3:$K$1041,9,FALSE))*$C1288/100,0)</f>
        <v>0</v>
      </c>
      <c r="O1288" s="283">
        <f>IFERROR((VLOOKUP($A1288,'Tabela de alimentos'!$A$3:$K$1041,10,FALSE))*$C1288/100,0)</f>
        <v>0</v>
      </c>
      <c r="P1288" s="284">
        <f>IFERROR((VLOOKUP($A1288,'Tabela de alimentos'!$A$3:$K$1041,11,FALSE))*$C1288/100,0)</f>
        <v>36.4</v>
      </c>
    </row>
    <row r="1289" spans="1:16" ht="24.95" customHeight="1" x14ac:dyDescent="0.25">
      <c r="A1289" s="285" t="s">
        <v>90</v>
      </c>
      <c r="B1289" s="278">
        <v>0.5</v>
      </c>
      <c r="C1289" s="249">
        <v>0.5</v>
      </c>
      <c r="D1289" s="249" t="s">
        <v>1614</v>
      </c>
      <c r="E1289" s="279">
        <f t="shared" si="103"/>
        <v>1</v>
      </c>
      <c r="F1289" s="279"/>
      <c r="G1289" s="279">
        <f>IFERROR((VLOOKUP($A1289,'Tabela de alimentos'!$A$3:$K$1041,2,FALSE))*$C1289/100,0)</f>
        <v>0.56564939130434788</v>
      </c>
      <c r="H1289" s="282">
        <f>IFERROR((VLOOKUP($A1289,'Tabela de alimentos'!$A$3:$K$1041,3,FALSE))*$C1289/100,0)</f>
        <v>2.3666770532173915</v>
      </c>
      <c r="I1289" s="310">
        <f>IFERROR((VLOOKUP($A1289,'Tabela de alimentos'!$A$3:$K$1041,4,FALSE))*$C1289/100,0)</f>
        <v>3.5054347826086955E-2</v>
      </c>
      <c r="J1289" s="282">
        <f>IFERROR((VLOOKUP($A1289,'Tabela de alimentos'!$A$3:$K$1041,5,FALSE))*$C1289/100,0)</f>
        <v>1.1000000000000001E-3</v>
      </c>
      <c r="K1289" s="282">
        <f>IFERROR((VLOOKUP($A1289,'Tabela de alimentos'!$A$3:$K$1041,6,FALSE))*$C1289/100,0)</f>
        <v>0.11952898550724639</v>
      </c>
      <c r="L1289" s="283">
        <f>IFERROR((VLOOKUP($A1289,'Tabela de alimentos'!$A$3:$K$1041,7,FALSE))*$C1289/100,0)</f>
        <v>6.7799999999999999E-2</v>
      </c>
      <c r="M1289" s="283">
        <f>IFERROR((VLOOKUP($A1289,'Tabela de alimentos'!$A$3:$K$1041,8,FALSE))*$C1289/100,0)</f>
        <v>4.0000000000000001E-3</v>
      </c>
      <c r="N1289" s="283">
        <f>IFERROR((VLOOKUP($A1289,'Tabela de alimentos'!$A$3:$K$1041,9,FALSE))*$C1289/100,0)</f>
        <v>0</v>
      </c>
      <c r="O1289" s="283">
        <f>IFERROR((VLOOKUP($A1289,'Tabela de alimentos'!$A$3:$K$1041,10,FALSE))*$C1289/100,0)</f>
        <v>0</v>
      </c>
      <c r="P1289" s="284">
        <f>IFERROR((VLOOKUP($A1289,'Tabela de alimentos'!$A$3:$K$1041,11,FALSE))*$C1289/100,0)</f>
        <v>2.6800000000000001E-2</v>
      </c>
    </row>
    <row r="1290" spans="1:16" ht="24.95" customHeight="1" x14ac:dyDescent="0.25">
      <c r="A1290" s="285" t="s">
        <v>861</v>
      </c>
      <c r="B1290" s="278">
        <v>0.2</v>
      </c>
      <c r="C1290" s="249">
        <v>0.2</v>
      </c>
      <c r="D1290" s="249" t="s">
        <v>1614</v>
      </c>
      <c r="E1290" s="279">
        <f t="shared" si="103"/>
        <v>1</v>
      </c>
      <c r="F1290" s="279"/>
      <c r="G1290" s="279">
        <f>IFERROR((VLOOKUP($A1290,'Tabela de alimentos'!$A$3:$K$1041,2,FALSE))*$C1290/100,0)</f>
        <v>0</v>
      </c>
      <c r="H1290" s="282">
        <f>IFERROR((VLOOKUP($A1290,'Tabela de alimentos'!$A$3:$K$1041,3,FALSE))*$C1290/100,0)</f>
        <v>0</v>
      </c>
      <c r="I1290" s="310">
        <f>IFERROR((VLOOKUP($A1290,'Tabela de alimentos'!$A$3:$K$1041,4,FALSE))*$C1290/100,0)</f>
        <v>0</v>
      </c>
      <c r="J1290" s="282">
        <f>IFERROR((VLOOKUP($A1290,'Tabela de alimentos'!$A$3:$K$1041,5,FALSE))*$C1290/100,0)</f>
        <v>0</v>
      </c>
      <c r="K1290" s="282">
        <f>IFERROR((VLOOKUP($A1290,'Tabela de alimentos'!$A$3:$K$1041,6,FALSE))*$C1290/100,0)</f>
        <v>0</v>
      </c>
      <c r="L1290" s="283">
        <f>IFERROR((VLOOKUP($A1290,'Tabela de alimentos'!$A$3:$K$1041,7,FALSE))*$C1290/100,0)</f>
        <v>0</v>
      </c>
      <c r="M1290" s="283">
        <f>IFERROR((VLOOKUP($A1290,'Tabela de alimentos'!$A$3:$K$1041,8,FALSE))*$C1290/100,0)</f>
        <v>0</v>
      </c>
      <c r="N1290" s="283">
        <f>IFERROR((VLOOKUP($A1290,'Tabela de alimentos'!$A$3:$K$1041,9,FALSE))*$C1290/100,0)</f>
        <v>0</v>
      </c>
      <c r="O1290" s="283">
        <f>IFERROR((VLOOKUP($A1290,'Tabela de alimentos'!$A$3:$K$1041,10,FALSE))*$C1290/100,0)</f>
        <v>0</v>
      </c>
      <c r="P1290" s="284">
        <f>IFERROR((VLOOKUP($A1290,'Tabela de alimentos'!$A$3:$K$1041,11,FALSE))*$C1290/100,0)</f>
        <v>79.88600000000001</v>
      </c>
    </row>
    <row r="1291" spans="1:16" ht="24.95" customHeight="1" x14ac:dyDescent="0.25">
      <c r="A1291" s="285" t="s">
        <v>101</v>
      </c>
      <c r="B1291" s="278">
        <v>3</v>
      </c>
      <c r="C1291" s="249">
        <v>2.5</v>
      </c>
      <c r="D1291" s="249" t="s">
        <v>1614</v>
      </c>
      <c r="E1291" s="279">
        <f>IFERROR(B1291/C1291,0)</f>
        <v>1.2</v>
      </c>
      <c r="F1291" s="279"/>
      <c r="G1291" s="279">
        <f>IFERROR((VLOOKUP($A1291,'Tabela de alimentos'!$A$3:$K$1041,2,FALSE))*$C1291/100,0)</f>
        <v>0.98550115942028949</v>
      </c>
      <c r="H1291" s="282">
        <f>IFERROR((VLOOKUP($A1291,'Tabela de alimentos'!$A$3:$K$1041,3,FALSE))*$C1291/100,0)</f>
        <v>4.1233368510144919</v>
      </c>
      <c r="I1291" s="310">
        <f>IFERROR((VLOOKUP($A1291,'Tabela de alimentos'!$A$3:$K$1041,4,FALSE))*$C1291/100,0)</f>
        <v>4.2753623188405802E-2</v>
      </c>
      <c r="J1291" s="282">
        <f>IFERROR((VLOOKUP($A1291,'Tabela de alimentos'!$A$3:$K$1041,5,FALSE))*$C1291/100,0)</f>
        <v>2E-3</v>
      </c>
      <c r="K1291" s="282">
        <f>IFERROR((VLOOKUP($A1291,'Tabela de alimentos'!$A$3:$K$1041,6,FALSE))*$C1291/100,0)</f>
        <v>0.22132971014492747</v>
      </c>
      <c r="L1291" s="283">
        <f>IFERROR((VLOOKUP($A1291,'Tabela de alimentos'!$A$3:$K$1041,7,FALSE))*$C1291/100,0)</f>
        <v>0.35</v>
      </c>
      <c r="M1291" s="283">
        <f>IFERROR((VLOOKUP($A1291,'Tabela de alimentos'!$A$3:$K$1041,8,FALSE))*$C1291/100,0)</f>
        <v>5.0833333333333338E-3</v>
      </c>
      <c r="N1291" s="283">
        <f>IFERROR((VLOOKUP($A1291,'Tabela de alimentos'!$A$3:$K$1041,9,FALSE))*$C1291/100,0)</f>
        <v>0</v>
      </c>
      <c r="O1291" s="283">
        <f>IFERROR((VLOOKUP($A1291,'Tabela de alimentos'!$A$3:$K$1041,10,FALSE))*$C1291/100,0)</f>
        <v>0.11666666666666668</v>
      </c>
      <c r="P1291" s="284">
        <f>IFERROR((VLOOKUP($A1291,'Tabela de alimentos'!$A$3:$K$1041,11,FALSE))*$C1291/100,0)</f>
        <v>1.4916666666666667E-2</v>
      </c>
    </row>
    <row r="1292" spans="1:16" ht="24.95" customHeight="1" x14ac:dyDescent="0.25">
      <c r="A1292" s="285" t="s">
        <v>307</v>
      </c>
      <c r="B1292" s="278">
        <v>20</v>
      </c>
      <c r="C1292" s="249">
        <v>20</v>
      </c>
      <c r="D1292" s="249" t="s">
        <v>1614</v>
      </c>
      <c r="E1292" s="279">
        <f>IFERROR(B1292/C1292,0)</f>
        <v>1</v>
      </c>
      <c r="F1292" s="279"/>
      <c r="G1292" s="279">
        <f>IFERROR((VLOOKUP($A1292,'Tabela de alimentos'!$A$3:$K$1041,2,FALSE))*$C1292/100,0)</f>
        <v>99.330059999999975</v>
      </c>
      <c r="H1292" s="282">
        <f>IFERROR((VLOOKUP($A1292,'Tabela de alimentos'!$A$3:$K$1041,3,FALSE))*$C1292/100,0)</f>
        <v>415.59697103999997</v>
      </c>
      <c r="I1292" s="310">
        <f>IFERROR((VLOOKUP($A1292,'Tabela de alimentos'!$A$3:$K$1041,4,FALSE))*$C1292/100,0)</f>
        <v>5.0840000000000005</v>
      </c>
      <c r="J1292" s="282">
        <f>IFERROR((VLOOKUP($A1292,'Tabela de alimentos'!$A$3:$K$1041,5,FALSE))*$C1292/100,0)</f>
        <v>5.3806666666666674</v>
      </c>
      <c r="K1292" s="282">
        <f>IFERROR((VLOOKUP($A1292,'Tabela de alimentos'!$A$3:$K$1041,6,FALSE))*$C1292/100,0)</f>
        <v>7.8360000000000003</v>
      </c>
      <c r="L1292" s="283">
        <f>IFERROR((VLOOKUP($A1292,'Tabela de alimentos'!$A$3:$K$1041,7,FALSE))*$C1292/100,0)</f>
        <v>178.05466666666663</v>
      </c>
      <c r="M1292" s="283">
        <f>IFERROR((VLOOKUP($A1292,'Tabela de alimentos'!$A$3:$K$1041,8,FALSE))*$C1292/100,0)</f>
        <v>0.10466666666666667</v>
      </c>
      <c r="N1292" s="283">
        <f>IFERROR((VLOOKUP($A1292,'Tabela de alimentos'!$A$3:$K$1041,9,FALSE))*$C1292/100,0)</f>
        <v>72.211333333333329</v>
      </c>
      <c r="O1292" s="283">
        <f>IFERROR((VLOOKUP($A1292,'Tabela de alimentos'!$A$3:$K$1041,10,FALSE))*$C1292/100,0)</f>
        <v>0</v>
      </c>
      <c r="P1292" s="284">
        <f>IFERROR((VLOOKUP($A1292,'Tabela de alimentos'!$A$3:$K$1041,11,FALSE))*$C1292/100,0)</f>
        <v>64.599999999999994</v>
      </c>
    </row>
    <row r="1293" spans="1:16" ht="24.95" customHeight="1" x14ac:dyDescent="0.25">
      <c r="A1293" s="285" t="s">
        <v>217</v>
      </c>
      <c r="B1293" s="278">
        <v>2</v>
      </c>
      <c r="C1293" s="249">
        <v>2</v>
      </c>
      <c r="D1293" s="249" t="s">
        <v>1614</v>
      </c>
      <c r="E1293" s="279">
        <f>IFERROR(B1293/C1293,0)</f>
        <v>1</v>
      </c>
      <c r="F1293" s="279"/>
      <c r="G1293" s="279">
        <f>IFERROR((VLOOKUP($A1293,'Tabela de alimentos'!$A$3:$K$1041,2,FALSE))*$C1293/100,0)</f>
        <v>14.519378536919977</v>
      </c>
      <c r="H1293" s="282">
        <f>IFERROR((VLOOKUP($A1293,'Tabela de alimentos'!$A$3:$K$1041,3,FALSE))*$C1293/100,0)</f>
        <v>60.749079798473183</v>
      </c>
      <c r="I1293" s="310">
        <f>IFERROR((VLOOKUP($A1293,'Tabela de alimentos'!$A$3:$K$1041,4,FALSE))*$C1293/100,0)</f>
        <v>8.2940001487731944E-3</v>
      </c>
      <c r="J1293" s="282">
        <f>IFERROR((VLOOKUP($A1293,'Tabela de alimentos'!$A$3:$K$1041,5,FALSE))*$C1293/100,0)</f>
        <v>1.6472200000000001</v>
      </c>
      <c r="K1293" s="282">
        <f>IFERROR((VLOOKUP($A1293,'Tabela de alimentos'!$A$3:$K$1041,6,FALSE))*$C1293/100,0)</f>
        <v>1.265999851226658E-3</v>
      </c>
      <c r="L1293" s="283">
        <f>IFERROR((VLOOKUP($A1293,'Tabela de alimentos'!$A$3:$K$1041,7,FALSE))*$C1293/100,0)</f>
        <v>0.18845999999999999</v>
      </c>
      <c r="M1293" s="283">
        <f>IFERROR((VLOOKUP($A1293,'Tabela de alimentos'!$A$3:$K$1041,8,FALSE))*$C1293/100,0)</f>
        <v>3.0800000000000007E-3</v>
      </c>
      <c r="N1293" s="283">
        <f>IFERROR((VLOOKUP($A1293,'Tabela de alimentos'!$A$3:$K$1041,9,FALSE))*$C1293/100,0)</f>
        <v>15.08</v>
      </c>
      <c r="O1293" s="283">
        <f>IFERROR((VLOOKUP($A1293,'Tabela de alimentos'!$A$3:$K$1041,10,FALSE))*$C1293/100,0)</f>
        <v>0</v>
      </c>
      <c r="P1293" s="284">
        <f>IFERROR((VLOOKUP($A1293,'Tabela de alimentos'!$A$3:$K$1041,11,FALSE))*$C1293/100,0)</f>
        <v>11.573893333333336</v>
      </c>
    </row>
    <row r="1294" spans="1:16" ht="24.95" customHeight="1" x14ac:dyDescent="0.25">
      <c r="A1294" s="285" t="s">
        <v>188</v>
      </c>
      <c r="B1294" s="278">
        <v>10</v>
      </c>
      <c r="C1294" s="249">
        <v>10</v>
      </c>
      <c r="D1294" s="249" t="s">
        <v>1614</v>
      </c>
      <c r="E1294" s="279">
        <f>IFERROR(B1294/C1294,0)</f>
        <v>1</v>
      </c>
      <c r="F1294" s="279"/>
      <c r="G1294" s="279">
        <f>IFERROR((VLOOKUP($A1294,'Tabela de alimentos'!$A$3:$K$1041,2,FALSE))*$C1294/100,0)</f>
        <v>3.1818153430163902</v>
      </c>
      <c r="H1294" s="282">
        <f>IFERROR((VLOOKUP($A1294,'Tabela de alimentos'!$A$3:$K$1041,3,FALSE))*$C1294/100,0)</f>
        <v>13.312715395180579</v>
      </c>
      <c r="I1294" s="310">
        <f>IFERROR((VLOOKUP($A1294,'Tabela de alimentos'!$A$3:$K$1041,4,FALSE))*$C1294/100,0)</f>
        <v>9.3958333333333324E-2</v>
      </c>
      <c r="J1294" s="282">
        <f>IFERROR((VLOOKUP($A1294,'Tabela de alimentos'!$A$3:$K$1041,5,FALSE))*$C1294/100,0)</f>
        <v>1.4000000000000002E-2</v>
      </c>
      <c r="K1294" s="282">
        <f>IFERROR((VLOOKUP($A1294,'Tabela de alimentos'!$A$3:$K$1041,6,FALSE))*$C1294/100,0)</f>
        <v>1.1084416666666677</v>
      </c>
      <c r="L1294" s="283">
        <f>IFERROR((VLOOKUP($A1294,'Tabela de alimentos'!$A$3:$K$1041,7,FALSE))*$C1294/100,0)</f>
        <v>5.0983666666666663</v>
      </c>
      <c r="M1294" s="283">
        <f>IFERROR((VLOOKUP($A1294,'Tabela de alimentos'!$A$3:$K$1041,8,FALSE))*$C1294/100,0)</f>
        <v>1.79666666666667E-2</v>
      </c>
      <c r="N1294" s="283">
        <f>IFERROR((VLOOKUP($A1294,'Tabela de alimentos'!$A$3:$K$1041,9,FALSE))*$C1294/100,0)</f>
        <v>0</v>
      </c>
      <c r="O1294" s="283">
        <f>IFERROR((VLOOKUP($A1294,'Tabela de alimentos'!$A$3:$K$1041,10,FALSE))*$C1294/100,0)</f>
        <v>3.8235999999999994</v>
      </c>
      <c r="P1294" s="284">
        <f>IFERROR((VLOOKUP($A1294,'Tabela de alimentos'!$A$3:$K$1041,11,FALSE))*$C1294/100,0)</f>
        <v>0.12483333333333332</v>
      </c>
    </row>
    <row r="1295" spans="1:16" ht="24.95" customHeight="1" x14ac:dyDescent="0.25">
      <c r="A1295" s="285" t="s">
        <v>534</v>
      </c>
      <c r="B1295" s="278">
        <v>1</v>
      </c>
      <c r="C1295" s="249">
        <v>1</v>
      </c>
      <c r="D1295" s="249" t="s">
        <v>1614</v>
      </c>
      <c r="E1295" s="279">
        <f t="shared" si="103"/>
        <v>1</v>
      </c>
      <c r="F1295" s="279"/>
      <c r="G1295" s="279">
        <f>IFERROR((VLOOKUP($A1295,'Tabela de alimentos'!$A$3:$K$1041,2,FALSE))*$C1295/100,0)</f>
        <v>2.79</v>
      </c>
      <c r="H1295" s="282">
        <f>IFERROR((VLOOKUP($A1295,'Tabela de alimentos'!$A$3:$K$1041,3,FALSE))*$C1295/100,0)</f>
        <v>11.673360000000001</v>
      </c>
      <c r="I1295" s="310">
        <f>IFERROR((VLOOKUP($A1295,'Tabela de alimentos'!$A$3:$K$1041,4,FALSE))*$C1295/100,0)</f>
        <v>0.21929999999999999</v>
      </c>
      <c r="J1295" s="282">
        <f>IFERROR((VLOOKUP($A1295,'Tabela de alimentos'!$A$3:$K$1041,5,FALSE))*$C1295/100,0)</f>
        <v>4.7800000000000002E-2</v>
      </c>
      <c r="K1295" s="282">
        <f>IFERROR((VLOOKUP($A1295,'Tabela de alimentos'!$A$3:$K$1041,6,FALSE))*$C1295/100,0)</f>
        <v>0.52100000000000002</v>
      </c>
      <c r="L1295" s="283">
        <f>IFERROR((VLOOKUP($A1295,'Tabela de alimentos'!$A$3:$K$1041,7,FALSE))*$C1295/100,0)</f>
        <v>12.46</v>
      </c>
      <c r="M1295" s="283">
        <f>IFERROR((VLOOKUP($A1295,'Tabela de alimentos'!$A$3:$K$1041,8,FALSE))*$C1295/100,0)</f>
        <v>0.42460000000000003</v>
      </c>
      <c r="N1295" s="283">
        <f>IFERROR((VLOOKUP($A1295,'Tabela de alimentos'!$A$3:$K$1041,9,FALSE))*$C1295/100,0)</f>
        <v>9.17</v>
      </c>
      <c r="O1295" s="283">
        <f>IFERROR((VLOOKUP($A1295,'Tabela de alimentos'!$A$3:$K$1041,10,FALSE))*$C1295/100,0)</f>
        <v>5.6670000000000007</v>
      </c>
      <c r="P1295" s="284">
        <f>IFERROR((VLOOKUP($A1295,'Tabela de alimentos'!$A$3:$K$1041,11,FALSE))*$C1295/100,0)</f>
        <v>2.11</v>
      </c>
    </row>
    <row r="1296" spans="1:16" ht="24.95" customHeight="1" x14ac:dyDescent="0.25">
      <c r="A1296" s="285" t="s">
        <v>226</v>
      </c>
      <c r="B1296" s="278">
        <v>2.5</v>
      </c>
      <c r="C1296" s="249">
        <v>2.5</v>
      </c>
      <c r="D1296" s="249" t="s">
        <v>1615</v>
      </c>
      <c r="E1296" s="279">
        <f t="shared" si="103"/>
        <v>1</v>
      </c>
      <c r="F1296" s="279"/>
      <c r="G1296" s="279">
        <f>IFERROR((VLOOKUP($A1296,'Tabela de alimentos'!$A$3:$K$1041,2,FALSE))*$C1296/100,0)</f>
        <v>22.1</v>
      </c>
      <c r="H1296" s="282">
        <f>IFERROR((VLOOKUP($A1296,'Tabela de alimentos'!$A$3:$K$1041,3,FALSE))*$C1296/100,0)</f>
        <v>92.466399999999993</v>
      </c>
      <c r="I1296" s="310">
        <f>IFERROR((VLOOKUP($A1296,'Tabela de alimentos'!$A$3:$K$1041,4,FALSE))*$C1296/100,0)</f>
        <v>0</v>
      </c>
      <c r="J1296" s="282">
        <f>IFERROR((VLOOKUP($A1296,'Tabela de alimentos'!$A$3:$K$1041,5,FALSE))*$C1296/100,0)</f>
        <v>2.5</v>
      </c>
      <c r="K1296" s="282">
        <f>IFERROR((VLOOKUP($A1296,'Tabela de alimentos'!$A$3:$K$1041,6,FALSE))*$C1296/100,0)</f>
        <v>0</v>
      </c>
      <c r="L1296" s="283">
        <f>IFERROR((VLOOKUP($A1296,'Tabela de alimentos'!$A$3:$K$1041,7,FALSE))*$C1296/100,0)</f>
        <v>0</v>
      </c>
      <c r="M1296" s="283">
        <f>IFERROR((VLOOKUP($A1296,'Tabela de alimentos'!$A$3:$K$1041,8,FALSE))*$C1296/100,0)</f>
        <v>0</v>
      </c>
      <c r="N1296" s="283">
        <f>IFERROR((VLOOKUP($A1296,'Tabela de alimentos'!$A$3:$K$1041,9,FALSE))*$C1296/100,0)</f>
        <v>0</v>
      </c>
      <c r="O1296" s="283">
        <f>IFERROR((VLOOKUP($A1296,'Tabela de alimentos'!$A$3:$K$1041,10,FALSE))*$C1296/100,0)</f>
        <v>0</v>
      </c>
      <c r="P1296" s="284">
        <f>IFERROR((VLOOKUP($A1296,'Tabela de alimentos'!$A$3:$K$1041,11,FALSE))*$C1296/100,0)</f>
        <v>0</v>
      </c>
    </row>
    <row r="1297" spans="1:16" ht="24.95" customHeight="1" x14ac:dyDescent="0.25">
      <c r="A1297" s="285" t="s">
        <v>364</v>
      </c>
      <c r="B1297" s="278">
        <v>10</v>
      </c>
      <c r="C1297" s="249">
        <v>10</v>
      </c>
      <c r="D1297" s="249" t="s">
        <v>1614</v>
      </c>
      <c r="E1297" s="279">
        <f t="shared" si="103"/>
        <v>1</v>
      </c>
      <c r="F1297" s="279"/>
      <c r="G1297" s="279">
        <f>IFERROR((VLOOKUP($A1297,'Tabela de alimentos'!$A$3:$K$1041,2,FALSE))*$C1297/100,0)</f>
        <v>32.98707184208871</v>
      </c>
      <c r="H1297" s="282">
        <f>IFERROR((VLOOKUP($A1297,'Tabela de alimentos'!$A$3:$K$1041,3,FALSE))*$C1297/100,0)</f>
        <v>138.01790858729916</v>
      </c>
      <c r="I1297" s="310">
        <f>IFERROR((VLOOKUP($A1297,'Tabela de alimentos'!$A$3:$K$1041,4,FALSE))*$C1297/100,0)</f>
        <v>2.2649000406265261</v>
      </c>
      <c r="J1297" s="282">
        <f>IFERROR((VLOOKUP($A1297,'Tabela de alimentos'!$A$3:$K$1041,5,FALSE))*$C1297/100,0)</f>
        <v>2.5183000000000004</v>
      </c>
      <c r="K1297" s="282">
        <f>IFERROR((VLOOKUP($A1297,'Tabela de alimentos'!$A$3:$K$1041,6,FALSE))*$C1297/100,0)</f>
        <v>0.30493329270680736</v>
      </c>
      <c r="L1297" s="283">
        <f>IFERROR((VLOOKUP($A1297,'Tabela de alimentos'!$A$3:$K$1041,7,FALSE))*$C1297/100,0)</f>
        <v>87.503933333333336</v>
      </c>
      <c r="M1297" s="283">
        <f>IFERROR((VLOOKUP($A1297,'Tabela de alimentos'!$A$3:$K$1041,8,FALSE))*$C1297/100,0)</f>
        <v>3.0600000000000002E-2</v>
      </c>
      <c r="N1297" s="283">
        <f>IFERROR((VLOOKUP($A1297,'Tabela de alimentos'!$A$3:$K$1041,9,FALSE))*$C1297/100,0)</f>
        <v>10.9</v>
      </c>
      <c r="O1297" s="283">
        <f>IFERROR((VLOOKUP($A1297,'Tabela de alimentos'!$A$3:$K$1041,10,FALSE))*$C1297/100,0)</f>
        <v>0</v>
      </c>
      <c r="P1297" s="284">
        <f>IFERROR((VLOOKUP($A1297,'Tabela de alimentos'!$A$3:$K$1041,11,FALSE))*$C1297/100,0)</f>
        <v>58.1</v>
      </c>
    </row>
    <row r="1298" spans="1:16" ht="24.95" customHeight="1" x14ac:dyDescent="0.25">
      <c r="A1298" s="285" t="s">
        <v>94</v>
      </c>
      <c r="B1298" s="278">
        <v>40</v>
      </c>
      <c r="C1298" s="249">
        <v>35</v>
      </c>
      <c r="D1298" s="249" t="s">
        <v>1614</v>
      </c>
      <c r="E1298" s="279">
        <f t="shared" si="103"/>
        <v>1.1428571428571428</v>
      </c>
      <c r="F1298" s="279"/>
      <c r="G1298" s="279">
        <f>IFERROR((VLOOKUP($A1298,'Tabela de alimentos'!$A$3:$K$1041,2,FALSE))*$C1298/100,0)</f>
        <v>22.529579130434776</v>
      </c>
      <c r="H1298" s="282">
        <f>IFERROR((VLOOKUP($A1298,'Tabela de alimentos'!$A$3:$K$1041,3,FALSE))*$C1298/100,0)</f>
        <v>94.263759081739096</v>
      </c>
      <c r="I1298" s="310">
        <f>IFERROR((VLOOKUP($A1298,'Tabela de alimentos'!$A$3:$K$1041,4,FALSE))*$C1298/100,0)</f>
        <v>0.62010869565217375</v>
      </c>
      <c r="J1298" s="282">
        <f>IFERROR((VLOOKUP($A1298,'Tabela de alimentos'!$A$3:$K$1041,5,FALSE))*$C1298/100,0)</f>
        <v>0</v>
      </c>
      <c r="K1298" s="282">
        <f>IFERROR((VLOOKUP($A1298,'Tabela de alimentos'!$A$3:$K$1041,6,FALSE))*$C1298/100,0)</f>
        <v>5.1408913043478242</v>
      </c>
      <c r="L1298" s="283">
        <f>IFERROR((VLOOKUP($A1298,'Tabela de alimentos'!$A$3:$K$1041,7,FALSE))*$C1298/100,0)</f>
        <v>1.2424999999999999</v>
      </c>
      <c r="M1298" s="283">
        <f>IFERROR((VLOOKUP($A1298,'Tabela de alimentos'!$A$3:$K$1041,8,FALSE))*$C1298/100,0)</f>
        <v>0.126</v>
      </c>
      <c r="N1298" s="283">
        <f>IFERROR((VLOOKUP($A1298,'Tabela de alimentos'!$A$3:$K$1041,9,FALSE))*$C1298/100,0)</f>
        <v>0</v>
      </c>
      <c r="O1298" s="283">
        <f>IFERROR((VLOOKUP($A1298,'Tabela de alimentos'!$A$3:$K$1041,10,FALSE))*$C1298/100,0)</f>
        <v>10.879166666666665</v>
      </c>
      <c r="P1298" s="284">
        <f>IFERROR((VLOOKUP($A1298,'Tabela de alimentos'!$A$3:$K$1041,11,FALSE))*$C1298/100,0)</f>
        <v>0</v>
      </c>
    </row>
    <row r="1299" spans="1:16" ht="24.95" customHeight="1" x14ac:dyDescent="0.25">
      <c r="A1299" s="285" t="s">
        <v>61</v>
      </c>
      <c r="B1299" s="278">
        <v>3</v>
      </c>
      <c r="C1299" s="249">
        <v>3</v>
      </c>
      <c r="D1299" s="249" t="s">
        <v>1614</v>
      </c>
      <c r="E1299" s="279">
        <f t="shared" si="103"/>
        <v>1</v>
      </c>
      <c r="F1299" s="279"/>
      <c r="G1299" s="321">
        <f>IFERROR((VLOOKUP($A1299,'Tabela de alimentos'!$A$3:$K$1041,2,FALSE))*$C1299/100,0)</f>
        <v>10.814189356521741</v>
      </c>
      <c r="H1299" s="289">
        <f>IFERROR((VLOOKUP($A1299,'Tabela de alimentos'!$A$3:$K$1041,3,FALSE))*$C1299/100,0)</f>
        <v>45.24656826768696</v>
      </c>
      <c r="I1299" s="310">
        <f>IFERROR((VLOOKUP($A1299,'Tabela de alimentos'!$A$3:$K$1041,4,FALSE))*$C1299/100,0)</f>
        <v>0.29372347826086953</v>
      </c>
      <c r="J1299" s="282">
        <f>IFERROR((VLOOKUP($A1299,'Tabela de alimentos'!$A$3:$K$1041,5,FALSE))*$C1299/100,0)</f>
        <v>4.1000000000000009E-2</v>
      </c>
      <c r="K1299" s="282">
        <f>IFERROR((VLOOKUP($A1299,'Tabela de alimentos'!$A$3:$K$1041,6,FALSE))*$C1299/100,0)</f>
        <v>2.2527765217391305</v>
      </c>
      <c r="L1299" s="283">
        <f>IFERROR((VLOOKUP($A1299,'Tabela de alimentos'!$A$3:$K$1041,7,FALSE))*$C1299/100,0)</f>
        <v>0.53590000000000004</v>
      </c>
      <c r="M1299" s="283">
        <f>IFERROR((VLOOKUP($A1299,'Tabela de alimentos'!$A$3:$K$1041,8,FALSE))*$C1299/100,0)</f>
        <v>2.8499999999999998E-2</v>
      </c>
      <c r="N1299" s="283">
        <f>IFERROR((VLOOKUP($A1299,'Tabela de alimentos'!$A$3:$K$1041,9,FALSE))*$C1299/100,0)</f>
        <v>0</v>
      </c>
      <c r="O1299" s="283">
        <f>IFERROR((VLOOKUP($A1299,'Tabela de alimentos'!$A$3:$K$1041,10,FALSE))*$C1299/100,0)</f>
        <v>0</v>
      </c>
      <c r="P1299" s="284">
        <f>IFERROR((VLOOKUP($A1299,'Tabela de alimentos'!$A$3:$K$1041,11,FALSE))*$C1299/100,0)</f>
        <v>2.2099999999999998E-2</v>
      </c>
    </row>
    <row r="1300" spans="1:16" ht="24.95" customHeight="1" thickBot="1" x14ac:dyDescent="0.3">
      <c r="A1300" s="550" t="s">
        <v>395</v>
      </c>
      <c r="B1300" s="551"/>
      <c r="C1300" s="551"/>
      <c r="D1300" s="551"/>
      <c r="E1300" s="551"/>
      <c r="F1300" s="552"/>
      <c r="G1300" s="359">
        <f t="shared" ref="G1300:P1300" si="104">SUM(G1288:G1299)</f>
        <v>275.60324475970623</v>
      </c>
      <c r="H1300" s="359">
        <f t="shared" si="104"/>
        <v>1153.1239760746112</v>
      </c>
      <c r="I1300" s="291">
        <f t="shared" si="104"/>
        <v>21.402092519036167</v>
      </c>
      <c r="J1300" s="292">
        <f t="shared" si="104"/>
        <v>13.769086666666668</v>
      </c>
      <c r="K1300" s="292">
        <f t="shared" si="104"/>
        <v>17.51316748096383</v>
      </c>
      <c r="L1300" s="292">
        <f t="shared" si="104"/>
        <v>292.50162666666665</v>
      </c>
      <c r="M1300" s="291">
        <f t="shared" si="104"/>
        <v>1.1364966666666667</v>
      </c>
      <c r="N1300" s="293">
        <f t="shared" si="104"/>
        <v>107.36133333333333</v>
      </c>
      <c r="O1300" s="293">
        <f t="shared" si="104"/>
        <v>20.486433333333331</v>
      </c>
      <c r="P1300" s="294">
        <f t="shared" si="104"/>
        <v>252.85854333333333</v>
      </c>
    </row>
    <row r="1301" spans="1:16" ht="24.95" customHeight="1" x14ac:dyDescent="0.25">
      <c r="A1301" s="391" t="s">
        <v>767</v>
      </c>
      <c r="B1301" s="553"/>
      <c r="C1301" s="553"/>
      <c r="D1301" s="392"/>
      <c r="E1301" s="393"/>
      <c r="F1301" s="393"/>
      <c r="G1301" s="394"/>
      <c r="H1301" s="393"/>
      <c r="I1301" s="393"/>
      <c r="J1301" s="393"/>
      <c r="K1301" s="393"/>
      <c r="L1301" s="393"/>
      <c r="M1301" s="395"/>
      <c r="N1301" s="395"/>
      <c r="O1301" s="395"/>
      <c r="P1301" s="396"/>
    </row>
    <row r="1302" spans="1:16" ht="24.95" customHeight="1" x14ac:dyDescent="0.25">
      <c r="A1302" s="516" t="s">
        <v>947</v>
      </c>
      <c r="B1302" s="517"/>
      <c r="C1302" s="517"/>
      <c r="D1302" s="517"/>
      <c r="E1302" s="517"/>
      <c r="F1302" s="517"/>
      <c r="G1302" s="517"/>
      <c r="H1302" s="517"/>
      <c r="I1302" s="517"/>
      <c r="J1302" s="517"/>
      <c r="K1302" s="517"/>
      <c r="L1302" s="517"/>
      <c r="M1302" s="517"/>
      <c r="N1302" s="517"/>
      <c r="O1302" s="517"/>
      <c r="P1302" s="518"/>
    </row>
    <row r="1303" spans="1:16" ht="24.95" customHeight="1" x14ac:dyDescent="0.25">
      <c r="A1303" s="516" t="s">
        <v>872</v>
      </c>
      <c r="B1303" s="517"/>
      <c r="C1303" s="517"/>
      <c r="D1303" s="517"/>
      <c r="E1303" s="517"/>
      <c r="F1303" s="517"/>
      <c r="G1303" s="517"/>
      <c r="H1303" s="517"/>
      <c r="I1303" s="517"/>
      <c r="J1303" s="517"/>
      <c r="K1303" s="517"/>
      <c r="L1303" s="517"/>
      <c r="M1303" s="517"/>
      <c r="N1303" s="517"/>
      <c r="O1303" s="517"/>
      <c r="P1303" s="518"/>
    </row>
    <row r="1304" spans="1:16" ht="24.95" customHeight="1" x14ac:dyDescent="0.25">
      <c r="A1304" s="516" t="s">
        <v>1119</v>
      </c>
      <c r="B1304" s="517"/>
      <c r="C1304" s="517"/>
      <c r="D1304" s="517"/>
      <c r="E1304" s="517"/>
      <c r="F1304" s="517"/>
      <c r="G1304" s="517"/>
      <c r="H1304" s="517"/>
      <c r="I1304" s="517"/>
      <c r="J1304" s="517"/>
      <c r="K1304" s="517"/>
      <c r="L1304" s="517"/>
      <c r="M1304" s="517"/>
      <c r="N1304" s="517"/>
      <c r="O1304" s="517"/>
      <c r="P1304" s="518"/>
    </row>
    <row r="1305" spans="1:16" ht="24.95" customHeight="1" x14ac:dyDescent="0.25">
      <c r="A1305" s="516" t="s">
        <v>1120</v>
      </c>
      <c r="B1305" s="517"/>
      <c r="C1305" s="517"/>
      <c r="D1305" s="517"/>
      <c r="E1305" s="517"/>
      <c r="F1305" s="517"/>
      <c r="G1305" s="517"/>
      <c r="H1305" s="517"/>
      <c r="I1305" s="517"/>
      <c r="J1305" s="517"/>
      <c r="K1305" s="517"/>
      <c r="L1305" s="517"/>
      <c r="M1305" s="517"/>
      <c r="N1305" s="517"/>
      <c r="O1305" s="517"/>
      <c r="P1305" s="518"/>
    </row>
    <row r="1306" spans="1:16" ht="24.95" customHeight="1" x14ac:dyDescent="0.25">
      <c r="A1306" s="300" t="s">
        <v>979</v>
      </c>
      <c r="B1306" s="260"/>
      <c r="C1306" s="260"/>
      <c r="D1306" s="260"/>
      <c r="E1306" s="260"/>
      <c r="F1306" s="260"/>
      <c r="G1306" s="260"/>
      <c r="H1306" s="260"/>
      <c r="I1306" s="260"/>
      <c r="J1306" s="260"/>
      <c r="K1306" s="260"/>
      <c r="L1306" s="260"/>
      <c r="M1306" s="260"/>
      <c r="N1306" s="260"/>
      <c r="O1306" s="260"/>
      <c r="P1306" s="397"/>
    </row>
    <row r="1307" spans="1:16" ht="24.95" customHeight="1" x14ac:dyDescent="0.25">
      <c r="A1307" s="300" t="s">
        <v>1121</v>
      </c>
      <c r="B1307" s="260"/>
      <c r="C1307" s="260"/>
      <c r="D1307" s="260"/>
      <c r="E1307" s="260"/>
      <c r="F1307" s="260"/>
      <c r="G1307" s="260"/>
      <c r="H1307" s="260"/>
      <c r="I1307" s="260"/>
      <c r="J1307" s="260"/>
      <c r="K1307" s="260"/>
      <c r="L1307" s="260"/>
      <c r="M1307" s="260"/>
      <c r="N1307" s="260"/>
      <c r="O1307" s="260"/>
      <c r="P1307" s="397"/>
    </row>
    <row r="1308" spans="1:16" ht="24.95" customHeight="1" x14ac:dyDescent="0.25">
      <c r="A1308" s="325" t="s">
        <v>1658</v>
      </c>
      <c r="G1308" s="251"/>
      <c r="P1308" s="301"/>
    </row>
    <row r="1309" spans="1:16" ht="24.95" customHeight="1" thickBot="1" x14ac:dyDescent="0.3">
      <c r="A1309" s="332" t="s">
        <v>1659</v>
      </c>
      <c r="B1309" s="252"/>
      <c r="C1309" s="252"/>
      <c r="D1309" s="252"/>
      <c r="E1309" s="252"/>
      <c r="F1309" s="252"/>
      <c r="G1309" s="252"/>
      <c r="H1309" s="252"/>
      <c r="I1309" s="252"/>
      <c r="J1309" s="252"/>
      <c r="K1309" s="252"/>
      <c r="L1309" s="252"/>
      <c r="M1309" s="252"/>
      <c r="N1309" s="252"/>
      <c r="O1309" s="252"/>
      <c r="P1309" s="303"/>
    </row>
    <row r="1310" spans="1:16" ht="24.95" customHeight="1" thickBot="1" x14ac:dyDescent="0.3">
      <c r="A1310" s="333"/>
      <c r="B1310" s="561" t="s">
        <v>1152</v>
      </c>
      <c r="C1310" s="561"/>
      <c r="D1310" s="561"/>
      <c r="E1310" s="561"/>
      <c r="F1310" s="561"/>
      <c r="G1310" s="561"/>
      <c r="H1310" s="561"/>
      <c r="I1310" s="561"/>
      <c r="J1310" s="561"/>
      <c r="K1310" s="334"/>
      <c r="L1310" s="334"/>
      <c r="M1310" s="334"/>
      <c r="N1310" s="334"/>
      <c r="O1310" s="334"/>
      <c r="P1310" s="335"/>
    </row>
    <row r="1311" spans="1:16" ht="48" customHeight="1" x14ac:dyDescent="0.25">
      <c r="A1311" s="510" t="s">
        <v>762</v>
      </c>
      <c r="B1311" s="511"/>
      <c r="C1311" s="511"/>
      <c r="D1311" s="511"/>
      <c r="E1311" s="511"/>
      <c r="F1311" s="511"/>
      <c r="G1311" s="511"/>
      <c r="H1311" s="511"/>
      <c r="I1311" s="511"/>
      <c r="J1311" s="511"/>
      <c r="K1311" s="511"/>
      <c r="L1311" s="511"/>
      <c r="M1311" s="511"/>
      <c r="N1311" s="511"/>
      <c r="O1311" s="511"/>
      <c r="P1311" s="512"/>
    </row>
    <row r="1312" spans="1:16" ht="24.95" customHeight="1" x14ac:dyDescent="0.25">
      <c r="A1312" s="513" t="s">
        <v>1365</v>
      </c>
      <c r="B1312" s="514"/>
      <c r="C1312" s="514"/>
      <c r="D1312" s="514"/>
      <c r="E1312" s="514"/>
      <c r="F1312" s="514"/>
      <c r="G1312" s="514"/>
      <c r="H1312" s="514"/>
      <c r="I1312" s="514"/>
      <c r="J1312" s="514"/>
      <c r="K1312" s="514"/>
      <c r="L1312" s="514"/>
      <c r="M1312" s="514"/>
      <c r="N1312" s="514"/>
      <c r="O1312" s="514"/>
      <c r="P1312" s="515"/>
    </row>
    <row r="1313" spans="1:16" ht="24.95" customHeight="1" x14ac:dyDescent="0.25">
      <c r="A1313" s="534" t="s">
        <v>809</v>
      </c>
      <c r="B1313" s="535"/>
      <c r="C1313" s="535"/>
      <c r="D1313" s="535"/>
      <c r="E1313" s="535"/>
      <c r="F1313" s="536"/>
      <c r="G1313" s="522" t="s">
        <v>764</v>
      </c>
      <c r="H1313" s="523"/>
      <c r="I1313" s="523"/>
      <c r="J1313" s="523"/>
      <c r="K1313" s="523"/>
      <c r="L1313" s="523"/>
      <c r="M1313" s="523"/>
      <c r="N1313" s="523"/>
      <c r="O1313" s="523"/>
      <c r="P1313" s="524"/>
    </row>
    <row r="1314" spans="1:16" ht="24.95" customHeight="1" x14ac:dyDescent="0.25">
      <c r="A1314" s="525" t="s">
        <v>393</v>
      </c>
      <c r="B1314" s="505" t="s">
        <v>644</v>
      </c>
      <c r="C1314" s="505" t="s">
        <v>645</v>
      </c>
      <c r="D1314" s="505" t="s">
        <v>1613</v>
      </c>
      <c r="E1314" s="505" t="s">
        <v>394</v>
      </c>
      <c r="F1314" s="505" t="s">
        <v>621</v>
      </c>
      <c r="G1314" s="527" t="s">
        <v>31</v>
      </c>
      <c r="H1314" s="528"/>
      <c r="I1314" s="263" t="s">
        <v>7</v>
      </c>
      <c r="J1314" s="264" t="s">
        <v>32</v>
      </c>
      <c r="K1314" s="264" t="s">
        <v>640</v>
      </c>
      <c r="L1314" s="265" t="s">
        <v>8</v>
      </c>
      <c r="M1314" s="266" t="s">
        <v>9</v>
      </c>
      <c r="N1314" s="267" t="s">
        <v>10</v>
      </c>
      <c r="O1314" s="264" t="s">
        <v>396</v>
      </c>
      <c r="P1314" s="268" t="s">
        <v>623</v>
      </c>
    </row>
    <row r="1315" spans="1:16" ht="24.95" customHeight="1" x14ac:dyDescent="0.25">
      <c r="A1315" s="526"/>
      <c r="B1315" s="506"/>
      <c r="C1315" s="506"/>
      <c r="D1315" s="506"/>
      <c r="E1315" s="506"/>
      <c r="F1315" s="506"/>
      <c r="G1315" s="269" t="s">
        <v>34</v>
      </c>
      <c r="H1315" s="378" t="s">
        <v>35</v>
      </c>
      <c r="I1315" s="271" t="s">
        <v>36</v>
      </c>
      <c r="J1315" s="272" t="s">
        <v>36</v>
      </c>
      <c r="K1315" s="272" t="s">
        <v>36</v>
      </c>
      <c r="L1315" s="273" t="s">
        <v>37</v>
      </c>
      <c r="M1315" s="274" t="s">
        <v>37</v>
      </c>
      <c r="N1315" s="275" t="s">
        <v>38</v>
      </c>
      <c r="O1315" s="272" t="s">
        <v>37</v>
      </c>
      <c r="P1315" s="276" t="s">
        <v>37</v>
      </c>
    </row>
    <row r="1316" spans="1:16" ht="24.95" customHeight="1" x14ac:dyDescent="0.25">
      <c r="A1316" s="308" t="s">
        <v>545</v>
      </c>
      <c r="B1316" s="309">
        <v>1</v>
      </c>
      <c r="C1316" s="309">
        <v>1</v>
      </c>
      <c r="D1316" s="249" t="s">
        <v>1615</v>
      </c>
      <c r="E1316" s="280">
        <f>IFERROR(B1316/C1316,0)</f>
        <v>1</v>
      </c>
      <c r="F1316" s="310"/>
      <c r="G1316" s="280">
        <f>IFERROR((VLOOKUP($A1316,'Tabela de alimentos'!$A$3:$K$1041,2,FALSE))*$C1316/100,0)</f>
        <v>0.25</v>
      </c>
      <c r="H1316" s="283">
        <f>IFERROR((VLOOKUP($A1316,'Tabela de alimentos'!$A$3:$K$1041,3,FALSE))*$C1316/100,0)</f>
        <v>1.046</v>
      </c>
      <c r="I1316" s="279">
        <f>IFERROR((VLOOKUP($A1316,'Tabela de alimentos'!$A$3:$K$1041,4,FALSE))*$C1316/100,0)</f>
        <v>0</v>
      </c>
      <c r="J1316" s="282">
        <f>IFERROR((VLOOKUP($A1316,'Tabela de alimentos'!$A$3:$K$1041,5,FALSE))*$C1316/100,0)</f>
        <v>0</v>
      </c>
      <c r="K1316" s="282">
        <f>IFERROR((VLOOKUP($A1316,'Tabela de alimentos'!$A$3:$K$1041,6,FALSE))*$C1316/100,0)</f>
        <v>6.0199999999999997E-2</v>
      </c>
      <c r="L1316" s="283">
        <f>IFERROR((VLOOKUP($A1316,'Tabela de alimentos'!$A$3:$K$1041,7,FALSE))*$C1316/100,0)</f>
        <v>7.0000000000000007E-2</v>
      </c>
      <c r="M1316" s="283">
        <f>IFERROR((VLOOKUP($A1316,'Tabela de alimentos'!$A$3:$K$1041,8,FALSE))*$C1316/100,0)</f>
        <v>2E-3</v>
      </c>
      <c r="N1316" s="283">
        <f>IFERROR((VLOOKUP($A1316,'Tabela de alimentos'!$A$3:$K$1041,9,FALSE))*$C1316/100,0)</f>
        <v>0</v>
      </c>
      <c r="O1316" s="283">
        <f>IFERROR((VLOOKUP($A1316,'Tabela de alimentos'!$A$3:$K$1041,10,FALSE))*$C1316/100,0)</f>
        <v>0</v>
      </c>
      <c r="P1316" s="284">
        <f>IFERROR((VLOOKUP($A1316,'Tabela de alimentos'!$A$3:$K$1041,11,FALSE))*$C1316/100,0)</f>
        <v>0.05</v>
      </c>
    </row>
    <row r="1317" spans="1:16" ht="24.95" customHeight="1" x14ac:dyDescent="0.25">
      <c r="A1317" s="311" t="s">
        <v>101</v>
      </c>
      <c r="B1317" s="253">
        <v>3</v>
      </c>
      <c r="C1317" s="253">
        <v>2.5</v>
      </c>
      <c r="D1317" s="249" t="s">
        <v>1614</v>
      </c>
      <c r="E1317" s="282">
        <f>IFERROR(B1317/C1317,0)</f>
        <v>1.2</v>
      </c>
      <c r="F1317" s="310"/>
      <c r="G1317" s="282">
        <f>IFERROR((VLOOKUP($A1317,'Tabela de alimentos'!$A$3:$K$1041,2,FALSE))*$C1317/100,0)</f>
        <v>0.98550115942028949</v>
      </c>
      <c r="H1317" s="283">
        <f>IFERROR((VLOOKUP($A1317,'Tabela de alimentos'!$A$3:$K$1041,3,FALSE))*$C1317/100,0)</f>
        <v>4.1233368510144919</v>
      </c>
      <c r="I1317" s="279">
        <f>IFERROR((VLOOKUP($A1317,'Tabela de alimentos'!$A$3:$K$1041,4,FALSE))*$C1317/100,0)</f>
        <v>4.2753623188405802E-2</v>
      </c>
      <c r="J1317" s="282">
        <f>IFERROR((VLOOKUP($A1317,'Tabela de alimentos'!$A$3:$K$1041,5,FALSE))*$C1317/100,0)</f>
        <v>2E-3</v>
      </c>
      <c r="K1317" s="282">
        <f>IFERROR((VLOOKUP($A1317,'Tabela de alimentos'!$A$3:$K$1041,6,FALSE))*$C1317/100,0)</f>
        <v>0.22132971014492747</v>
      </c>
      <c r="L1317" s="283">
        <f>IFERROR((VLOOKUP($A1317,'Tabela de alimentos'!$A$3:$K$1041,7,FALSE))*$C1317/100,0)</f>
        <v>0.35</v>
      </c>
      <c r="M1317" s="283">
        <f>IFERROR((VLOOKUP($A1317,'Tabela de alimentos'!$A$3:$K$1041,8,FALSE))*$C1317/100,0)</f>
        <v>5.0833333333333338E-3</v>
      </c>
      <c r="N1317" s="283">
        <f>IFERROR((VLOOKUP($A1317,'Tabela de alimentos'!$A$3:$K$1041,9,FALSE))*$C1317/100,0)</f>
        <v>0</v>
      </c>
      <c r="O1317" s="283">
        <f>IFERROR((VLOOKUP($A1317,'Tabela de alimentos'!$A$3:$K$1041,10,FALSE))*$C1317/100,0)</f>
        <v>0.11666666666666668</v>
      </c>
      <c r="P1317" s="284">
        <f>IFERROR((VLOOKUP($A1317,'Tabela de alimentos'!$A$3:$K$1041,11,FALSE))*$C1317/100,0)</f>
        <v>1.4916666666666667E-2</v>
      </c>
    </row>
    <row r="1318" spans="1:16" ht="24.95" customHeight="1" x14ac:dyDescent="0.25">
      <c r="A1318" s="311" t="s">
        <v>133</v>
      </c>
      <c r="B1318" s="253">
        <v>30</v>
      </c>
      <c r="C1318" s="253">
        <v>25</v>
      </c>
      <c r="D1318" s="249" t="s">
        <v>1614</v>
      </c>
      <c r="E1318" s="282">
        <f>IFERROR(B1318/C1318,0)</f>
        <v>1.2</v>
      </c>
      <c r="F1318" s="310"/>
      <c r="G1318" s="282">
        <f>IFERROR((VLOOKUP($A1318,'Tabela de alimentos'!$A$3:$K$1041,2,FALSE))*$C1318/100,0)</f>
        <v>3.8337891304347895</v>
      </c>
      <c r="H1318" s="283">
        <f>IFERROR((VLOOKUP($A1318,'Tabela de alimentos'!$A$3:$K$1041,3,FALSE))*$C1318/100,0)</f>
        <v>16.040573721739161</v>
      </c>
      <c r="I1318" s="279">
        <f>IFERROR((VLOOKUP($A1318,'Tabela de alimentos'!$A$3:$K$1041,4,FALSE))*$C1318/100,0)</f>
        <v>0.27445652173913043</v>
      </c>
      <c r="J1318" s="282">
        <f>IFERROR((VLOOKUP($A1318,'Tabela de alimentos'!$A$3:$K$1041,5,FALSE))*$C1318/100,0)</f>
        <v>4.3333333333333342E-2</v>
      </c>
      <c r="K1318" s="282">
        <f>IFERROR((VLOOKUP($A1318,'Tabela de alimentos'!$A$3:$K$1041,6,FALSE))*$C1318/100,0)</f>
        <v>0.78471014492753655</v>
      </c>
      <c r="L1318" s="283">
        <f>IFERROR((VLOOKUP($A1318,'Tabela de alimentos'!$A$3:$K$1041,7,FALSE))*$C1318/100,0)</f>
        <v>1.7350000000000001</v>
      </c>
      <c r="M1318" s="283">
        <f>IFERROR((VLOOKUP($A1318,'Tabela de alimentos'!$A$3:$K$1041,8,FALSE))*$C1318/100,0)</f>
        <v>5.9166666666666673E-2</v>
      </c>
      <c r="N1318" s="283">
        <f>IFERROR((VLOOKUP($A1318,'Tabela de alimentos'!$A$3:$K$1041,9,FALSE))*$C1318/100,0)</f>
        <v>25.75</v>
      </c>
      <c r="O1318" s="283">
        <f>IFERROR((VLOOKUP($A1318,'Tabela de alimentos'!$A$3:$K$1041,10,FALSE))*$C1318/100,0)</f>
        <v>5.3033333333333337</v>
      </c>
      <c r="P1318" s="284">
        <f>IFERROR((VLOOKUP($A1318,'Tabela de alimentos'!$A$3:$K$1041,11,FALSE))*$C1318/100,0)</f>
        <v>0.255</v>
      </c>
    </row>
    <row r="1319" spans="1:16" ht="24.95" customHeight="1" x14ac:dyDescent="0.25">
      <c r="A1319" s="311" t="s">
        <v>861</v>
      </c>
      <c r="B1319" s="253">
        <v>0.2</v>
      </c>
      <c r="C1319" s="249">
        <v>0.2</v>
      </c>
      <c r="D1319" s="249" t="s">
        <v>1614</v>
      </c>
      <c r="E1319" s="282">
        <f>IFERROR(B1319/C1319,0)</f>
        <v>1</v>
      </c>
      <c r="F1319" s="310"/>
      <c r="G1319" s="282">
        <f>IFERROR((VLOOKUP($A1319,'Tabela de alimentos'!$A$3:$K$1041,2,FALSE))*$C1319/100,0)</f>
        <v>0</v>
      </c>
      <c r="H1319" s="283">
        <f>IFERROR((VLOOKUP($A1319,'Tabela de alimentos'!$A$3:$K$1041,3,FALSE))*$C1319/100,0)</f>
        <v>0</v>
      </c>
      <c r="I1319" s="279">
        <f>IFERROR((VLOOKUP($A1319,'Tabela de alimentos'!$A$3:$K$1041,4,FALSE))*$C1319/100,0)</f>
        <v>0</v>
      </c>
      <c r="J1319" s="282">
        <f>IFERROR((VLOOKUP($A1319,'Tabela de alimentos'!$A$3:$K$1041,5,FALSE))*$C1319/100,0)</f>
        <v>0</v>
      </c>
      <c r="K1319" s="282">
        <f>IFERROR((VLOOKUP($A1319,'Tabela de alimentos'!$A$3:$K$1041,6,FALSE))*$C1319/100,0)</f>
        <v>0</v>
      </c>
      <c r="L1319" s="283">
        <f>IFERROR((VLOOKUP($A1319,'Tabela de alimentos'!$A$3:$K$1041,7,FALSE))*$C1319/100,0)</f>
        <v>0</v>
      </c>
      <c r="M1319" s="283">
        <f>IFERROR((VLOOKUP($A1319,'Tabela de alimentos'!$A$3:$K$1041,8,FALSE))*$C1319/100,0)</f>
        <v>0</v>
      </c>
      <c r="N1319" s="283">
        <f>IFERROR((VLOOKUP($A1319,'Tabela de alimentos'!$A$3:$K$1041,9,FALSE))*$C1319/100,0)</f>
        <v>0</v>
      </c>
      <c r="O1319" s="283">
        <f>IFERROR((VLOOKUP($A1319,'Tabela de alimentos'!$A$3:$K$1041,10,FALSE))*$C1319/100,0)</f>
        <v>0</v>
      </c>
      <c r="P1319" s="284">
        <f>IFERROR((VLOOKUP($A1319,'Tabela de alimentos'!$A$3:$K$1041,11,FALSE))*$C1319/100,0)</f>
        <v>79.88600000000001</v>
      </c>
    </row>
    <row r="1320" spans="1:16" ht="24.95" customHeight="1" x14ac:dyDescent="0.25">
      <c r="A1320" s="311" t="s">
        <v>216</v>
      </c>
      <c r="B1320" s="254">
        <v>2.5</v>
      </c>
      <c r="C1320" s="254">
        <v>2.5</v>
      </c>
      <c r="D1320" s="254" t="s">
        <v>1615</v>
      </c>
      <c r="E1320" s="289">
        <f>IFERROR(B1320/C1320,0)</f>
        <v>1</v>
      </c>
      <c r="F1320" s="310"/>
      <c r="G1320" s="289">
        <f>IFERROR((VLOOKUP($A1320,'Tabela de alimentos'!$A$3:$K$1041,2,FALSE))*$C1320/100,0)</f>
        <v>22.1</v>
      </c>
      <c r="H1320" s="283">
        <f>IFERROR((VLOOKUP($A1320,'Tabela de alimentos'!$A$3:$K$1041,3,FALSE))*$C1320/100,0)</f>
        <v>92.466399999999993</v>
      </c>
      <c r="I1320" s="279">
        <f>IFERROR((VLOOKUP($A1320,'Tabela de alimentos'!$A$3:$K$1041,4,FALSE))*$C1320/100,0)</f>
        <v>0</v>
      </c>
      <c r="J1320" s="282">
        <f>IFERROR((VLOOKUP($A1320,'Tabela de alimentos'!$A$3:$K$1041,5,FALSE))*$C1320/100,0)</f>
        <v>2.5</v>
      </c>
      <c r="K1320" s="282">
        <f>IFERROR((VLOOKUP($A1320,'Tabela de alimentos'!$A$3:$K$1041,6,FALSE))*$C1320/100,0)</f>
        <v>0</v>
      </c>
      <c r="L1320" s="283">
        <f>IFERROR((VLOOKUP($A1320,'Tabela de alimentos'!$A$3:$K$1041,7,FALSE))*$C1320/100,0)</f>
        <v>0</v>
      </c>
      <c r="M1320" s="283">
        <f>IFERROR((VLOOKUP($A1320,'Tabela de alimentos'!$A$3:$K$1041,8,FALSE))*$C1320/100,0)</f>
        <v>0</v>
      </c>
      <c r="N1320" s="283">
        <f>IFERROR((VLOOKUP($A1320,'Tabela de alimentos'!$A$3:$K$1041,9,FALSE))*$C1320/100,0)</f>
        <v>0</v>
      </c>
      <c r="O1320" s="283">
        <f>IFERROR((VLOOKUP($A1320,'Tabela de alimentos'!$A$3:$K$1041,10,FALSE))*$C1320/100,0)</f>
        <v>0</v>
      </c>
      <c r="P1320" s="284">
        <f>IFERROR((VLOOKUP($A1320,'Tabela de alimentos'!$A$3:$K$1041,11,FALSE))*$C1320/100,0)</f>
        <v>0</v>
      </c>
    </row>
    <row r="1321" spans="1:16" ht="24.95" customHeight="1" x14ac:dyDescent="0.25">
      <c r="A1321" s="539" t="s">
        <v>395</v>
      </c>
      <c r="B1321" s="540"/>
      <c r="C1321" s="540"/>
      <c r="D1321" s="540"/>
      <c r="E1321" s="540"/>
      <c r="F1321" s="541"/>
      <c r="G1321" s="359">
        <f t="shared" ref="G1321:P1321" si="105">SUM(G1316:G1318)</f>
        <v>5.0692902898550791</v>
      </c>
      <c r="H1321" s="291">
        <f t="shared" si="105"/>
        <v>21.209910572753653</v>
      </c>
      <c r="I1321" s="291">
        <f t="shared" si="105"/>
        <v>0.31721014492753624</v>
      </c>
      <c r="J1321" s="292">
        <f t="shared" si="105"/>
        <v>4.5333333333333344E-2</v>
      </c>
      <c r="K1321" s="292">
        <f t="shared" si="105"/>
        <v>1.0662398550724639</v>
      </c>
      <c r="L1321" s="292">
        <f t="shared" si="105"/>
        <v>2.1550000000000002</v>
      </c>
      <c r="M1321" s="291">
        <f t="shared" si="105"/>
        <v>6.6250000000000003E-2</v>
      </c>
      <c r="N1321" s="293">
        <f t="shared" si="105"/>
        <v>25.75</v>
      </c>
      <c r="O1321" s="293">
        <f t="shared" si="105"/>
        <v>5.42</v>
      </c>
      <c r="P1321" s="294">
        <f t="shared" si="105"/>
        <v>0.31991666666666668</v>
      </c>
    </row>
    <row r="1322" spans="1:16" ht="24.95" customHeight="1" x14ac:dyDescent="0.25">
      <c r="A1322" s="295" t="s">
        <v>767</v>
      </c>
      <c r="B1322" s="537"/>
      <c r="C1322" s="537"/>
      <c r="D1322" s="250"/>
      <c r="E1322" s="296"/>
      <c r="F1322" s="296"/>
      <c r="G1322" s="297"/>
      <c r="H1322" s="296"/>
      <c r="I1322" s="296"/>
      <c r="J1322" s="296"/>
      <c r="K1322" s="296"/>
      <c r="L1322" s="296"/>
      <c r="M1322" s="298"/>
      <c r="N1322" s="298"/>
      <c r="O1322" s="298"/>
      <c r="P1322" s="299"/>
    </row>
    <row r="1323" spans="1:16" ht="24.95" customHeight="1" x14ac:dyDescent="0.25">
      <c r="A1323" s="516" t="s">
        <v>947</v>
      </c>
      <c r="B1323" s="517"/>
      <c r="C1323" s="517"/>
      <c r="D1323" s="517"/>
      <c r="E1323" s="517"/>
      <c r="F1323" s="517"/>
      <c r="G1323" s="517"/>
      <c r="H1323" s="517"/>
      <c r="I1323" s="517"/>
      <c r="J1323" s="517"/>
      <c r="K1323" s="517"/>
      <c r="L1323" s="517"/>
      <c r="M1323" s="517"/>
      <c r="N1323" s="517"/>
      <c r="O1323" s="517"/>
      <c r="P1323" s="518"/>
    </row>
    <row r="1324" spans="1:16" ht="24.95" customHeight="1" x14ac:dyDescent="0.25">
      <c r="A1324" s="516" t="s">
        <v>873</v>
      </c>
      <c r="B1324" s="517"/>
      <c r="C1324" s="517"/>
      <c r="D1324" s="517"/>
      <c r="E1324" s="517"/>
      <c r="F1324" s="517"/>
      <c r="G1324" s="517"/>
      <c r="H1324" s="517"/>
      <c r="I1324" s="517"/>
      <c r="J1324" s="517"/>
      <c r="K1324" s="517"/>
      <c r="L1324" s="517"/>
      <c r="M1324" s="517"/>
      <c r="N1324" s="517"/>
      <c r="O1324" s="517"/>
      <c r="P1324" s="518"/>
    </row>
    <row r="1325" spans="1:16" ht="24.95" customHeight="1" thickBot="1" x14ac:dyDescent="0.3">
      <c r="A1325" s="519" t="s">
        <v>874</v>
      </c>
      <c r="B1325" s="520"/>
      <c r="C1325" s="520"/>
      <c r="D1325" s="520"/>
      <c r="E1325" s="520"/>
      <c r="F1325" s="520"/>
      <c r="G1325" s="520"/>
      <c r="H1325" s="520"/>
      <c r="I1325" s="520"/>
      <c r="J1325" s="520"/>
      <c r="K1325" s="520"/>
      <c r="L1325" s="520"/>
      <c r="M1325" s="520"/>
      <c r="N1325" s="520"/>
      <c r="O1325" s="520"/>
      <c r="P1325" s="521"/>
    </row>
    <row r="1326" spans="1:16" ht="24" customHeight="1" thickBot="1" x14ac:dyDescent="0.3">
      <c r="A1326" s="341"/>
      <c r="B1326" s="342"/>
      <c r="C1326" s="561" t="s">
        <v>1152</v>
      </c>
      <c r="D1326" s="561"/>
      <c r="E1326" s="561"/>
      <c r="F1326" s="561"/>
      <c r="G1326" s="561"/>
      <c r="H1326" s="561"/>
      <c r="I1326" s="561"/>
      <c r="J1326" s="561"/>
      <c r="K1326" s="561"/>
      <c r="L1326" s="342"/>
      <c r="M1326" s="342"/>
      <c r="N1326" s="342"/>
      <c r="O1326" s="342"/>
      <c r="P1326" s="343"/>
    </row>
    <row r="1327" spans="1:16" ht="24.95" customHeight="1" x14ac:dyDescent="0.25">
      <c r="A1327" s="260"/>
      <c r="B1327" s="260"/>
      <c r="C1327" s="260"/>
      <c r="D1327" s="260"/>
      <c r="E1327" s="260"/>
      <c r="F1327" s="260"/>
      <c r="G1327" s="260"/>
      <c r="H1327" s="260"/>
      <c r="I1327" s="260"/>
      <c r="J1327" s="260"/>
      <c r="K1327" s="260"/>
      <c r="L1327" s="260"/>
      <c r="M1327" s="260"/>
      <c r="N1327" s="260"/>
      <c r="O1327" s="260"/>
      <c r="P1327" s="260"/>
    </row>
    <row r="1328" spans="1:16" ht="24.95" customHeight="1" x14ac:dyDescent="0.25">
      <c r="A1328" s="260"/>
      <c r="B1328" s="260"/>
      <c r="C1328" s="260"/>
      <c r="D1328" s="260"/>
      <c r="E1328" s="260"/>
      <c r="F1328" s="260"/>
      <c r="G1328" s="260"/>
      <c r="H1328" s="260"/>
      <c r="I1328" s="260"/>
      <c r="J1328" s="260"/>
      <c r="K1328" s="260"/>
      <c r="L1328" s="260"/>
      <c r="M1328" s="260"/>
      <c r="N1328" s="260"/>
      <c r="O1328" s="260"/>
      <c r="P1328" s="260"/>
    </row>
    <row r="1329" s="260" customFormat="1" ht="24.95" customHeight="1" x14ac:dyDescent="0.25"/>
    <row r="1330" s="260" customFormat="1" ht="24.95" customHeight="1" x14ac:dyDescent="0.25"/>
    <row r="1331" s="260" customFormat="1" ht="24.95" customHeight="1" x14ac:dyDescent="0.25"/>
    <row r="1332" s="260" customFormat="1" ht="24.95" customHeight="1" x14ac:dyDescent="0.25"/>
    <row r="1333" s="260" customFormat="1" ht="24.95" customHeight="1" x14ac:dyDescent="0.25"/>
    <row r="1334" s="260" customFormat="1" ht="24.95" customHeight="1" x14ac:dyDescent="0.25"/>
    <row r="1335" s="260" customFormat="1" ht="24.95" customHeight="1" x14ac:dyDescent="0.25"/>
    <row r="1336" s="260" customFormat="1" ht="24.95" customHeight="1" x14ac:dyDescent="0.25"/>
    <row r="1337" s="260" customFormat="1" ht="24.95" customHeight="1" x14ac:dyDescent="0.25"/>
    <row r="1338" s="260" customFormat="1" ht="24.95" customHeight="1" x14ac:dyDescent="0.25"/>
    <row r="1339" s="260" customFormat="1" ht="24.95" customHeight="1" x14ac:dyDescent="0.25"/>
    <row r="1340" s="260" customFormat="1" ht="24.95" customHeight="1" x14ac:dyDescent="0.25"/>
    <row r="1341" s="260" customFormat="1" ht="24.95" customHeight="1" x14ac:dyDescent="0.25"/>
    <row r="1342" s="260" customFormat="1" ht="24.95" customHeight="1" x14ac:dyDescent="0.25"/>
    <row r="1343" s="260" customFormat="1" ht="24.95" customHeight="1" x14ac:dyDescent="0.25"/>
    <row r="1344" s="260" customFormat="1" ht="24.95" customHeight="1" x14ac:dyDescent="0.25"/>
    <row r="1345" s="260" customFormat="1" ht="24.95" customHeight="1" x14ac:dyDescent="0.25"/>
    <row r="1346" s="260" customFormat="1" ht="24.95" customHeight="1" x14ac:dyDescent="0.25"/>
    <row r="1347" s="260" customFormat="1" ht="24.95" customHeight="1" x14ac:dyDescent="0.25"/>
    <row r="1348" s="260" customFormat="1" ht="24.95" customHeight="1" x14ac:dyDescent="0.25"/>
    <row r="1349" s="260" customFormat="1" ht="24.95" customHeight="1" x14ac:dyDescent="0.25"/>
    <row r="1350" s="260" customFormat="1" ht="24.95" customHeight="1" x14ac:dyDescent="0.25"/>
    <row r="1351" s="260" customFormat="1" ht="24.95" customHeight="1" x14ac:dyDescent="0.25"/>
    <row r="1352" s="260" customFormat="1" ht="48" customHeight="1" x14ac:dyDescent="0.25"/>
    <row r="1353" s="260" customFormat="1" ht="24.95" customHeight="1" x14ac:dyDescent="0.25"/>
    <row r="1354" s="260" customFormat="1" ht="24.95" customHeight="1" x14ac:dyDescent="0.25"/>
    <row r="1355" s="260" customFormat="1" ht="24.95" customHeight="1" x14ac:dyDescent="0.25"/>
    <row r="1356" s="260" customFormat="1" ht="24.95" customHeight="1" x14ac:dyDescent="0.25"/>
    <row r="1357" s="260" customFormat="1" ht="24.95" customHeight="1" x14ac:dyDescent="0.25"/>
    <row r="1358" s="260" customFormat="1" ht="24.95" customHeight="1" x14ac:dyDescent="0.25"/>
    <row r="1359" s="260" customFormat="1" ht="24.95" customHeight="1" x14ac:dyDescent="0.25"/>
    <row r="1360" s="260" customFormat="1" ht="24.95" customHeight="1" x14ac:dyDescent="0.25"/>
    <row r="1361" s="260" customFormat="1" ht="24.95" customHeight="1" x14ac:dyDescent="0.25"/>
    <row r="1362" s="260" customFormat="1" ht="24.95" customHeight="1" x14ac:dyDescent="0.25"/>
    <row r="1363" s="260" customFormat="1" ht="24.95" customHeight="1" x14ac:dyDescent="0.25"/>
    <row r="1364" s="260" customFormat="1" ht="24.95" customHeight="1" x14ac:dyDescent="0.25"/>
    <row r="1365" s="260" customFormat="1" ht="24.95" customHeight="1" x14ac:dyDescent="0.25"/>
    <row r="1366" s="260" customFormat="1" ht="24.95" customHeight="1" x14ac:dyDescent="0.25"/>
    <row r="1369" s="260" customFormat="1" x14ac:dyDescent="0.25"/>
    <row r="1370" s="260" customFormat="1" x14ac:dyDescent="0.25"/>
    <row r="1371" s="260" customFormat="1" x14ac:dyDescent="0.25"/>
    <row r="1372" s="260" customFormat="1" x14ac:dyDescent="0.25"/>
    <row r="1373" s="260" customFormat="1" x14ac:dyDescent="0.25"/>
    <row r="1374" s="260" customFormat="1" x14ac:dyDescent="0.25"/>
    <row r="1375" s="260" customFormat="1" x14ac:dyDescent="0.25"/>
    <row r="1376" s="260" customFormat="1" x14ac:dyDescent="0.25"/>
    <row r="1377" s="260" customFormat="1" x14ac:dyDescent="0.25"/>
    <row r="1378" s="260" customFormat="1" x14ac:dyDescent="0.25"/>
    <row r="1379" s="260" customFormat="1" x14ac:dyDescent="0.25"/>
    <row r="1380" s="260" customFormat="1" x14ac:dyDescent="0.25"/>
    <row r="1381" s="260" customFormat="1" x14ac:dyDescent="0.25"/>
    <row r="1382" s="260" customFormat="1" x14ac:dyDescent="0.25"/>
    <row r="1383" s="260" customFormat="1" x14ac:dyDescent="0.25"/>
    <row r="1384" s="260" customFormat="1" x14ac:dyDescent="0.25"/>
    <row r="1385" s="260" customFormat="1" x14ac:dyDescent="0.25"/>
    <row r="1386" s="260" customFormat="1" x14ac:dyDescent="0.25"/>
    <row r="1387" s="260" customFormat="1" x14ac:dyDescent="0.25"/>
    <row r="1388" s="260" customFormat="1" x14ac:dyDescent="0.25"/>
    <row r="1389" s="260" customFormat="1" x14ac:dyDescent="0.25"/>
    <row r="1390" s="260" customFormat="1" x14ac:dyDescent="0.25"/>
    <row r="1391" s="260" customFormat="1" x14ac:dyDescent="0.25"/>
    <row r="1392" s="260" customFormat="1" x14ac:dyDescent="0.25"/>
    <row r="1393" s="260" customFormat="1" x14ac:dyDescent="0.25"/>
  </sheetData>
  <dataConsolidate/>
  <mergeCells count="1090">
    <mergeCell ref="E19:E20"/>
    <mergeCell ref="F19:F20"/>
    <mergeCell ref="G19:H19"/>
    <mergeCell ref="A28:F28"/>
    <mergeCell ref="B29:C29"/>
    <mergeCell ref="B34:K34"/>
    <mergeCell ref="B316:K316"/>
    <mergeCell ref="B293:K293"/>
    <mergeCell ref="B270:K270"/>
    <mergeCell ref="B247:K247"/>
    <mergeCell ref="B226:K226"/>
    <mergeCell ref="B208:K208"/>
    <mergeCell ref="B188:K188"/>
    <mergeCell ref="B165:K165"/>
    <mergeCell ref="A294:P294"/>
    <mergeCell ref="A295:P295"/>
    <mergeCell ref="E274:E275"/>
    <mergeCell ref="G296:P296"/>
    <mergeCell ref="E297:E298"/>
    <mergeCell ref="A296:F296"/>
    <mergeCell ref="A314:P314"/>
    <mergeCell ref="A315:P315"/>
    <mergeCell ref="A273:F273"/>
    <mergeCell ref="A159:F159"/>
    <mergeCell ref="B160:C160"/>
    <mergeCell ref="A162:P162"/>
    <mergeCell ref="A163:P163"/>
    <mergeCell ref="A164:P164"/>
    <mergeCell ref="F230:F231"/>
    <mergeCell ref="A55:A56"/>
    <mergeCell ref="F212:F213"/>
    <mergeCell ref="G212:H212"/>
    <mergeCell ref="B483:K483"/>
    <mergeCell ref="B462:K462"/>
    <mergeCell ref="B439:K439"/>
    <mergeCell ref="B425:K425"/>
    <mergeCell ref="B387:K387"/>
    <mergeCell ref="A530:P530"/>
    <mergeCell ref="A485:P485"/>
    <mergeCell ref="A486:F486"/>
    <mergeCell ref="A498:F498"/>
    <mergeCell ref="G486:P486"/>
    <mergeCell ref="A440:P440"/>
    <mergeCell ref="A441:P441"/>
    <mergeCell ref="A442:F442"/>
    <mergeCell ref="G442:P442"/>
    <mergeCell ref="A443:A444"/>
    <mergeCell ref="B406:K406"/>
    <mergeCell ref="B477:C477"/>
    <mergeCell ref="A520:F520"/>
    <mergeCell ref="A478:P478"/>
    <mergeCell ref="A482:P482"/>
    <mergeCell ref="E429:E430"/>
    <mergeCell ref="F429:F430"/>
    <mergeCell ref="A418:F418"/>
    <mergeCell ref="A435:F435"/>
    <mergeCell ref="A428:F428"/>
    <mergeCell ref="G428:P428"/>
    <mergeCell ref="A484:P484"/>
    <mergeCell ref="F443:F444"/>
    <mergeCell ref="A453:F453"/>
    <mergeCell ref="A476:F476"/>
    <mergeCell ref="B521:C521"/>
    <mergeCell ref="G409:P409"/>
    <mergeCell ref="C650:C651"/>
    <mergeCell ref="E650:E651"/>
    <mergeCell ref="A694:F694"/>
    <mergeCell ref="G694:P694"/>
    <mergeCell ref="A695:A696"/>
    <mergeCell ref="E827:E828"/>
    <mergeCell ref="A772:F772"/>
    <mergeCell ref="B759:B760"/>
    <mergeCell ref="A824:P824"/>
    <mergeCell ref="G623:P623"/>
    <mergeCell ref="B624:B625"/>
    <mergeCell ref="B676:B677"/>
    <mergeCell ref="B685:C685"/>
    <mergeCell ref="A673:P673"/>
    <mergeCell ref="B638:C638"/>
    <mergeCell ref="B529:K529"/>
    <mergeCell ref="B505:K505"/>
    <mergeCell ref="A757:P757"/>
    <mergeCell ref="A758:F758"/>
    <mergeCell ref="A754:P754"/>
    <mergeCell ref="A825:P825"/>
    <mergeCell ref="A756:P756"/>
    <mergeCell ref="F739:F740"/>
    <mergeCell ref="B749:C749"/>
    <mergeCell ref="A750:P750"/>
    <mergeCell ref="A751:P751"/>
    <mergeCell ref="A752:P752"/>
    <mergeCell ref="A714:F714"/>
    <mergeCell ref="F827:F828"/>
    <mergeCell ref="G827:H827"/>
    <mergeCell ref="G676:H676"/>
    <mergeCell ref="A688:P688"/>
    <mergeCell ref="B755:K755"/>
    <mergeCell ref="B735:K735"/>
    <mergeCell ref="F942:F943"/>
    <mergeCell ref="G942:H942"/>
    <mergeCell ref="C1038:C1039"/>
    <mergeCell ref="A915:P915"/>
    <mergeCell ref="A939:P939"/>
    <mergeCell ref="G874:H874"/>
    <mergeCell ref="A896:P896"/>
    <mergeCell ref="B918:B919"/>
    <mergeCell ref="C918:C919"/>
    <mergeCell ref="E918:E919"/>
    <mergeCell ref="B874:B875"/>
    <mergeCell ref="C874:C875"/>
    <mergeCell ref="A930:F930"/>
    <mergeCell ref="B914:K914"/>
    <mergeCell ref="B895:K895"/>
    <mergeCell ref="A1005:F1005"/>
    <mergeCell ref="A1015:P1015"/>
    <mergeCell ref="G1017:P1017"/>
    <mergeCell ref="A826:F826"/>
    <mergeCell ref="G826:P826"/>
    <mergeCell ref="A827:A828"/>
    <mergeCell ref="B827:B828"/>
    <mergeCell ref="C827:C828"/>
    <mergeCell ref="B958:B959"/>
    <mergeCell ref="B870:K870"/>
    <mergeCell ref="B851:K851"/>
    <mergeCell ref="B823:K823"/>
    <mergeCell ref="B799:K799"/>
    <mergeCell ref="A848:P848"/>
    <mergeCell ref="B1014:K1014"/>
    <mergeCell ref="E1055:E1056"/>
    <mergeCell ref="F1055:F1056"/>
    <mergeCell ref="G1055:H1055"/>
    <mergeCell ref="A998:A999"/>
    <mergeCell ref="B998:B999"/>
    <mergeCell ref="C998:C999"/>
    <mergeCell ref="E998:E999"/>
    <mergeCell ref="F998:F999"/>
    <mergeCell ref="G998:H998"/>
    <mergeCell ref="A995:P995"/>
    <mergeCell ref="A996:P996"/>
    <mergeCell ref="A997:F997"/>
    <mergeCell ref="G997:P997"/>
    <mergeCell ref="A985:F985"/>
    <mergeCell ref="A978:A979"/>
    <mergeCell ref="B978:B979"/>
    <mergeCell ref="C978:C979"/>
    <mergeCell ref="E978:E979"/>
    <mergeCell ref="B1051:K1051"/>
    <mergeCell ref="A1047:P1047"/>
    <mergeCell ref="A1028:P1028"/>
    <mergeCell ref="A1029:P1029"/>
    <mergeCell ref="B986:C986"/>
    <mergeCell ref="B1219:B1220"/>
    <mergeCell ref="C1314:C1315"/>
    <mergeCell ref="E1314:E1315"/>
    <mergeCell ref="A1314:A1315"/>
    <mergeCell ref="A1321:F1321"/>
    <mergeCell ref="A1313:F1313"/>
    <mergeCell ref="G1313:P1313"/>
    <mergeCell ref="B1190:J1190"/>
    <mergeCell ref="B1175:J1175"/>
    <mergeCell ref="B1160:J1160"/>
    <mergeCell ref="A1109:P1109"/>
    <mergeCell ref="B1110:K1110"/>
    <mergeCell ref="B1095:K1095"/>
    <mergeCell ref="B1081:K1081"/>
    <mergeCell ref="B1066:K1066"/>
    <mergeCell ref="A1048:P1048"/>
    <mergeCell ref="A1035:P1035"/>
    <mergeCell ref="A1036:P1036"/>
    <mergeCell ref="A1037:F1037"/>
    <mergeCell ref="A1044:F1044"/>
    <mergeCell ref="A1046:P1046"/>
    <mergeCell ref="B1045:C1045"/>
    <mergeCell ref="A1186:P1186"/>
    <mergeCell ref="A1187:P1187"/>
    <mergeCell ref="A1176:P1176"/>
    <mergeCell ref="C1129:C1130"/>
    <mergeCell ref="E1129:E1130"/>
    <mergeCell ref="F1129:F1130"/>
    <mergeCell ref="E1114:E1115"/>
    <mergeCell ref="F1114:F1115"/>
    <mergeCell ref="G1114:H1114"/>
    <mergeCell ref="F1038:F1039"/>
    <mergeCell ref="A1248:F1248"/>
    <mergeCell ref="B1249:C1249"/>
    <mergeCell ref="A1250:P1250"/>
    <mergeCell ref="C1326:K1326"/>
    <mergeCell ref="B1310:J1310"/>
    <mergeCell ref="B1282:J1282"/>
    <mergeCell ref="B1256:J1256"/>
    <mergeCell ref="B1234:J1234"/>
    <mergeCell ref="B1215:J1215"/>
    <mergeCell ref="A1235:P1235"/>
    <mergeCell ref="A1236:P1236"/>
    <mergeCell ref="A1237:F1237"/>
    <mergeCell ref="G1237:P1237"/>
    <mergeCell ref="A1238:A1239"/>
    <mergeCell ref="B1238:B1239"/>
    <mergeCell ref="C1238:C1239"/>
    <mergeCell ref="E1238:E1239"/>
    <mergeCell ref="F1238:F1239"/>
    <mergeCell ref="G1238:H1238"/>
    <mergeCell ref="A1325:P1325"/>
    <mergeCell ref="F1314:F1315"/>
    <mergeCell ref="G1314:H1314"/>
    <mergeCell ref="B1322:C1322"/>
    <mergeCell ref="A1323:P1323"/>
    <mergeCell ref="A1324:P1324"/>
    <mergeCell ref="A1218:F1218"/>
    <mergeCell ref="G1218:P1218"/>
    <mergeCell ref="A1219:A1220"/>
    <mergeCell ref="A1260:A1261"/>
    <mergeCell ref="F1260:F1261"/>
    <mergeCell ref="G1260:H1260"/>
    <mergeCell ref="A1257:P1257"/>
    <mergeCell ref="A1192:P1192"/>
    <mergeCell ref="B792:C792"/>
    <mergeCell ref="A793:P793"/>
    <mergeCell ref="B1164:B1165"/>
    <mergeCell ref="C1164:C1165"/>
    <mergeCell ref="E1164:E1165"/>
    <mergeCell ref="F1164:F1165"/>
    <mergeCell ref="G1164:H1164"/>
    <mergeCell ref="A1170:F1170"/>
    <mergeCell ref="A1150:A1151"/>
    <mergeCell ref="A1174:P1174"/>
    <mergeCell ref="B1141:C1141"/>
    <mergeCell ref="A1140:F1140"/>
    <mergeCell ref="G738:P738"/>
    <mergeCell ref="A739:A740"/>
    <mergeCell ref="A1111:P1111"/>
    <mergeCell ref="A1112:P1112"/>
    <mergeCell ref="A1113:F1113"/>
    <mergeCell ref="A1145:P1145"/>
    <mergeCell ref="B1146:K1146"/>
    <mergeCell ref="B1125:K1125"/>
    <mergeCell ref="A1098:F1098"/>
    <mergeCell ref="G1098:P1098"/>
    <mergeCell ref="B954:K954"/>
    <mergeCell ref="B842:C842"/>
    <mergeCell ref="A987:P987"/>
    <mergeCell ref="A988:P988"/>
    <mergeCell ref="A989:P989"/>
    <mergeCell ref="A976:P976"/>
    <mergeCell ref="A886:F886"/>
    <mergeCell ref="A933:P933"/>
    <mergeCell ref="A1164:A1165"/>
    <mergeCell ref="B332:C332"/>
    <mergeCell ref="A357:F357"/>
    <mergeCell ref="G357:P357"/>
    <mergeCell ref="A427:P427"/>
    <mergeCell ref="G429:H429"/>
    <mergeCell ref="B499:C499"/>
    <mergeCell ref="A500:P500"/>
    <mergeCell ref="A504:P504"/>
    <mergeCell ref="A509:A510"/>
    <mergeCell ref="A367:P367"/>
    <mergeCell ref="A429:A430"/>
    <mergeCell ref="B429:B430"/>
    <mergeCell ref="A388:P388"/>
    <mergeCell ref="A389:P389"/>
    <mergeCell ref="A390:F390"/>
    <mergeCell ref="G390:P390"/>
    <mergeCell ref="B739:B740"/>
    <mergeCell ref="C739:C740"/>
    <mergeCell ref="E739:E740"/>
    <mergeCell ref="B575:B576"/>
    <mergeCell ref="A705:F705"/>
    <mergeCell ref="B691:K691"/>
    <mergeCell ref="B672:K672"/>
    <mergeCell ref="A645:P645"/>
    <mergeCell ref="B646:K646"/>
    <mergeCell ref="B594:K594"/>
    <mergeCell ref="A647:P647"/>
    <mergeCell ref="A648:P648"/>
    <mergeCell ref="A649:F649"/>
    <mergeCell ref="G649:P649"/>
    <mergeCell ref="A650:A651"/>
    <mergeCell ref="B650:B651"/>
    <mergeCell ref="B1129:B1130"/>
    <mergeCell ref="A1129:A1130"/>
    <mergeCell ref="A1124:P1124"/>
    <mergeCell ref="C958:C959"/>
    <mergeCell ref="E958:E959"/>
    <mergeCell ref="A977:F977"/>
    <mergeCell ref="E942:E943"/>
    <mergeCell ref="F1150:F1151"/>
    <mergeCell ref="G1150:H1150"/>
    <mergeCell ref="A1155:F1155"/>
    <mergeCell ref="B1156:C1156"/>
    <mergeCell ref="G802:P802"/>
    <mergeCell ref="B706:C706"/>
    <mergeCell ref="A709:P709"/>
    <mergeCell ref="A710:P710"/>
    <mergeCell ref="B711:J711"/>
    <mergeCell ref="B695:B696"/>
    <mergeCell ref="C695:C696"/>
    <mergeCell ref="E695:E696"/>
    <mergeCell ref="F695:F696"/>
    <mergeCell ref="G695:H695"/>
    <mergeCell ref="A748:F748"/>
    <mergeCell ref="A956:P956"/>
    <mergeCell ref="A957:F957"/>
    <mergeCell ref="G957:P957"/>
    <mergeCell ref="A958:A959"/>
    <mergeCell ref="A738:F738"/>
    <mergeCell ref="A1097:P1097"/>
    <mergeCell ref="A993:P993"/>
    <mergeCell ref="B994:K994"/>
    <mergeCell ref="A973:P973"/>
    <mergeCell ref="B974:K974"/>
    <mergeCell ref="A348:F348"/>
    <mergeCell ref="B349:C349"/>
    <mergeCell ref="A350:P350"/>
    <mergeCell ref="F466:F467"/>
    <mergeCell ref="G466:H466"/>
    <mergeCell ref="A407:P407"/>
    <mergeCell ref="A380:F380"/>
    <mergeCell ref="A421:P421"/>
    <mergeCell ref="G465:P465"/>
    <mergeCell ref="B391:B392"/>
    <mergeCell ref="C391:C392"/>
    <mergeCell ref="E391:E392"/>
    <mergeCell ref="F391:F392"/>
    <mergeCell ref="G391:H391"/>
    <mergeCell ref="A399:F399"/>
    <mergeCell ref="B400:C400"/>
    <mergeCell ref="A438:P438"/>
    <mergeCell ref="G443:H443"/>
    <mergeCell ref="A466:A467"/>
    <mergeCell ref="A455:P455"/>
    <mergeCell ref="A461:P461"/>
    <mergeCell ref="C429:C430"/>
    <mergeCell ref="F410:F411"/>
    <mergeCell ref="G410:H410"/>
    <mergeCell ref="G358:H358"/>
    <mergeCell ref="C466:C467"/>
    <mergeCell ref="E466:E467"/>
    <mergeCell ref="B443:B444"/>
    <mergeCell ref="C443:C444"/>
    <mergeCell ref="E443:E444"/>
    <mergeCell ref="A391:A392"/>
    <mergeCell ref="B381:C381"/>
    <mergeCell ref="C297:C298"/>
    <mergeCell ref="C320:C321"/>
    <mergeCell ref="E358:E359"/>
    <mergeCell ref="F320:F321"/>
    <mergeCell ref="G320:H320"/>
    <mergeCell ref="A334:P334"/>
    <mergeCell ref="A339:P339"/>
    <mergeCell ref="A340:P340"/>
    <mergeCell ref="A341:F341"/>
    <mergeCell ref="G341:P341"/>
    <mergeCell ref="A342:A343"/>
    <mergeCell ref="B342:B343"/>
    <mergeCell ref="F358:F359"/>
    <mergeCell ref="A372:A373"/>
    <mergeCell ref="B372:B373"/>
    <mergeCell ref="C372:C373"/>
    <mergeCell ref="E372:E373"/>
    <mergeCell ref="B358:B359"/>
    <mergeCell ref="C358:C359"/>
    <mergeCell ref="B365:C365"/>
    <mergeCell ref="A366:P366"/>
    <mergeCell ref="A356:P356"/>
    <mergeCell ref="A358:A359"/>
    <mergeCell ref="B368:K368"/>
    <mergeCell ref="A318:P318"/>
    <mergeCell ref="E320:E321"/>
    <mergeCell ref="G342:H342"/>
    <mergeCell ref="A335:P335"/>
    <mergeCell ref="A364:F364"/>
    <mergeCell ref="G319:P319"/>
    <mergeCell ref="A320:A321"/>
    <mergeCell ref="B320:B321"/>
    <mergeCell ref="C1194:C1195"/>
    <mergeCell ref="E1194:E1195"/>
    <mergeCell ref="F1194:F1195"/>
    <mergeCell ref="G1194:H1194"/>
    <mergeCell ref="A1085:A1086"/>
    <mergeCell ref="B1085:B1086"/>
    <mergeCell ref="B1099:B1100"/>
    <mergeCell ref="B1105:C1105"/>
    <mergeCell ref="A383:P383"/>
    <mergeCell ref="A408:P408"/>
    <mergeCell ref="A409:F409"/>
    <mergeCell ref="A410:A411"/>
    <mergeCell ref="B410:B411"/>
    <mergeCell ref="C410:C411"/>
    <mergeCell ref="E410:E411"/>
    <mergeCell ref="B466:B467"/>
    <mergeCell ref="E803:E804"/>
    <mergeCell ref="F803:F804"/>
    <mergeCell ref="G803:H803"/>
    <mergeCell ref="A464:P464"/>
    <mergeCell ref="A465:F465"/>
    <mergeCell ref="B949:C949"/>
    <mergeCell ref="A950:P950"/>
    <mergeCell ref="B1091:C1091"/>
    <mergeCell ref="C803:C804"/>
    <mergeCell ref="B562:C562"/>
    <mergeCell ref="B533:B534"/>
    <mergeCell ref="C533:C534"/>
    <mergeCell ref="E533:E534"/>
    <mergeCell ref="A800:P800"/>
    <mergeCell ref="A1079:P1079"/>
    <mergeCell ref="A736:P736"/>
    <mergeCell ref="A1065:P1065"/>
    <mergeCell ref="A1064:P1064"/>
    <mergeCell ref="A1060:F1060"/>
    <mergeCell ref="A1063:P1063"/>
    <mergeCell ref="B1076:C1076"/>
    <mergeCell ref="A1075:F1075"/>
    <mergeCell ref="C1070:C1071"/>
    <mergeCell ref="G371:P371"/>
    <mergeCell ref="G758:P758"/>
    <mergeCell ref="A753:P753"/>
    <mergeCell ref="A737:P737"/>
    <mergeCell ref="A791:F791"/>
    <mergeCell ref="A814:F814"/>
    <mergeCell ref="B899:B900"/>
    <mergeCell ref="C899:C900"/>
    <mergeCell ref="G918:H918"/>
    <mergeCell ref="G899:H899"/>
    <mergeCell ref="B571:K571"/>
    <mergeCell ref="B545:K545"/>
    <mergeCell ref="B938:K938"/>
    <mergeCell ref="A935:P935"/>
    <mergeCell ref="A967:P967"/>
    <mergeCell ref="A968:P968"/>
    <mergeCell ref="A969:P969"/>
    <mergeCell ref="A975:P975"/>
    <mergeCell ref="A916:P916"/>
    <mergeCell ref="A917:F917"/>
    <mergeCell ref="A402:P402"/>
    <mergeCell ref="A487:A488"/>
    <mergeCell ref="B487:B488"/>
    <mergeCell ref="A426:P426"/>
    <mergeCell ref="B1034:K1034"/>
    <mergeCell ref="B1314:B1315"/>
    <mergeCell ref="A1080:P1080"/>
    <mergeCell ref="F874:F875"/>
    <mergeCell ref="A319:F319"/>
    <mergeCell ref="F297:F298"/>
    <mergeCell ref="A801:P801"/>
    <mergeCell ref="A802:F802"/>
    <mergeCell ref="A1054:F1054"/>
    <mergeCell ref="A437:P437"/>
    <mergeCell ref="B540:C540"/>
    <mergeCell ref="F509:F510"/>
    <mergeCell ref="A506:P506"/>
    <mergeCell ref="G509:H509"/>
    <mergeCell ref="A507:P507"/>
    <mergeCell ref="A508:F508"/>
    <mergeCell ref="G508:P508"/>
    <mergeCell ref="B509:B510"/>
    <mergeCell ref="C509:C510"/>
    <mergeCell ref="E509:E510"/>
    <mergeCell ref="A539:F539"/>
    <mergeCell ref="B454:C454"/>
    <mergeCell ref="A463:P463"/>
    <mergeCell ref="G533:H533"/>
    <mergeCell ref="G574:P574"/>
    <mergeCell ref="A575:A576"/>
    <mergeCell ref="A774:P774"/>
    <mergeCell ref="A617:P617"/>
    <mergeCell ref="A619:P619"/>
    <mergeCell ref="B620:K620"/>
    <mergeCell ref="A668:P668"/>
    <mergeCell ref="A669:P669"/>
    <mergeCell ref="A671:P671"/>
    <mergeCell ref="A36:P36"/>
    <mergeCell ref="G3:P3"/>
    <mergeCell ref="B11:C11"/>
    <mergeCell ref="G68:P68"/>
    <mergeCell ref="A69:A70"/>
    <mergeCell ref="B69:B70"/>
    <mergeCell ref="C69:C70"/>
    <mergeCell ref="E69:E70"/>
    <mergeCell ref="A52:P52"/>
    <mergeCell ref="A19:A20"/>
    <mergeCell ref="B19:B20"/>
    <mergeCell ref="C19:C20"/>
    <mergeCell ref="A596:P596"/>
    <mergeCell ref="E676:E677"/>
    <mergeCell ref="F676:F677"/>
    <mergeCell ref="A906:F906"/>
    <mergeCell ref="G855:H855"/>
    <mergeCell ref="F855:F856"/>
    <mergeCell ref="C855:C856"/>
    <mergeCell ref="E874:E875"/>
    <mergeCell ref="B297:B298"/>
    <mergeCell ref="C342:C343"/>
    <mergeCell ref="E342:E343"/>
    <mergeCell ref="A355:P355"/>
    <mergeCell ref="A337:P337"/>
    <mergeCell ref="A331:F331"/>
    <mergeCell ref="B354:K354"/>
    <mergeCell ref="B338:K338"/>
    <mergeCell ref="A369:P369"/>
    <mergeCell ref="B419:C419"/>
    <mergeCell ref="A370:P370"/>
    <mergeCell ref="A371:F371"/>
    <mergeCell ref="G274:H274"/>
    <mergeCell ref="A317:P317"/>
    <mergeCell ref="E575:E576"/>
    <mergeCell ref="A684:F684"/>
    <mergeCell ref="A561:F561"/>
    <mergeCell ref="F533:F534"/>
    <mergeCell ref="A611:F611"/>
    <mergeCell ref="B612:C612"/>
    <mergeCell ref="A616:P616"/>
    <mergeCell ref="A1:P1"/>
    <mergeCell ref="A2:P2"/>
    <mergeCell ref="A78:P78"/>
    <mergeCell ref="B76:C76"/>
    <mergeCell ref="A66:P66"/>
    <mergeCell ref="A79:P79"/>
    <mergeCell ref="B47:C47"/>
    <mergeCell ref="A38:A39"/>
    <mergeCell ref="B38:B39"/>
    <mergeCell ref="C38:C39"/>
    <mergeCell ref="E38:E39"/>
    <mergeCell ref="F38:F39"/>
    <mergeCell ref="G38:H38"/>
    <mergeCell ref="A68:F68"/>
    <mergeCell ref="G4:H4"/>
    <mergeCell ref="A53:P53"/>
    <mergeCell ref="A54:F54"/>
    <mergeCell ref="G54:P54"/>
    <mergeCell ref="F69:F70"/>
    <mergeCell ref="G69:H69"/>
    <mergeCell ref="A297:A298"/>
    <mergeCell ref="B310:C310"/>
    <mergeCell ref="A624:A625"/>
    <mergeCell ref="A3:F3"/>
    <mergeCell ref="A4:A5"/>
    <mergeCell ref="F650:F651"/>
    <mergeCell ref="G650:H650"/>
    <mergeCell ref="A663:F663"/>
    <mergeCell ref="B664:C664"/>
    <mergeCell ref="A690:P690"/>
    <mergeCell ref="A712:P712"/>
    <mergeCell ref="A713:P713"/>
    <mergeCell ref="G487:H487"/>
    <mergeCell ref="C487:C488"/>
    <mergeCell ref="E487:E488"/>
    <mergeCell ref="F487:F488"/>
    <mergeCell ref="A17:P17"/>
    <mergeCell ref="A18:F18"/>
    <mergeCell ref="G18:P18"/>
    <mergeCell ref="G739:H739"/>
    <mergeCell ref="A16:P16"/>
    <mergeCell ref="A563:P563"/>
    <mergeCell ref="A590:P590"/>
    <mergeCell ref="F251:F252"/>
    <mergeCell ref="G251:H251"/>
    <mergeCell ref="G192:H192"/>
    <mergeCell ref="B212:B213"/>
    <mergeCell ref="A192:A193"/>
    <mergeCell ref="B221:C221"/>
    <mergeCell ref="C251:C252"/>
    <mergeCell ref="E251:E252"/>
    <mergeCell ref="A243:P243"/>
    <mergeCell ref="A245:P245"/>
    <mergeCell ref="A246:P246"/>
    <mergeCell ref="A251:A252"/>
    <mergeCell ref="G273:P273"/>
    <mergeCell ref="A274:A275"/>
    <mergeCell ref="A803:A804"/>
    <mergeCell ref="B803:B804"/>
    <mergeCell ref="A783:F783"/>
    <mergeCell ref="G783:P783"/>
    <mergeCell ref="A795:P795"/>
    <mergeCell ref="A796:P796"/>
    <mergeCell ref="A797:P797"/>
    <mergeCell ref="A531:P531"/>
    <mergeCell ref="A532:F532"/>
    <mergeCell ref="G532:P532"/>
    <mergeCell ref="C575:C576"/>
    <mergeCell ref="F575:F576"/>
    <mergeCell ref="G575:H575"/>
    <mergeCell ref="B587:C587"/>
    <mergeCell ref="A621:P621"/>
    <mergeCell ref="A622:P622"/>
    <mergeCell ref="A623:F623"/>
    <mergeCell ref="A290:P290"/>
    <mergeCell ref="A311:P311"/>
    <mergeCell ref="A775:P775"/>
    <mergeCell ref="A776:P776"/>
    <mergeCell ref="A779:P779"/>
    <mergeCell ref="A777:P777"/>
    <mergeCell ref="A291:P291"/>
    <mergeCell ref="A286:F286"/>
    <mergeCell ref="A309:F309"/>
    <mergeCell ref="G297:H297"/>
    <mergeCell ref="A313:P313"/>
    <mergeCell ref="F372:F373"/>
    <mergeCell ref="G372:H372"/>
    <mergeCell ref="A112:F112"/>
    <mergeCell ref="B113:C113"/>
    <mergeCell ref="A114:P114"/>
    <mergeCell ref="B123:K123"/>
    <mergeCell ref="F127:F128"/>
    <mergeCell ref="C192:C193"/>
    <mergeCell ref="E192:E193"/>
    <mergeCell ref="F192:F193"/>
    <mergeCell ref="A149:P149"/>
    <mergeCell ref="C151:C152"/>
    <mergeCell ref="E151:E152"/>
    <mergeCell ref="F151:F152"/>
    <mergeCell ref="G151:H151"/>
    <mergeCell ref="A271:P271"/>
    <mergeCell ref="A272:P272"/>
    <mergeCell ref="A269:P269"/>
    <mergeCell ref="G168:P168"/>
    <mergeCell ref="A166:P166"/>
    <mergeCell ref="A167:P167"/>
    <mergeCell ref="A220:F220"/>
    <mergeCell ref="A241:F241"/>
    <mergeCell ref="A225:P225"/>
    <mergeCell ref="A209:P209"/>
    <mergeCell ref="B203:C203"/>
    <mergeCell ref="A223:P223"/>
    <mergeCell ref="A191:F191"/>
    <mergeCell ref="G191:P191"/>
    <mergeCell ref="A210:P210"/>
    <mergeCell ref="A229:F229"/>
    <mergeCell ref="A180:F180"/>
    <mergeCell ref="A202:F202"/>
    <mergeCell ref="B192:B193"/>
    <mergeCell ref="A124:P124"/>
    <mergeCell ref="A125:P125"/>
    <mergeCell ref="A126:F126"/>
    <mergeCell ref="G126:P126"/>
    <mergeCell ref="A127:A128"/>
    <mergeCell ref="B127:B128"/>
    <mergeCell ref="C127:C128"/>
    <mergeCell ref="E127:E128"/>
    <mergeCell ref="A248:P248"/>
    <mergeCell ref="G127:H127"/>
    <mergeCell ref="A138:F138"/>
    <mergeCell ref="B139:C139"/>
    <mergeCell ref="G230:H230"/>
    <mergeCell ref="A212:A213"/>
    <mergeCell ref="A168:F168"/>
    <mergeCell ref="A230:A231"/>
    <mergeCell ref="B242:C242"/>
    <mergeCell ref="G229:P229"/>
    <mergeCell ref="B230:B231"/>
    <mergeCell ref="C230:C231"/>
    <mergeCell ref="E230:E231"/>
    <mergeCell ref="A224:P224"/>
    <mergeCell ref="B147:K147"/>
    <mergeCell ref="A227:P227"/>
    <mergeCell ref="A228:P228"/>
    <mergeCell ref="A90:F90"/>
    <mergeCell ref="A59:F59"/>
    <mergeCell ref="F84:F85"/>
    <mergeCell ref="G84:H84"/>
    <mergeCell ref="C84:C85"/>
    <mergeCell ref="E84:E85"/>
    <mergeCell ref="B91:C91"/>
    <mergeCell ref="A67:P67"/>
    <mergeCell ref="A75:F75"/>
    <mergeCell ref="B80:K80"/>
    <mergeCell ref="C65:L65"/>
    <mergeCell ref="A97:P97"/>
    <mergeCell ref="A98:P98"/>
    <mergeCell ref="A99:F99"/>
    <mergeCell ref="G99:P99"/>
    <mergeCell ref="A100:A101"/>
    <mergeCell ref="B100:B101"/>
    <mergeCell ref="C100:C101"/>
    <mergeCell ref="B60:C60"/>
    <mergeCell ref="A61:P61"/>
    <mergeCell ref="B84:B85"/>
    <mergeCell ref="E100:E101"/>
    <mergeCell ref="F100:F101"/>
    <mergeCell ref="G100:H100"/>
    <mergeCell ref="A92:P92"/>
    <mergeCell ref="B96:K96"/>
    <mergeCell ref="A64:P64"/>
    <mergeCell ref="A81:P81"/>
    <mergeCell ref="A82:P82"/>
    <mergeCell ref="A83:F83"/>
    <mergeCell ref="G83:P83"/>
    <mergeCell ref="A84:A85"/>
    <mergeCell ref="F342:F343"/>
    <mergeCell ref="A263:F263"/>
    <mergeCell ref="B264:C264"/>
    <mergeCell ref="F274:F275"/>
    <mergeCell ref="A1107:P1107"/>
    <mergeCell ref="A1106:P1106"/>
    <mergeCell ref="A249:P249"/>
    <mergeCell ref="A250:F250"/>
    <mergeCell ref="G250:P250"/>
    <mergeCell ref="A1104:F1104"/>
    <mergeCell ref="C1099:C1100"/>
    <mergeCell ref="A692:P692"/>
    <mergeCell ref="A693:P693"/>
    <mergeCell ref="A1069:F1069"/>
    <mergeCell ref="A1068:P1068"/>
    <mergeCell ref="A292:P292"/>
    <mergeCell ref="B4:B5"/>
    <mergeCell ref="C4:C5"/>
    <mergeCell ref="E4:E5"/>
    <mergeCell ref="F4:F5"/>
    <mergeCell ref="B55:B56"/>
    <mergeCell ref="A35:P35"/>
    <mergeCell ref="C55:C56"/>
    <mergeCell ref="E55:E56"/>
    <mergeCell ref="F55:F56"/>
    <mergeCell ref="G55:H55"/>
    <mergeCell ref="A37:F37"/>
    <mergeCell ref="G37:P37"/>
    <mergeCell ref="A10:F10"/>
    <mergeCell ref="A46:F46"/>
    <mergeCell ref="B51:K51"/>
    <mergeCell ref="B15:K15"/>
    <mergeCell ref="A288:P288"/>
    <mergeCell ref="B274:B275"/>
    <mergeCell ref="C274:C275"/>
    <mergeCell ref="B287:C287"/>
    <mergeCell ref="A1312:P1312"/>
    <mergeCell ref="B1301:C1301"/>
    <mergeCell ref="A1302:P1302"/>
    <mergeCell ref="A1303:P1303"/>
    <mergeCell ref="A1305:P1305"/>
    <mergeCell ref="A1304:P1304"/>
    <mergeCell ref="G1259:P1259"/>
    <mergeCell ref="A1311:P1311"/>
    <mergeCell ref="A1283:P1283"/>
    <mergeCell ref="A1285:F1285"/>
    <mergeCell ref="G1285:P1285"/>
    <mergeCell ref="A1286:A1287"/>
    <mergeCell ref="B1286:B1287"/>
    <mergeCell ref="C1286:C1287"/>
    <mergeCell ref="E1286:E1287"/>
    <mergeCell ref="F1286:F1287"/>
    <mergeCell ref="G1286:H1286"/>
    <mergeCell ref="A1284:P1284"/>
    <mergeCell ref="B1274:C1274"/>
    <mergeCell ref="A570:P570"/>
    <mergeCell ref="A572:P572"/>
    <mergeCell ref="G1128:P1128"/>
    <mergeCell ref="A1209:P1209"/>
    <mergeCell ref="A1191:P1191"/>
    <mergeCell ref="A1193:F1193"/>
    <mergeCell ref="G1193:P1193"/>
    <mergeCell ref="A1194:A1195"/>
    <mergeCell ref="B1194:B1195"/>
    <mergeCell ref="A1259:F1259"/>
    <mergeCell ref="A1273:F1273"/>
    <mergeCell ref="A1300:F1300"/>
    <mergeCell ref="B1260:B1261"/>
    <mergeCell ref="C1260:C1261"/>
    <mergeCell ref="E1260:E1261"/>
    <mergeCell ref="A1188:P1188"/>
    <mergeCell ref="A1189:P1189"/>
    <mergeCell ref="B1208:C1208"/>
    <mergeCell ref="G1178:P1178"/>
    <mergeCell ref="C1219:C1220"/>
    <mergeCell ref="E1219:E1220"/>
    <mergeCell ref="F1219:F1220"/>
    <mergeCell ref="G1113:P1113"/>
    <mergeCell ref="A1114:A1115"/>
    <mergeCell ref="B1114:B1115"/>
    <mergeCell ref="C1114:C1115"/>
    <mergeCell ref="B1229:C1229"/>
    <mergeCell ref="A1230:P1230"/>
    <mergeCell ref="G1219:H1219"/>
    <mergeCell ref="E1179:E1180"/>
    <mergeCell ref="A1123:P1123"/>
    <mergeCell ref="G1129:H1129"/>
    <mergeCell ref="B1150:B1151"/>
    <mergeCell ref="B1185:C1185"/>
    <mergeCell ref="A1126:P1126"/>
    <mergeCell ref="A1127:P1127"/>
    <mergeCell ref="A1128:F1128"/>
    <mergeCell ref="A1258:P1258"/>
    <mergeCell ref="A1207:F1207"/>
    <mergeCell ref="A1228:F1228"/>
    <mergeCell ref="A1162:P1162"/>
    <mergeCell ref="G1099:H1099"/>
    <mergeCell ref="A1099:A1100"/>
    <mergeCell ref="A1163:F1163"/>
    <mergeCell ref="G1163:P1163"/>
    <mergeCell ref="A1177:P1177"/>
    <mergeCell ref="A1184:F1184"/>
    <mergeCell ref="F1179:F1180"/>
    <mergeCell ref="G1179:H1179"/>
    <mergeCell ref="B1171:C1171"/>
    <mergeCell ref="A1179:A1180"/>
    <mergeCell ref="B1179:B1180"/>
    <mergeCell ref="C1179:C1180"/>
    <mergeCell ref="A1178:F1178"/>
    <mergeCell ref="A1033:P1033"/>
    <mergeCell ref="A1062:P1062"/>
    <mergeCell ref="G1054:P1054"/>
    <mergeCell ref="A1055:A1056"/>
    <mergeCell ref="B1055:B1056"/>
    <mergeCell ref="C1055:C1056"/>
    <mergeCell ref="G1070:H1070"/>
    <mergeCell ref="A1070:A1071"/>
    <mergeCell ref="B1070:B1071"/>
    <mergeCell ref="F1070:F1071"/>
    <mergeCell ref="G1038:H1038"/>
    <mergeCell ref="A1052:P1052"/>
    <mergeCell ref="A1144:P1144"/>
    <mergeCell ref="A1159:P1159"/>
    <mergeCell ref="A1119:F1119"/>
    <mergeCell ref="B1120:C1120"/>
    <mergeCell ref="A1121:P1121"/>
    <mergeCell ref="A1122:P1122"/>
    <mergeCell ref="A1067:P1067"/>
    <mergeCell ref="A1092:P1092"/>
    <mergeCell ref="A1093:P1093"/>
    <mergeCell ref="A1016:P1016"/>
    <mergeCell ref="A1017:F1017"/>
    <mergeCell ref="G1069:P1069"/>
    <mergeCell ref="E1070:E1071"/>
    <mergeCell ref="A1053:P1053"/>
    <mergeCell ref="A1025:F1025"/>
    <mergeCell ref="G1037:P1037"/>
    <mergeCell ref="A1038:A1039"/>
    <mergeCell ref="E1038:E1039"/>
    <mergeCell ref="A1161:P1161"/>
    <mergeCell ref="C1085:C1086"/>
    <mergeCell ref="F978:F979"/>
    <mergeCell ref="G978:H978"/>
    <mergeCell ref="B1038:B1039"/>
    <mergeCell ref="F1018:F1019"/>
    <mergeCell ref="G1018:H1018"/>
    <mergeCell ref="A1050:P1050"/>
    <mergeCell ref="A1078:P1078"/>
    <mergeCell ref="A1077:P1077"/>
    <mergeCell ref="A1027:P1027"/>
    <mergeCell ref="A1090:F1090"/>
    <mergeCell ref="E1085:E1086"/>
    <mergeCell ref="C1018:C1019"/>
    <mergeCell ref="E1018:E1019"/>
    <mergeCell ref="A1018:A1019"/>
    <mergeCell ref="B1018:B1019"/>
    <mergeCell ref="C1150:C1151"/>
    <mergeCell ref="E1150:E1151"/>
    <mergeCell ref="B1061:C1061"/>
    <mergeCell ref="F1099:F1100"/>
    <mergeCell ref="R138:AF138"/>
    <mergeCell ref="R139:AF139"/>
    <mergeCell ref="R140:AF140"/>
    <mergeCell ref="R141:AF141"/>
    <mergeCell ref="R144:AF144"/>
    <mergeCell ref="R147:AF147"/>
    <mergeCell ref="A265:P265"/>
    <mergeCell ref="A267:P267"/>
    <mergeCell ref="A268:P268"/>
    <mergeCell ref="C212:C213"/>
    <mergeCell ref="E212:E213"/>
    <mergeCell ref="E169:E170"/>
    <mergeCell ref="F169:F170"/>
    <mergeCell ref="G169:H169"/>
    <mergeCell ref="A211:F211"/>
    <mergeCell ref="G211:P211"/>
    <mergeCell ref="B169:B170"/>
    <mergeCell ref="C169:C170"/>
    <mergeCell ref="B181:C181"/>
    <mergeCell ref="A207:P207"/>
    <mergeCell ref="A205:P205"/>
    <mergeCell ref="A169:A170"/>
    <mergeCell ref="A189:P189"/>
    <mergeCell ref="A190:P190"/>
    <mergeCell ref="A148:P148"/>
    <mergeCell ref="A150:F150"/>
    <mergeCell ref="G150:P150"/>
    <mergeCell ref="A151:A152"/>
    <mergeCell ref="B151:B152"/>
    <mergeCell ref="A1096:P1096"/>
    <mergeCell ref="A1083:P1083"/>
    <mergeCell ref="B251:B252"/>
    <mergeCell ref="R1158:AF1158"/>
    <mergeCell ref="R1159:AF1159"/>
    <mergeCell ref="A727:F727"/>
    <mergeCell ref="B728:C728"/>
    <mergeCell ref="A729:P729"/>
    <mergeCell ref="A730:P730"/>
    <mergeCell ref="A731:P731"/>
    <mergeCell ref="A732:P732"/>
    <mergeCell ref="A734:P734"/>
    <mergeCell ref="B1006:C1006"/>
    <mergeCell ref="A1007:P1007"/>
    <mergeCell ref="A1008:P1008"/>
    <mergeCell ref="A1009:P1009"/>
    <mergeCell ref="A1013:P1013"/>
    <mergeCell ref="A1147:P1147"/>
    <mergeCell ref="A1148:P1148"/>
    <mergeCell ref="A1149:F1149"/>
    <mergeCell ref="G1149:P1149"/>
    <mergeCell ref="B1026:C1026"/>
    <mergeCell ref="A1084:F1084"/>
    <mergeCell ref="G1084:P1084"/>
    <mergeCell ref="F1085:F1086"/>
    <mergeCell ref="G1085:H1085"/>
    <mergeCell ref="A898:F898"/>
    <mergeCell ref="G898:P898"/>
    <mergeCell ref="A952:P952"/>
    <mergeCell ref="A953:P953"/>
    <mergeCell ref="A852:P852"/>
    <mergeCell ref="A1094:P1094"/>
    <mergeCell ref="R1156:AF1156"/>
    <mergeCell ref="R1157:AF1157"/>
    <mergeCell ref="B436:C436"/>
    <mergeCell ref="A546:P546"/>
    <mergeCell ref="A547:P547"/>
    <mergeCell ref="A548:F548"/>
    <mergeCell ref="A586:F586"/>
    <mergeCell ref="A637:F637"/>
    <mergeCell ref="A573:P573"/>
    <mergeCell ref="A574:F574"/>
    <mergeCell ref="G714:P714"/>
    <mergeCell ref="A715:A716"/>
    <mergeCell ref="B715:B716"/>
    <mergeCell ref="C715:C716"/>
    <mergeCell ref="E715:E716"/>
    <mergeCell ref="F715:F716"/>
    <mergeCell ref="G715:H715"/>
    <mergeCell ref="A597:F597"/>
    <mergeCell ref="G597:P597"/>
    <mergeCell ref="A598:A599"/>
    <mergeCell ref="B598:B599"/>
    <mergeCell ref="C598:C599"/>
    <mergeCell ref="E598:E599"/>
    <mergeCell ref="F598:F599"/>
    <mergeCell ref="G598:H598"/>
    <mergeCell ref="A965:F965"/>
    <mergeCell ref="B966:C966"/>
    <mergeCell ref="A674:P674"/>
    <mergeCell ref="G624:H624"/>
    <mergeCell ref="A675:F675"/>
    <mergeCell ref="G675:P675"/>
    <mergeCell ref="E1099:E1100"/>
    <mergeCell ref="A1082:P1082"/>
    <mergeCell ref="G759:H759"/>
    <mergeCell ref="B773:C773"/>
    <mergeCell ref="A871:P871"/>
    <mergeCell ref="A872:P872"/>
    <mergeCell ref="B843:C843"/>
    <mergeCell ref="A844:P844"/>
    <mergeCell ref="A845:P845"/>
    <mergeCell ref="F899:F900"/>
    <mergeCell ref="A897:P897"/>
    <mergeCell ref="E855:E856"/>
    <mergeCell ref="E784:E785"/>
    <mergeCell ref="E899:E900"/>
    <mergeCell ref="A853:P853"/>
    <mergeCell ref="A854:F854"/>
    <mergeCell ref="G854:P854"/>
    <mergeCell ref="A855:A856"/>
    <mergeCell ref="A899:A900"/>
    <mergeCell ref="A849:P849"/>
    <mergeCell ref="G977:P977"/>
    <mergeCell ref="A873:F873"/>
    <mergeCell ref="G873:P873"/>
    <mergeCell ref="A874:A875"/>
    <mergeCell ref="B863:C863"/>
    <mergeCell ref="A864:P864"/>
    <mergeCell ref="A865:P865"/>
    <mergeCell ref="A866:P866"/>
    <mergeCell ref="A867:P867"/>
    <mergeCell ref="A781:P781"/>
    <mergeCell ref="A782:P782"/>
    <mergeCell ref="A948:F948"/>
    <mergeCell ref="B862:C862"/>
    <mergeCell ref="F784:F785"/>
    <mergeCell ref="A794:P794"/>
    <mergeCell ref="A784:A785"/>
    <mergeCell ref="G784:H784"/>
    <mergeCell ref="B784:B785"/>
    <mergeCell ref="A868:P868"/>
    <mergeCell ref="F918:F919"/>
    <mergeCell ref="F958:F959"/>
    <mergeCell ref="A918:A919"/>
    <mergeCell ref="A937:P937"/>
    <mergeCell ref="B931:C931"/>
    <mergeCell ref="A955:P955"/>
    <mergeCell ref="A951:P951"/>
    <mergeCell ref="G958:H958"/>
    <mergeCell ref="A940:P940"/>
    <mergeCell ref="A941:F941"/>
    <mergeCell ref="G941:P941"/>
    <mergeCell ref="A942:A943"/>
    <mergeCell ref="B942:B943"/>
    <mergeCell ref="G917:P917"/>
    <mergeCell ref="C942:C943"/>
    <mergeCell ref="D487:D488"/>
    <mergeCell ref="D509:D510"/>
    <mergeCell ref="D533:D534"/>
    <mergeCell ref="D549:D550"/>
    <mergeCell ref="D575:D576"/>
    <mergeCell ref="D598:D599"/>
    <mergeCell ref="B855:B856"/>
    <mergeCell ref="A522:P522"/>
    <mergeCell ref="A528:P528"/>
    <mergeCell ref="G548:P548"/>
    <mergeCell ref="A533:A534"/>
    <mergeCell ref="A549:A550"/>
    <mergeCell ref="B549:B550"/>
    <mergeCell ref="C549:C550"/>
    <mergeCell ref="E549:E550"/>
    <mergeCell ref="F549:F550"/>
    <mergeCell ref="G549:H549"/>
    <mergeCell ref="A544:P544"/>
    <mergeCell ref="A541:P541"/>
    <mergeCell ref="A595:P595"/>
    <mergeCell ref="A676:A677"/>
    <mergeCell ref="A642:P642"/>
    <mergeCell ref="A643:P643"/>
    <mergeCell ref="C624:C625"/>
    <mergeCell ref="E624:E625"/>
    <mergeCell ref="F624:F625"/>
    <mergeCell ref="C676:C677"/>
    <mergeCell ref="A759:A760"/>
    <mergeCell ref="B780:K780"/>
    <mergeCell ref="C759:C760"/>
    <mergeCell ref="E759:E760"/>
    <mergeCell ref="F759:F760"/>
    <mergeCell ref="D624:D625"/>
    <mergeCell ref="D650:D651"/>
    <mergeCell ref="D676:D677"/>
    <mergeCell ref="D695:D696"/>
    <mergeCell ref="D715:D716"/>
    <mergeCell ref="D739:D740"/>
    <mergeCell ref="C784:C785"/>
    <mergeCell ref="D4:D5"/>
    <mergeCell ref="D19:D20"/>
    <mergeCell ref="D38:D39"/>
    <mergeCell ref="D55:D56"/>
    <mergeCell ref="D69:D70"/>
    <mergeCell ref="D84:D85"/>
    <mergeCell ref="D100:D101"/>
    <mergeCell ref="D127:D128"/>
    <mergeCell ref="D151:D152"/>
    <mergeCell ref="D169:D170"/>
    <mergeCell ref="D192:D193"/>
    <mergeCell ref="D212:D213"/>
    <mergeCell ref="D230:D231"/>
    <mergeCell ref="D251:D252"/>
    <mergeCell ref="D274:D275"/>
    <mergeCell ref="D297:D298"/>
    <mergeCell ref="D320:D321"/>
    <mergeCell ref="D342:D343"/>
    <mergeCell ref="D358:D359"/>
    <mergeCell ref="D372:D373"/>
    <mergeCell ref="D391:D392"/>
    <mergeCell ref="D410:D411"/>
    <mergeCell ref="D429:D430"/>
    <mergeCell ref="D443:D444"/>
    <mergeCell ref="D466:D467"/>
    <mergeCell ref="D1314:D1315"/>
    <mergeCell ref="D759:D760"/>
    <mergeCell ref="D784:D785"/>
    <mergeCell ref="D803:D804"/>
    <mergeCell ref="D827:D828"/>
    <mergeCell ref="D855:D856"/>
    <mergeCell ref="D874:D875"/>
    <mergeCell ref="D899:D900"/>
    <mergeCell ref="D918:D919"/>
    <mergeCell ref="D942:D943"/>
    <mergeCell ref="D958:D959"/>
    <mergeCell ref="D978:D979"/>
    <mergeCell ref="D998:D999"/>
    <mergeCell ref="D1018:D1019"/>
    <mergeCell ref="D1038:D1039"/>
    <mergeCell ref="D1055:D1056"/>
    <mergeCell ref="D1070:D1071"/>
    <mergeCell ref="D1085:D1086"/>
    <mergeCell ref="D1099:D1100"/>
    <mergeCell ref="D1114:D1115"/>
    <mergeCell ref="D1129:D1130"/>
    <mergeCell ref="D1150:D1151"/>
    <mergeCell ref="D1164:D1165"/>
    <mergeCell ref="D1179:D1180"/>
    <mergeCell ref="D1194:D1195"/>
    <mergeCell ref="D1219:D1220"/>
    <mergeCell ref="D1238:D1239"/>
    <mergeCell ref="D1260:D1261"/>
    <mergeCell ref="D1286:D1287"/>
    <mergeCell ref="A1212:P1212"/>
    <mergeCell ref="A1216:P1216"/>
    <mergeCell ref="A1217:P1217"/>
  </mergeCells>
  <dataValidations count="1">
    <dataValidation allowBlank="1" showInputMessage="1" showErrorMessage="1" sqref="B11:F14 D18 A46 D37 A59 D54 A75 D68 A90 D150 A180 D168 A202 D191 A220 D211 A241 D250 A286 D273 A309 D296 A331 D341 A364 D390 A418 D409 A435 D1237 D428 A453 D442 A476 D465 A498 D486 A520 D508 A539 D532 A561 D548 A586 D597 D649 A684 A1321 D714 A748 D738 A772 D1285 D758 A791 D783 G842:P842 A843:A851 D826 A886:A894 D873 D1313 D898 A930 D917 A948 D1017 A1044 D1037 A1060 D1054 A1075 D1069 A1090 D1084 D1113 A1140 D1163 A1184 D1178 A1207 D1193 D1259 A1300 A10:A14 G10:P14 G46:P50 A47:F50 G59:P64 A60:F64 G75:P79 A76:F79 G90:P95 A91:F95 G180:P187 A181:F187 G202:P207 A203:F207 G220:P225 A221:F225 G241:P246 A242:F246 G286:P292 A287:F292 G309:P315 A310:F315 G331:P337 A332:F337 G364:P367 A365:F367 G418:P424 A419:F424 G435:P438 A436:F438 G1273:P1281 A1274:F1281 G453:P461 A454:F461 G476:P482 A477:F482 G498:P504 A499:F504 G520:P528 A521:F528 G539:P544 A540:F544 G561:P570 A562:F570 G586:P593 A587:F593 A824:P824 G684:P690 A685:F690 G748:P754 A749:F754 G772:P779 A773:F779 G791:P798 A792:F798 G28:P33 L843:P851 B691:B711 G930:P937 A931:F937 G948:P953 A949:F953 G1044:P1050 A1045:F1050 G1060:P1065 A1061:F1065 G1075:P1080 A1076:F1080 G1090:P1094 A1091:F1094 G663:P671 G1184:P1189 A1185:F1189 G1207:P1214 A1208:F1214 G1228:J1233 B1125 G1321:P1325 A1322:F1325 A35:P35 A52:P52 A66:P66 A81:P81 A166:P166 A189:P189 A209:P209 A227:P227 A271:P271 A294:P294 A317:P317 A355:P355 A407:P407 A426:P426 A463:P463 A484:P484 A506:P506 A530:P530 A546:P546 A572:P572 A621:P621 A673:P673 A736:P736 A756:P756 A781:P781 A800:P800 A852:P852 A871:P871 A896:P896 A915:P915 A939:P939 A1035:P1035 A1052:P1052 A1067:P1067 A1082:P1082 A1096:P1096 A1126:P1126 A1176:P1176 A1191:P1191 A1216:P1216 A1283:P1283 A1311:P1311 D319 A348 A339:P339 A349:F353 G348:P353 D997 A1025 G1170:P1174 A1015:P1015 D99 A138 G138:P146 A139:F146 A124:P124 D126 A159 G159:P164 A160:F164 A148:P148 D357 A380 G380:P386 A381:F386 A369:P369 D977 A1005 G1005:P1013 A1006:F1013 A995:P995 D1128 A1155 G1155:P1159 A1156:F1159 A1147:P1147 D1149 A1170 R1156:AF1159 A1161:P1161 A1367:A1368 A1394:A1887 D229 A263 G263:P269 A264:F269 A248:P248 D694 A727 G727:P734 A728:F734 A712:P712 R138:R147 A1171:F1174 A814:A822 G1300:P1303 A1301:F1303 A1304:P1305 B988:P988 A1306:A1309 A1026:F1033 G1025:P1033 A955:P955 D941 B1051 A975:P975 D957 B851 B870 B672 D623 A663 A664:F671 A647:P647 B1229:F1233 A1111:P1111 D1098 B706:F710 A692:P692 D675 G705:J710 K705:P711 A705:A711 C1141:F1145 A1141:B1146 G1140:K1145 L1140:P1146 B1120:F1124 A1119:A1125 L1119:P1125 G1119:K1124 A1235:P1235 B1257:J1257 A1248 D1218 A1249:F1250 G1248:H1250 A1251:H1254 I1248:P1254 A1255:A1281 K1255:P1257 B1255:J1255 K1228:P1234 A1228:A1234 B1105:F1109 A1104:A1110 L1104:P1110 G1104:K1109 B1110 B1095 B1081 B1066 G965:K973 L965:P974 A965:A974 B966:F973 B1034 B1014 G989:P994 B938 B914 B895 B34 B823 B799 B780 B755 B735 B638:F645 A637:A646 L637:P646 G637:K645 B646 A97:P97 A400:F405 L571:P571 L545:P545 B505 B483 B462 B439 B425 A611:A620 B368 B354 B338 B316 B293 B270 B247 B226 B208 B188 B165 B147 A994:B994 B80 C65:D65 B51 A571:B571 A545:B545 A529:B529 L529:P529 A906:A913 B96 B123 A113:F122 D83 A112 G112:P122 B594 B620 D574 A595:P595 B612:F619 G611:K619 L611:P620 B387 B406 D371 A399 A388:P388 G399:P405 B15 G862:P862 A28 A29:F33 A16:P16 B843:K850 D802 A18:C20 E18:P20 A37:C39 E37:P39 A54:C56 E54:P56 A68:C70 E68:P70 A83:C85 E83:P85 A99:C101 E99:P101 A126:C128 E126:P128 A150:C152 E150:P152 A168:C170 E168:P170 A191:C193 E191:P193 A211:C213 E211:P213 A229:C231 E229:P231 A250:C252 E250:P252 A273:C275 E273:P275 A296:C298 E296:P298 A319:C321 E319:P321 A341:C343 E341:P343 A357:C359 E357:P359 A371:C373 E371:P373 A390:C392 E390:P392 A409:C411 E409:P411 A428:C430 E428:P430 A442:C444 E442:P444 A465:C467 E465:P467 A486:C488 E486:P488 A508:C510 E508:P510 A532:C534 E532:P534 A548:C550 E548:P550 A574:C576 E574:P576 A597:C599 E597:P599 A623:C625 E623:P625 A649:C651 E649:P651 A675:C677 E675:P677 A694:C696 E694:P696 A714:C716 E714:P716 A738:C740 E738:P740 A758:C760 E758:P760 A783:C785 E783:P785 A802:C804 E802:P804 A826:C828 E826:P828 A873:C875 E873:P875 A898:C900 E898:P900 A917:C919 E917:P919 A941:C943 E941:P943 A957:C959 E957:P959 A977:C979 E977:P979 A997:C999 E997:P999 A1017:C1019 E1017:P1019 A1037:C1039 E1037:P1039 A1054:C1056 E1054:P1056 A1069:C1071 E1069:P1071 A1084:C1086 E1084:P1086 A1098:C1100 E1098:P1100 A1113:C1115 E1113:P1115 A1128:C1130 E1128:P1130 A1149:C1151 E1149:P1151 A1163:C1165 E1163:P1165 A1178:C1180 E1178:P1180 A1193:C1195 E1193:P1195 A1218:C1220 E1218:P1220 A1237:C1239 E1237:P1239 A1259:C1261 E1259:P1261 A1285:C1287 E1285:P1287 A1313:C1315 E1313:P1315 A985:A994 G985:P987 B954:B987 B986:F994 B1308:P1309" xr:uid="{B3313D11-EA6B-4FD9-BEFC-37AA0AD08580}"/>
  </dataValidations>
  <printOptions horizontalCentered="1" verticalCentered="1"/>
  <pageMargins left="0.51181102362204722" right="0.51181102362204722" top="1.38375" bottom="0.78740157480314965" header="0.31496062992125984" footer="0.31496062992125984"/>
  <pageSetup paperSize="9" scale="54" fitToWidth="0" fitToHeight="0" orientation="landscape" r:id="rId1"/>
  <headerFooter>
    <oddHeader>&amp;C&amp;"-,Regular"&amp;18
&amp;G
GOVERNO DO ESTADO DO ESPÍRITO SANTO
SECRETARIA DE ESTADO DA EDUCAÇÃO 
ANEXO VIII B - FICHAS TÉCNICAS DAS PREPARAÇÕES - ENSINO FUNDAMENTAL SÉRIES INICIAIS</oddHeader>
  </headerFooter>
  <rowBreaks count="68" manualBreakCount="68">
    <brk id="15" max="14" man="1"/>
    <brk id="34" max="14" man="1"/>
    <brk id="51" max="14" man="1"/>
    <brk id="65" max="14" man="1"/>
    <brk id="80" max="14" man="1"/>
    <brk id="96" max="14" man="1"/>
    <brk id="123" max="14" man="1"/>
    <brk id="147" max="14" man="1"/>
    <brk id="165" max="14" man="1"/>
    <brk id="188" max="14" man="1"/>
    <brk id="208" max="14" man="1"/>
    <brk id="226" max="14" man="1"/>
    <brk id="247" max="14" man="1"/>
    <brk id="270" max="14" man="1"/>
    <brk id="293" max="14" man="1"/>
    <brk id="316" max="14" man="1"/>
    <brk id="338" max="14" man="1"/>
    <brk id="354" max="14" man="1"/>
    <brk id="368" max="14" man="1"/>
    <brk id="387" max="14" man="1"/>
    <brk id="406" max="14" man="1"/>
    <brk id="425" max="14" man="1"/>
    <brk id="439" max="14" man="1"/>
    <brk id="462" max="14" man="1"/>
    <brk id="483" max="14" man="1"/>
    <brk id="505" max="14" man="1"/>
    <brk id="529" max="14" man="1"/>
    <brk id="545" max="14" man="1"/>
    <brk id="571" max="14" man="1"/>
    <brk id="594" max="14" man="1"/>
    <brk id="620" max="14" man="1"/>
    <brk id="646" max="14" man="1"/>
    <brk id="672" max="14" man="1"/>
    <brk id="691" max="14" man="1"/>
    <brk id="711" max="14" man="1"/>
    <brk id="735" max="14" man="1"/>
    <brk id="755" max="14" man="1"/>
    <brk id="780" max="14" man="1"/>
    <brk id="799" max="14" man="1"/>
    <brk id="823" max="14" man="1"/>
    <brk id="851" max="14" man="1"/>
    <brk id="870" max="14" man="1"/>
    <brk id="895" max="14" man="1"/>
    <brk id="914" max="14" man="1"/>
    <brk id="938" max="14" man="1"/>
    <brk id="954" max="14" man="1"/>
    <brk id="974" max="14" man="1"/>
    <brk id="994" max="14" man="1"/>
    <brk id="1014" max="14" man="1"/>
    <brk id="954" max="14" man="1"/>
    <brk id="974" max="14" man="1"/>
    <brk id="1034" max="14" man="1"/>
    <brk id="1051" max="14" man="1"/>
    <brk id="1066" max="14" man="1"/>
    <brk id="1081" max="14" man="1"/>
    <brk id="1095" max="14" man="1"/>
    <brk id="1110" max="14" man="1"/>
    <brk id="1125" max="14" man="1"/>
    <brk id="691" max="14" man="1"/>
    <brk id="1146" max="14" man="1"/>
    <brk id="1160" max="14" man="1"/>
    <brk id="1175" max="14" man="1"/>
    <brk id="1190" max="14" man="1"/>
    <brk id="1215" max="14" man="1"/>
    <brk id="1234" max="14" man="1"/>
    <brk id="1256" max="14" man="1"/>
    <brk id="1282" max="14" man="1"/>
    <brk id="1310" max="14"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AD241962-6498-4213-BA12-A85D8E45A829}">
          <x14:formula1>
            <xm:f>'Tabela de alimentos'!$A$3:$A$691</xm:f>
          </x14:formula1>
          <xm:sqref>A1888:A1048576 A439:A440 A1221:A1227 A1215 A1196:A1206 A1190 A1181:A1183 A1000:A1004 A1131:A1139 A1101:A1103 A1095 A1087:A1089 A1081 A1072:A1074 A1066 A1057:A1059 A1051 A1040:A1043 A15 A938 A920:A929 A914 A901:A905 A895 A876:A885 A870 A691:A711 A805:A813 A799 A786:A790 A780 A761:A771 A755 A741:A747 A253:A262 A678:A683 A672 A626:A636 A96 A577:A585 A1255 A551:A560 A1240:A1247 A535:A538 A1257:A1305 A511:A519 A505 A489:A497 A483 A468:A475 A462 A445:A452 A431:A434 A425 A412:A417 A153:A158 A360:A363 A338:A354 A322:A330 A316 A299:A308 A293 A276:A285 A232:A240 A226 A214:A219 A208 A194:A201 A188 A171:A179 A6:A9 A86:A89 A80 A71:A74 A65 A57:A58 A51 A40:A45 A393:A398 A1034 A1020:A1024 A129:A137 A368 A600:A610 A374:A379 A823 A1014 A1160 A1175 A247 A270 A735 A717:A726 A1152:A1154 A1166:A1169 A989:A994 A944:A947 A34 A652:A662 A1116:A1118 A594 A387 A406 A954:A987 A1310:A1325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3DBAF-96C7-4DD8-98D8-F65E535925C1}">
  <dimension ref="A1:AH778"/>
  <sheetViews>
    <sheetView showGridLines="0" view="pageLayout" topLeftCell="A528" zoomScaleNormal="80" zoomScaleSheetLayoutView="70" workbookViewId="0">
      <selection activeCell="A1311" sqref="A1311:P1311"/>
    </sheetView>
  </sheetViews>
  <sheetFormatPr defaultColWidth="9.140625" defaultRowHeight="15.75" x14ac:dyDescent="0.25"/>
  <cols>
    <col min="1" max="1" width="54.5703125" style="261" customWidth="1"/>
    <col min="2" max="5" width="10.7109375" style="251" customWidth="1"/>
    <col min="6" max="6" width="18.140625" style="251" customWidth="1"/>
    <col min="7" max="7" width="9.7109375" style="331" customWidth="1"/>
    <col min="8" max="13" width="9.7109375" style="251" customWidth="1"/>
    <col min="14" max="14" width="10.5703125" style="251" bestFit="1" customWidth="1"/>
    <col min="15" max="16" width="9.7109375" style="251" customWidth="1"/>
    <col min="17" max="16384" width="9.140625" style="260"/>
  </cols>
  <sheetData>
    <row r="1" spans="1:17" s="262" customFormat="1" ht="48" customHeight="1" x14ac:dyDescent="0.25">
      <c r="A1" s="510" t="s">
        <v>762</v>
      </c>
      <c r="B1" s="511"/>
      <c r="C1" s="511"/>
      <c r="D1" s="511"/>
      <c r="E1" s="511"/>
      <c r="F1" s="511"/>
      <c r="G1" s="511"/>
      <c r="H1" s="511"/>
      <c r="I1" s="511"/>
      <c r="J1" s="511"/>
      <c r="K1" s="511"/>
      <c r="L1" s="511"/>
      <c r="M1" s="511"/>
      <c r="N1" s="511"/>
      <c r="O1" s="511"/>
      <c r="P1" s="512"/>
    </row>
    <row r="2" spans="1:17" s="261" customFormat="1" ht="24.95" customHeight="1" x14ac:dyDescent="0.2">
      <c r="A2" s="513" t="s">
        <v>1366</v>
      </c>
      <c r="B2" s="514"/>
      <c r="C2" s="514"/>
      <c r="D2" s="514"/>
      <c r="E2" s="514"/>
      <c r="F2" s="514"/>
      <c r="G2" s="514"/>
      <c r="H2" s="514"/>
      <c r="I2" s="514"/>
      <c r="J2" s="514"/>
      <c r="K2" s="514"/>
      <c r="L2" s="514"/>
      <c r="M2" s="514"/>
      <c r="N2" s="514"/>
      <c r="O2" s="514"/>
      <c r="P2" s="515"/>
    </row>
    <row r="3" spans="1:17" s="261" customFormat="1" ht="24.95" customHeight="1" x14ac:dyDescent="0.2">
      <c r="A3" s="534" t="s">
        <v>1024</v>
      </c>
      <c r="B3" s="535"/>
      <c r="C3" s="535"/>
      <c r="D3" s="535"/>
      <c r="E3" s="535"/>
      <c r="F3" s="535"/>
      <c r="G3" s="522" t="s">
        <v>764</v>
      </c>
      <c r="H3" s="523"/>
      <c r="I3" s="523"/>
      <c r="J3" s="523"/>
      <c r="K3" s="523"/>
      <c r="L3" s="523"/>
      <c r="M3" s="523"/>
      <c r="N3" s="523"/>
      <c r="O3" s="523"/>
      <c r="P3" s="524"/>
    </row>
    <row r="4" spans="1:17" s="261" customFormat="1" ht="24.95" customHeight="1" x14ac:dyDescent="0.2">
      <c r="A4" s="525" t="s">
        <v>393</v>
      </c>
      <c r="B4" s="505" t="s">
        <v>644</v>
      </c>
      <c r="C4" s="505" t="s">
        <v>645</v>
      </c>
      <c r="D4" s="505" t="s">
        <v>1613</v>
      </c>
      <c r="E4" s="505" t="s">
        <v>394</v>
      </c>
      <c r="F4" s="505" t="s">
        <v>621</v>
      </c>
      <c r="G4" s="527" t="s">
        <v>31</v>
      </c>
      <c r="H4" s="528"/>
      <c r="I4" s="263" t="s">
        <v>7</v>
      </c>
      <c r="J4" s="264" t="s">
        <v>32</v>
      </c>
      <c r="K4" s="264" t="s">
        <v>640</v>
      </c>
      <c r="L4" s="265" t="s">
        <v>8</v>
      </c>
      <c r="M4" s="266" t="s">
        <v>9</v>
      </c>
      <c r="N4" s="267" t="s">
        <v>10</v>
      </c>
      <c r="O4" s="264" t="s">
        <v>396</v>
      </c>
      <c r="P4" s="268" t="s">
        <v>623</v>
      </c>
    </row>
    <row r="5" spans="1:17" s="261" customFormat="1" ht="24.95" customHeight="1" x14ac:dyDescent="0.2">
      <c r="A5" s="526"/>
      <c r="B5" s="506"/>
      <c r="C5" s="506"/>
      <c r="D5" s="506"/>
      <c r="E5" s="506"/>
      <c r="F5" s="506"/>
      <c r="G5" s="269" t="s">
        <v>34</v>
      </c>
      <c r="H5" s="270" t="s">
        <v>35</v>
      </c>
      <c r="I5" s="271" t="s">
        <v>36</v>
      </c>
      <c r="J5" s="272" t="s">
        <v>36</v>
      </c>
      <c r="K5" s="272" t="s">
        <v>36</v>
      </c>
      <c r="L5" s="273" t="s">
        <v>37</v>
      </c>
      <c r="M5" s="274" t="s">
        <v>37</v>
      </c>
      <c r="N5" s="275" t="s">
        <v>38</v>
      </c>
      <c r="O5" s="272" t="s">
        <v>37</v>
      </c>
      <c r="P5" s="276" t="s">
        <v>37</v>
      </c>
    </row>
    <row r="6" spans="1:17" s="261" customFormat="1" ht="24.95" customHeight="1" x14ac:dyDescent="0.2">
      <c r="A6" s="277" t="s">
        <v>142</v>
      </c>
      <c r="B6" s="278">
        <v>60</v>
      </c>
      <c r="C6" s="249">
        <v>50</v>
      </c>
      <c r="D6" s="249" t="s">
        <v>1614</v>
      </c>
      <c r="E6" s="279">
        <f>IFERROR(B6/C6,0)</f>
        <v>1.2</v>
      </c>
      <c r="F6" s="279" t="s">
        <v>1245</v>
      </c>
      <c r="G6" s="398">
        <f>IFERROR((VLOOKUP($A6,'[1]Tabela de alimentos'!$A$3:$K$1041,2,FALSE))*$C6/100,0)</f>
        <v>24.161106521739121</v>
      </c>
      <c r="H6" s="281">
        <f>IFERROR((VLOOKUP($A6,'[1]Tabela de alimentos'!$A$3:$K$1041,3,FALSE))*$C6/100,0)</f>
        <v>101.09006968695648</v>
      </c>
      <c r="I6" s="279">
        <f>IFERROR((VLOOKUP($A6,'[1]Tabela de alimentos'!$A$3:$K$1041,4,FALSE))*$C6/100,0)</f>
        <v>0.42934782608695654</v>
      </c>
      <c r="J6" s="282">
        <f>IFERROR((VLOOKUP($A6,'[1]Tabela de alimentos'!$A$3:$K$1041,5,FALSE))*$C6/100,0)</f>
        <v>6.1666666666666668E-2</v>
      </c>
      <c r="K6" s="282">
        <f>IFERROR((VLOOKUP($A6,'[1]Tabela de alimentos'!$A$3:$K$1041,6,FALSE))*$C6/100,0)</f>
        <v>6.1673188405797053</v>
      </c>
      <c r="L6" s="283">
        <f>IFERROR((VLOOKUP($A6,'[1]Tabela de alimentos'!$A$3:$K$1041,7,FALSE))*$C6/100,0)</f>
        <v>11.216666666666667</v>
      </c>
      <c r="M6" s="283">
        <f>IFERROR((VLOOKUP($A6,'[1]Tabela de alimentos'!$A$3:$K$1041,8,FALSE))*$C6/100,0)</f>
        <v>0.12833333333333333</v>
      </c>
      <c r="N6" s="283">
        <f>IFERROR((VLOOKUP($A6,'[1]Tabela de alimentos'!$A$3:$K$1041,9,FALSE))*$C6/100,0)</f>
        <v>1.1499999999999999</v>
      </c>
      <c r="O6" s="283">
        <f>IFERROR((VLOOKUP($A6,'[1]Tabela de alimentos'!$A$3:$K$1041,10,FALSE))*$C6/100,0)</f>
        <v>17.311666666666667</v>
      </c>
      <c r="P6" s="284">
        <f>IFERROR((VLOOKUP($A6,'[1]Tabela de alimentos'!$A$3:$K$1041,11,FALSE))*$C6/100,0)</f>
        <v>0</v>
      </c>
    </row>
    <row r="7" spans="1:17" s="261" customFormat="1" ht="24.95" customHeight="1" x14ac:dyDescent="0.2">
      <c r="A7" s="373" t="s">
        <v>1209</v>
      </c>
      <c r="B7" s="542" t="s">
        <v>1245</v>
      </c>
      <c r="C7" s="543"/>
      <c r="D7" s="257"/>
      <c r="E7" s="374"/>
      <c r="F7" s="374"/>
      <c r="G7" s="290"/>
      <c r="H7" s="257"/>
      <c r="I7" s="257"/>
      <c r="J7" s="257"/>
      <c r="K7" s="257"/>
      <c r="L7" s="257"/>
      <c r="M7" s="257"/>
      <c r="N7" s="257"/>
      <c r="O7" s="257"/>
      <c r="P7" s="294"/>
    </row>
    <row r="8" spans="1:17" s="261" customFormat="1" ht="24.95" customHeight="1" x14ac:dyDescent="0.25">
      <c r="A8" s="295" t="s">
        <v>767</v>
      </c>
      <c r="B8" s="537"/>
      <c r="C8" s="537"/>
      <c r="D8" s="250"/>
      <c r="E8" s="296"/>
      <c r="F8" s="296"/>
      <c r="G8" s="296"/>
      <c r="H8" s="297"/>
      <c r="I8" s="296"/>
      <c r="J8" s="296"/>
      <c r="K8" s="296"/>
      <c r="L8" s="296"/>
      <c r="M8" s="296"/>
      <c r="N8" s="298"/>
      <c r="O8" s="298"/>
      <c r="P8" s="299"/>
      <c r="Q8" s="260"/>
    </row>
    <row r="9" spans="1:17" s="261" customFormat="1" ht="24.95" customHeight="1" x14ac:dyDescent="0.2">
      <c r="A9" s="300" t="s">
        <v>1210</v>
      </c>
      <c r="B9" s="251"/>
      <c r="C9" s="251"/>
      <c r="D9" s="251"/>
      <c r="E9" s="251"/>
      <c r="F9" s="251"/>
      <c r="G9" s="251"/>
      <c r="H9" s="251"/>
      <c r="I9" s="251"/>
      <c r="J9" s="251"/>
      <c r="K9" s="251"/>
      <c r="L9" s="251"/>
      <c r="M9" s="251"/>
      <c r="N9" s="251"/>
      <c r="O9" s="251"/>
      <c r="P9" s="301"/>
    </row>
    <row r="10" spans="1:17" s="261" customFormat="1" ht="24.95" customHeight="1" thickBot="1" x14ac:dyDescent="0.25">
      <c r="A10" s="300" t="s">
        <v>1211</v>
      </c>
      <c r="B10" s="251"/>
      <c r="C10" s="251"/>
      <c r="D10" s="251"/>
      <c r="E10" s="251"/>
      <c r="F10" s="251"/>
      <c r="G10" s="251"/>
      <c r="H10" s="251"/>
      <c r="I10" s="251"/>
      <c r="J10" s="251"/>
      <c r="K10" s="251"/>
      <c r="L10" s="251"/>
      <c r="M10" s="251"/>
      <c r="N10" s="251"/>
      <c r="O10" s="251"/>
      <c r="P10" s="303"/>
    </row>
    <row r="11" spans="1:17" s="261" customFormat="1" ht="24.95" customHeight="1" thickBot="1" x14ac:dyDescent="0.25">
      <c r="A11" s="302"/>
      <c r="B11" s="252"/>
      <c r="C11" s="252"/>
      <c r="D11" s="252"/>
      <c r="E11" s="252"/>
      <c r="F11" s="252"/>
      <c r="G11" s="252"/>
      <c r="H11" s="252"/>
      <c r="I11" s="252"/>
      <c r="J11" s="252"/>
      <c r="K11" s="252"/>
      <c r="L11" s="252"/>
      <c r="M11" s="252"/>
      <c r="N11" s="252"/>
      <c r="O11" s="252"/>
      <c r="P11" s="303"/>
    </row>
    <row r="12" spans="1:17" s="261" customFormat="1" ht="24.95" customHeight="1" thickBot="1" x14ac:dyDescent="0.25">
      <c r="A12" s="304"/>
      <c r="B12" s="532" t="s">
        <v>1152</v>
      </c>
      <c r="C12" s="532"/>
      <c r="D12" s="532"/>
      <c r="E12" s="532"/>
      <c r="F12" s="532"/>
      <c r="G12" s="532"/>
      <c r="H12" s="532"/>
      <c r="I12" s="532"/>
      <c r="J12" s="532"/>
      <c r="K12" s="532"/>
      <c r="L12" s="306"/>
      <c r="M12" s="306"/>
      <c r="N12" s="306"/>
      <c r="O12" s="306"/>
      <c r="P12" s="307"/>
    </row>
    <row r="13" spans="1:17" s="261" customFormat="1" ht="43.5" customHeight="1" x14ac:dyDescent="0.2">
      <c r="A13" s="510" t="s">
        <v>762</v>
      </c>
      <c r="B13" s="511"/>
      <c r="C13" s="511"/>
      <c r="D13" s="511"/>
      <c r="E13" s="511"/>
      <c r="F13" s="511"/>
      <c r="G13" s="511"/>
      <c r="H13" s="511"/>
      <c r="I13" s="511"/>
      <c r="J13" s="511"/>
      <c r="K13" s="511"/>
      <c r="L13" s="511"/>
      <c r="M13" s="511"/>
      <c r="N13" s="511"/>
      <c r="O13" s="511"/>
      <c r="P13" s="512"/>
    </row>
    <row r="14" spans="1:17" s="261" customFormat="1" ht="24.95" customHeight="1" x14ac:dyDescent="0.2">
      <c r="A14" s="513" t="s">
        <v>1366</v>
      </c>
      <c r="B14" s="514"/>
      <c r="C14" s="514"/>
      <c r="D14" s="514"/>
      <c r="E14" s="514"/>
      <c r="F14" s="514"/>
      <c r="G14" s="514"/>
      <c r="H14" s="514"/>
      <c r="I14" s="514"/>
      <c r="J14" s="514"/>
      <c r="K14" s="514"/>
      <c r="L14" s="514"/>
      <c r="M14" s="514"/>
      <c r="N14" s="514"/>
      <c r="O14" s="514"/>
      <c r="P14" s="515"/>
    </row>
    <row r="15" spans="1:17" s="261" customFormat="1" ht="24.95" customHeight="1" x14ac:dyDescent="0.2">
      <c r="A15" s="534" t="s">
        <v>1102</v>
      </c>
      <c r="B15" s="535"/>
      <c r="C15" s="535"/>
      <c r="D15" s="535"/>
      <c r="E15" s="535"/>
      <c r="F15" s="535"/>
      <c r="G15" s="522" t="s">
        <v>764</v>
      </c>
      <c r="H15" s="523"/>
      <c r="I15" s="523"/>
      <c r="J15" s="523"/>
      <c r="K15" s="523"/>
      <c r="L15" s="523"/>
      <c r="M15" s="523"/>
      <c r="N15" s="523"/>
      <c r="O15" s="523"/>
      <c r="P15" s="524"/>
    </row>
    <row r="16" spans="1:17" s="261" customFormat="1" ht="24.95" customHeight="1" x14ac:dyDescent="0.2">
      <c r="A16" s="525" t="s">
        <v>393</v>
      </c>
      <c r="B16" s="505" t="s">
        <v>644</v>
      </c>
      <c r="C16" s="505" t="s">
        <v>645</v>
      </c>
      <c r="D16" s="505" t="s">
        <v>1613</v>
      </c>
      <c r="E16" s="505" t="s">
        <v>394</v>
      </c>
      <c r="F16" s="505" t="s">
        <v>621</v>
      </c>
      <c r="G16" s="527" t="s">
        <v>31</v>
      </c>
      <c r="H16" s="528"/>
      <c r="I16" s="263" t="s">
        <v>7</v>
      </c>
      <c r="J16" s="264" t="s">
        <v>32</v>
      </c>
      <c r="K16" s="264" t="s">
        <v>640</v>
      </c>
      <c r="L16" s="265" t="s">
        <v>8</v>
      </c>
      <c r="M16" s="266" t="s">
        <v>9</v>
      </c>
      <c r="N16" s="267" t="s">
        <v>10</v>
      </c>
      <c r="O16" s="264" t="s">
        <v>396</v>
      </c>
      <c r="P16" s="268" t="s">
        <v>623</v>
      </c>
    </row>
    <row r="17" spans="1:16" s="261" customFormat="1" ht="24.95" customHeight="1" x14ac:dyDescent="0.2">
      <c r="A17" s="526"/>
      <c r="B17" s="506"/>
      <c r="C17" s="506"/>
      <c r="D17" s="506"/>
      <c r="E17" s="506"/>
      <c r="F17" s="506"/>
      <c r="G17" s="377" t="s">
        <v>34</v>
      </c>
      <c r="H17" s="270" t="s">
        <v>35</v>
      </c>
      <c r="I17" s="271" t="s">
        <v>36</v>
      </c>
      <c r="J17" s="272" t="s">
        <v>36</v>
      </c>
      <c r="K17" s="272" t="s">
        <v>36</v>
      </c>
      <c r="L17" s="273" t="s">
        <v>37</v>
      </c>
      <c r="M17" s="274" t="s">
        <v>37</v>
      </c>
      <c r="N17" s="275" t="s">
        <v>38</v>
      </c>
      <c r="O17" s="272" t="s">
        <v>37</v>
      </c>
      <c r="P17" s="276" t="s">
        <v>37</v>
      </c>
    </row>
    <row r="18" spans="1:16" s="261" customFormat="1" ht="24.95" customHeight="1" x14ac:dyDescent="0.2">
      <c r="A18" s="277" t="s">
        <v>156</v>
      </c>
      <c r="B18" s="278">
        <v>120</v>
      </c>
      <c r="C18" s="249">
        <v>120</v>
      </c>
      <c r="D18" s="249" t="s">
        <v>1614</v>
      </c>
      <c r="E18" s="279">
        <f>IFERROR(B18/C18,0)</f>
        <v>1</v>
      </c>
      <c r="F18" s="279" t="s">
        <v>1212</v>
      </c>
      <c r="G18" s="398">
        <f>IFERROR((VLOOKUP($A18,'[1]Tabela de alimentos'!$A$3:$K$1041,2,FALSE))*$C18/100,0)</f>
        <v>117.89964260869569</v>
      </c>
      <c r="H18" s="281">
        <f>IFERROR((VLOOKUP($A18,'[1]Tabela de alimentos'!$A$3:$K$1041,3,FALSE))*$C18/100,0)</f>
        <v>493.29210467478276</v>
      </c>
      <c r="I18" s="279">
        <f>IFERROR((VLOOKUP($A18,'[1]Tabela de alimentos'!$A$3:$K$1041,4,FALSE))*$C18/100,0)</f>
        <v>1.5217391304347827</v>
      </c>
      <c r="J18" s="282">
        <f>IFERROR((VLOOKUP($A18,'[1]Tabela de alimentos'!$A$3:$K$1041,5,FALSE))*$C18/100,0)</f>
        <v>7.8000000000000014E-2</v>
      </c>
      <c r="K18" s="282">
        <f>IFERROR((VLOOKUP($A18,'[1]Tabela de alimentos'!$A$3:$K$1041,6,FALSE))*$C18/100,0)</f>
        <v>31.14826086956522</v>
      </c>
      <c r="L18" s="283">
        <f>IFERROR((VLOOKUP($A18,'[1]Tabela de alimentos'!$A$3:$K$1041,7,FALSE))*$C18/100,0)</f>
        <v>9.0760000000000005</v>
      </c>
      <c r="M18" s="283">
        <f>IFERROR((VLOOKUP($A18,'[1]Tabela de alimentos'!$A$3:$K$1041,8,FALSE))*$C18/100,0)</f>
        <v>0.45600000000000002</v>
      </c>
      <c r="N18" s="283">
        <f>IFERROR((VLOOKUP($A18,'[1]Tabela de alimentos'!$A$3:$K$1041,9,FALSE))*$C18/100,0)</f>
        <v>38.4</v>
      </c>
      <c r="O18" s="283">
        <f>IFERROR((VLOOKUP($A18,'[1]Tabela de alimentos'!$A$3:$K$1041,10,FALSE))*$C18/100,0)</f>
        <v>25.908000000000001</v>
      </c>
      <c r="P18" s="284">
        <f>IFERROR((VLOOKUP($A18,'[1]Tabela de alimentos'!$A$3:$K$1041,11,FALSE))*$C18/100,0)</f>
        <v>0</v>
      </c>
    </row>
    <row r="19" spans="1:16" s="261" customFormat="1" ht="24.95" customHeight="1" x14ac:dyDescent="0.2">
      <c r="A19" s="373" t="s">
        <v>1209</v>
      </c>
      <c r="B19" s="566" t="s">
        <v>1212</v>
      </c>
      <c r="C19" s="541"/>
      <c r="D19" s="257"/>
      <c r="E19" s="374"/>
      <c r="F19" s="374"/>
      <c r="G19" s="290"/>
      <c r="H19" s="257"/>
      <c r="I19" s="257"/>
      <c r="J19" s="257"/>
      <c r="K19" s="257"/>
      <c r="L19" s="257"/>
      <c r="M19" s="257"/>
      <c r="N19" s="257"/>
      <c r="O19" s="257"/>
      <c r="P19" s="294"/>
    </row>
    <row r="20" spans="1:16" s="261" customFormat="1" ht="24.95" customHeight="1" x14ac:dyDescent="0.2">
      <c r="A20" s="295" t="s">
        <v>767</v>
      </c>
      <c r="B20" s="537"/>
      <c r="C20" s="537"/>
      <c r="D20" s="250"/>
      <c r="E20" s="296"/>
      <c r="F20" s="296"/>
      <c r="G20" s="297"/>
      <c r="H20" s="296"/>
      <c r="I20" s="296"/>
      <c r="J20" s="296"/>
      <c r="K20" s="296"/>
      <c r="L20" s="296"/>
      <c r="M20" s="298"/>
      <c r="N20" s="298"/>
      <c r="O20" s="298"/>
      <c r="P20" s="299"/>
    </row>
    <row r="21" spans="1:16" s="261" customFormat="1" ht="24.95" customHeight="1" x14ac:dyDescent="0.2">
      <c r="A21" s="516" t="s">
        <v>1103</v>
      </c>
      <c r="B21" s="517"/>
      <c r="C21" s="517"/>
      <c r="D21" s="517"/>
      <c r="E21" s="517"/>
      <c r="F21" s="517"/>
      <c r="G21" s="517"/>
      <c r="H21" s="517"/>
      <c r="I21" s="517"/>
      <c r="J21" s="517"/>
      <c r="K21" s="517"/>
      <c r="L21" s="517"/>
      <c r="M21" s="517"/>
      <c r="N21" s="517"/>
      <c r="O21" s="517"/>
      <c r="P21" s="518"/>
    </row>
    <row r="22" spans="1:16" s="261" customFormat="1" ht="24.95" customHeight="1" thickBot="1" x14ac:dyDescent="0.25">
      <c r="A22" s="516" t="s">
        <v>811</v>
      </c>
      <c r="B22" s="517"/>
      <c r="C22" s="517"/>
      <c r="D22" s="517"/>
      <c r="E22" s="517"/>
      <c r="F22" s="517"/>
      <c r="G22" s="517"/>
      <c r="H22" s="517"/>
      <c r="I22" s="517"/>
      <c r="J22" s="517"/>
      <c r="K22" s="517"/>
      <c r="L22" s="517"/>
      <c r="M22" s="517"/>
      <c r="N22" s="517"/>
      <c r="O22" s="517"/>
      <c r="P22" s="518"/>
    </row>
    <row r="23" spans="1:16" s="261" customFormat="1" ht="24.95" customHeight="1" thickBot="1" x14ac:dyDescent="0.25">
      <c r="A23" s="304"/>
      <c r="B23" s="532" t="s">
        <v>1152</v>
      </c>
      <c r="C23" s="532"/>
      <c r="D23" s="532"/>
      <c r="E23" s="532"/>
      <c r="F23" s="532"/>
      <c r="G23" s="532"/>
      <c r="H23" s="532"/>
      <c r="I23" s="532"/>
      <c r="J23" s="532"/>
      <c r="K23" s="532"/>
      <c r="L23" s="306"/>
      <c r="M23" s="306"/>
      <c r="N23" s="306"/>
      <c r="O23" s="306"/>
      <c r="P23" s="307"/>
    </row>
    <row r="24" spans="1:16" s="261" customFormat="1" ht="46.5" customHeight="1" x14ac:dyDescent="0.2">
      <c r="A24" s="510" t="s">
        <v>762</v>
      </c>
      <c r="B24" s="511"/>
      <c r="C24" s="511"/>
      <c r="D24" s="511"/>
      <c r="E24" s="511"/>
      <c r="F24" s="511"/>
      <c r="G24" s="511"/>
      <c r="H24" s="511"/>
      <c r="I24" s="511"/>
      <c r="J24" s="511"/>
      <c r="K24" s="511"/>
      <c r="L24" s="511"/>
      <c r="M24" s="511"/>
      <c r="N24" s="511"/>
      <c r="O24" s="511"/>
      <c r="P24" s="512"/>
    </row>
    <row r="25" spans="1:16" s="261" customFormat="1" ht="24.95" customHeight="1" x14ac:dyDescent="0.2">
      <c r="A25" s="513" t="s">
        <v>1366</v>
      </c>
      <c r="B25" s="514"/>
      <c r="C25" s="514"/>
      <c r="D25" s="514"/>
      <c r="E25" s="514"/>
      <c r="F25" s="514"/>
      <c r="G25" s="514"/>
      <c r="H25" s="514"/>
      <c r="I25" s="514"/>
      <c r="J25" s="514"/>
      <c r="K25" s="514"/>
      <c r="L25" s="514"/>
      <c r="M25" s="514"/>
      <c r="N25" s="514"/>
      <c r="O25" s="514"/>
      <c r="P25" s="515"/>
    </row>
    <row r="26" spans="1:16" s="261" customFormat="1" ht="24.95" customHeight="1" x14ac:dyDescent="0.2">
      <c r="A26" s="534" t="s">
        <v>1110</v>
      </c>
      <c r="B26" s="535"/>
      <c r="C26" s="535"/>
      <c r="D26" s="535"/>
      <c r="E26" s="535"/>
      <c r="F26" s="535"/>
      <c r="G26" s="522" t="s">
        <v>764</v>
      </c>
      <c r="H26" s="523"/>
      <c r="I26" s="523"/>
      <c r="J26" s="523"/>
      <c r="K26" s="523"/>
      <c r="L26" s="523"/>
      <c r="M26" s="523"/>
      <c r="N26" s="523"/>
      <c r="O26" s="523"/>
      <c r="P26" s="524"/>
    </row>
    <row r="27" spans="1:16" s="261" customFormat="1" ht="24.95" customHeight="1" x14ac:dyDescent="0.2">
      <c r="A27" s="525" t="s">
        <v>393</v>
      </c>
      <c r="B27" s="505" t="s">
        <v>644</v>
      </c>
      <c r="C27" s="505" t="s">
        <v>645</v>
      </c>
      <c r="D27" s="505" t="s">
        <v>1613</v>
      </c>
      <c r="E27" s="505" t="s">
        <v>394</v>
      </c>
      <c r="F27" s="505" t="s">
        <v>621</v>
      </c>
      <c r="G27" s="527" t="s">
        <v>31</v>
      </c>
      <c r="H27" s="528"/>
      <c r="I27" s="263" t="s">
        <v>7</v>
      </c>
      <c r="J27" s="264" t="s">
        <v>32</v>
      </c>
      <c r="K27" s="264" t="s">
        <v>640</v>
      </c>
      <c r="L27" s="265" t="s">
        <v>8</v>
      </c>
      <c r="M27" s="266" t="s">
        <v>9</v>
      </c>
      <c r="N27" s="267" t="s">
        <v>10</v>
      </c>
      <c r="O27" s="264" t="s">
        <v>396</v>
      </c>
      <c r="P27" s="268" t="s">
        <v>623</v>
      </c>
    </row>
    <row r="28" spans="1:16" s="261" customFormat="1" ht="24.95" customHeight="1" x14ac:dyDescent="0.2">
      <c r="A28" s="526"/>
      <c r="B28" s="506"/>
      <c r="C28" s="506"/>
      <c r="D28" s="506"/>
      <c r="E28" s="506"/>
      <c r="F28" s="506"/>
      <c r="G28" s="377" t="s">
        <v>34</v>
      </c>
      <c r="H28" s="270" t="s">
        <v>35</v>
      </c>
      <c r="I28" s="271" t="s">
        <v>36</v>
      </c>
      <c r="J28" s="272" t="s">
        <v>36</v>
      </c>
      <c r="K28" s="272" t="s">
        <v>36</v>
      </c>
      <c r="L28" s="273" t="s">
        <v>37</v>
      </c>
      <c r="M28" s="274" t="s">
        <v>37</v>
      </c>
      <c r="N28" s="275" t="s">
        <v>38</v>
      </c>
      <c r="O28" s="272" t="s">
        <v>37</v>
      </c>
      <c r="P28" s="276" t="s">
        <v>37</v>
      </c>
    </row>
    <row r="29" spans="1:16" s="261" customFormat="1" ht="24.95" customHeight="1" x14ac:dyDescent="0.2">
      <c r="A29" s="277" t="s">
        <v>48</v>
      </c>
      <c r="B29" s="278">
        <v>30</v>
      </c>
      <c r="C29" s="249">
        <v>30</v>
      </c>
      <c r="D29" s="249" t="s">
        <v>1614</v>
      </c>
      <c r="E29" s="279">
        <f>IFERROR(B29/C29,0)</f>
        <v>1</v>
      </c>
      <c r="F29" s="279" t="s">
        <v>1213</v>
      </c>
      <c r="G29" s="280">
        <f>IFERROR((VLOOKUP($A29,'Tabela de alimentos'!$A$3:$K$1041,2,FALSE))*$C29/100,0)</f>
        <v>129.51968434782609</v>
      </c>
      <c r="H29" s="281">
        <f>IFERROR((VLOOKUP($A29,'Tabela de alimentos'!$A$3:$K$1041,3,FALSE))*$C29/100,0)</f>
        <v>541.91035931130432</v>
      </c>
      <c r="I29" s="279">
        <f>IFERROR((VLOOKUP($A29,'Tabela de alimentos'!$A$3:$K$1041,4,FALSE))*$C29/100,0)</f>
        <v>3.0165391304347828</v>
      </c>
      <c r="J29" s="282">
        <f>IFERROR((VLOOKUP($A29,'Tabela de alimentos'!$A$3:$K$1041,5,FALSE))*$C29/100,0)</f>
        <v>4.3310000000000004</v>
      </c>
      <c r="K29" s="282">
        <f>IFERROR((VLOOKUP($A29,'Tabela de alimentos'!$A$3:$K$1041,6,FALSE))*$C29/100,0)</f>
        <v>20.619460869565213</v>
      </c>
      <c r="L29" s="283">
        <f>IFERROR((VLOOKUP($A29,'Tabela de alimentos'!$A$3:$K$1041,7,FALSE))*$C29/100,0)</f>
        <v>6.0010000000000003</v>
      </c>
      <c r="M29" s="283">
        <f>IFERROR((VLOOKUP($A29,'Tabela de alimentos'!$A$3:$K$1041,8,FALSE))*$C29/100,0)</f>
        <v>0.66</v>
      </c>
      <c r="N29" s="283">
        <f>IFERROR((VLOOKUP($A29,'Tabela de alimentos'!$A$3:$K$1041,9,FALSE))*$C29/100,0)</f>
        <v>0</v>
      </c>
      <c r="O29" s="283">
        <f>IFERROR((VLOOKUP($A29,'Tabela de alimentos'!$A$3:$K$1041,10,FALSE))*$C29/100,0)</f>
        <v>0</v>
      </c>
      <c r="P29" s="284">
        <f>IFERROR((VLOOKUP($A29,'Tabela de alimentos'!$A$3:$K$1041,11,FALSE))*$C29/100,0)</f>
        <v>256.30700000000002</v>
      </c>
    </row>
    <row r="30" spans="1:16" s="261" customFormat="1" ht="24.95" customHeight="1" x14ac:dyDescent="0.2">
      <c r="A30" s="373" t="s">
        <v>1209</v>
      </c>
      <c r="B30" s="566" t="s">
        <v>1213</v>
      </c>
      <c r="C30" s="541"/>
      <c r="D30" s="374"/>
      <c r="E30" s="374"/>
      <c r="F30" s="374"/>
      <c r="G30" s="290"/>
      <c r="H30" s="257"/>
      <c r="I30" s="257"/>
      <c r="J30" s="257"/>
      <c r="K30" s="257"/>
      <c r="L30" s="257"/>
      <c r="M30" s="257"/>
      <c r="N30" s="257"/>
      <c r="O30" s="257"/>
      <c r="P30" s="294"/>
    </row>
    <row r="31" spans="1:16" s="261" customFormat="1" ht="24.95" customHeight="1" x14ac:dyDescent="0.2">
      <c r="A31" s="295" t="s">
        <v>767</v>
      </c>
      <c r="B31" s="537"/>
      <c r="C31" s="537"/>
      <c r="D31" s="250"/>
      <c r="E31" s="296"/>
      <c r="F31" s="296"/>
      <c r="G31" s="297"/>
      <c r="H31" s="296"/>
      <c r="I31" s="296"/>
      <c r="J31" s="296"/>
      <c r="K31" s="296"/>
      <c r="L31" s="296"/>
      <c r="M31" s="298"/>
      <c r="N31" s="298"/>
      <c r="O31" s="298"/>
      <c r="P31" s="299"/>
    </row>
    <row r="32" spans="1:16" s="261" customFormat="1" ht="24.95" customHeight="1" x14ac:dyDescent="0.2">
      <c r="A32" s="516" t="s">
        <v>1050</v>
      </c>
      <c r="B32" s="517"/>
      <c r="C32" s="517"/>
      <c r="D32" s="517"/>
      <c r="E32" s="517"/>
      <c r="F32" s="517"/>
      <c r="G32" s="517"/>
      <c r="H32" s="517"/>
      <c r="I32" s="517"/>
      <c r="J32" s="517"/>
      <c r="K32" s="517"/>
      <c r="L32" s="517"/>
      <c r="M32" s="517"/>
      <c r="N32" s="517"/>
      <c r="O32" s="517"/>
      <c r="P32" s="518"/>
    </row>
    <row r="33" spans="1:16" s="261" customFormat="1" ht="24.95" customHeight="1" x14ac:dyDescent="0.2">
      <c r="A33" s="325" t="s">
        <v>1107</v>
      </c>
      <c r="B33" s="251"/>
      <c r="C33" s="251"/>
      <c r="D33" s="251"/>
      <c r="E33" s="251"/>
      <c r="F33" s="251"/>
      <c r="G33" s="251"/>
      <c r="H33" s="251"/>
      <c r="I33" s="251"/>
      <c r="J33" s="251"/>
      <c r="K33" s="251"/>
      <c r="L33" s="251"/>
      <c r="M33" s="251"/>
      <c r="N33" s="251"/>
      <c r="O33" s="251"/>
      <c r="P33" s="301"/>
    </row>
    <row r="34" spans="1:16" s="261" customFormat="1" ht="24.95" customHeight="1" x14ac:dyDescent="0.2">
      <c r="A34" s="325" t="s">
        <v>1108</v>
      </c>
      <c r="B34" s="251"/>
      <c r="C34" s="251"/>
      <c r="D34" s="251"/>
      <c r="E34" s="251"/>
      <c r="F34" s="251"/>
      <c r="G34" s="251"/>
      <c r="H34" s="251"/>
      <c r="I34" s="251"/>
      <c r="J34" s="251"/>
      <c r="K34" s="251"/>
      <c r="L34" s="251"/>
      <c r="M34" s="251"/>
      <c r="N34" s="251"/>
      <c r="O34" s="251"/>
      <c r="P34" s="301"/>
    </row>
    <row r="35" spans="1:16" s="261" customFormat="1" ht="24.95" customHeight="1" thickBot="1" x14ac:dyDescent="0.25">
      <c r="A35" s="519" t="s">
        <v>1109</v>
      </c>
      <c r="B35" s="520"/>
      <c r="C35" s="520"/>
      <c r="D35" s="520"/>
      <c r="E35" s="520"/>
      <c r="F35" s="520"/>
      <c r="G35" s="520"/>
      <c r="H35" s="520"/>
      <c r="I35" s="520"/>
      <c r="J35" s="520"/>
      <c r="K35" s="520"/>
      <c r="L35" s="520"/>
      <c r="M35" s="520"/>
      <c r="N35" s="520"/>
      <c r="O35" s="520"/>
      <c r="P35" s="521"/>
    </row>
    <row r="36" spans="1:16" s="261" customFormat="1" ht="24.95" customHeight="1" thickBot="1" x14ac:dyDescent="0.25">
      <c r="A36" s="304"/>
      <c r="B36" s="532" t="s">
        <v>1152</v>
      </c>
      <c r="C36" s="532"/>
      <c r="D36" s="532"/>
      <c r="E36" s="532"/>
      <c r="F36" s="532"/>
      <c r="G36" s="532"/>
      <c r="H36" s="532"/>
      <c r="I36" s="532"/>
      <c r="J36" s="532"/>
      <c r="K36" s="532"/>
      <c r="L36" s="306"/>
      <c r="M36" s="306"/>
      <c r="N36" s="306"/>
      <c r="O36" s="306"/>
      <c r="P36" s="307"/>
    </row>
    <row r="37" spans="1:16" ht="48" customHeight="1" x14ac:dyDescent="0.25">
      <c r="A37" s="510" t="s">
        <v>762</v>
      </c>
      <c r="B37" s="511"/>
      <c r="C37" s="511"/>
      <c r="D37" s="511"/>
      <c r="E37" s="511"/>
      <c r="F37" s="511"/>
      <c r="G37" s="511"/>
      <c r="H37" s="511"/>
      <c r="I37" s="511"/>
      <c r="J37" s="511"/>
      <c r="K37" s="511"/>
      <c r="L37" s="511"/>
      <c r="M37" s="511"/>
      <c r="N37" s="511"/>
      <c r="O37" s="511"/>
      <c r="P37" s="512"/>
    </row>
    <row r="38" spans="1:16" ht="24.95" customHeight="1" x14ac:dyDescent="0.25">
      <c r="A38" s="513" t="s">
        <v>1366</v>
      </c>
      <c r="B38" s="514"/>
      <c r="C38" s="514"/>
      <c r="D38" s="514"/>
      <c r="E38" s="514"/>
      <c r="F38" s="514"/>
      <c r="G38" s="514"/>
      <c r="H38" s="514"/>
      <c r="I38" s="514"/>
      <c r="J38" s="514"/>
      <c r="K38" s="514"/>
      <c r="L38" s="514"/>
      <c r="M38" s="514"/>
      <c r="N38" s="514"/>
      <c r="O38" s="514"/>
      <c r="P38" s="515"/>
    </row>
    <row r="39" spans="1:16" ht="24.95" customHeight="1" x14ac:dyDescent="0.25">
      <c r="A39" s="557" t="s">
        <v>1214</v>
      </c>
      <c r="B39" s="558"/>
      <c r="C39" s="558"/>
      <c r="D39" s="558"/>
      <c r="E39" s="558"/>
      <c r="F39" s="558"/>
      <c r="G39" s="522" t="s">
        <v>764</v>
      </c>
      <c r="H39" s="523"/>
      <c r="I39" s="523"/>
      <c r="J39" s="523"/>
      <c r="K39" s="523"/>
      <c r="L39" s="523"/>
      <c r="M39" s="523"/>
      <c r="N39" s="523"/>
      <c r="O39" s="523"/>
      <c r="P39" s="524"/>
    </row>
    <row r="40" spans="1:16" ht="24.95" customHeight="1" x14ac:dyDescent="0.25">
      <c r="A40" s="525" t="s">
        <v>393</v>
      </c>
      <c r="B40" s="505" t="s">
        <v>644</v>
      </c>
      <c r="C40" s="505" t="s">
        <v>645</v>
      </c>
      <c r="D40" s="505" t="s">
        <v>1613</v>
      </c>
      <c r="E40" s="505" t="s">
        <v>394</v>
      </c>
      <c r="F40" s="505" t="s">
        <v>621</v>
      </c>
      <c r="G40" s="527" t="s">
        <v>31</v>
      </c>
      <c r="H40" s="528"/>
      <c r="I40" s="263" t="s">
        <v>7</v>
      </c>
      <c r="J40" s="264" t="s">
        <v>32</v>
      </c>
      <c r="K40" s="264" t="s">
        <v>640</v>
      </c>
      <c r="L40" s="265" t="s">
        <v>8</v>
      </c>
      <c r="M40" s="266" t="s">
        <v>9</v>
      </c>
      <c r="N40" s="267" t="s">
        <v>10</v>
      </c>
      <c r="O40" s="264" t="s">
        <v>396</v>
      </c>
      <c r="P40" s="268" t="s">
        <v>623</v>
      </c>
    </row>
    <row r="41" spans="1:16" ht="24.95" customHeight="1" x14ac:dyDescent="0.25">
      <c r="A41" s="526"/>
      <c r="B41" s="506"/>
      <c r="C41" s="506"/>
      <c r="D41" s="506"/>
      <c r="E41" s="506"/>
      <c r="F41" s="506"/>
      <c r="G41" s="377" t="s">
        <v>34</v>
      </c>
      <c r="H41" s="270" t="s">
        <v>35</v>
      </c>
      <c r="I41" s="271" t="s">
        <v>36</v>
      </c>
      <c r="J41" s="272" t="s">
        <v>36</v>
      </c>
      <c r="K41" s="272" t="s">
        <v>36</v>
      </c>
      <c r="L41" s="273" t="s">
        <v>37</v>
      </c>
      <c r="M41" s="274" t="s">
        <v>37</v>
      </c>
      <c r="N41" s="275" t="s">
        <v>38</v>
      </c>
      <c r="O41" s="272" t="s">
        <v>37</v>
      </c>
      <c r="P41" s="276" t="s">
        <v>37</v>
      </c>
    </row>
    <row r="42" spans="1:16" ht="24.95" customHeight="1" x14ac:dyDescent="0.25">
      <c r="A42" s="277" t="s">
        <v>43</v>
      </c>
      <c r="B42" s="278">
        <v>30</v>
      </c>
      <c r="C42" s="249">
        <v>30</v>
      </c>
      <c r="D42" s="249" t="s">
        <v>1614</v>
      </c>
      <c r="E42" s="279">
        <f>IFERROR(B42/C42,0)</f>
        <v>1</v>
      </c>
      <c r="F42" s="279" t="s">
        <v>1215</v>
      </c>
      <c r="G42" s="398">
        <f>IFERROR((VLOOKUP($A42,'[1]Tabela de alimentos'!$A$3:$K$1041,2,FALSE))*$C42/100,0)</f>
        <v>132.84581704347826</v>
      </c>
      <c r="H42" s="281">
        <f>IFERROR((VLOOKUP($A42,'[1]Tabela de alimentos'!$A$3:$K$1041,3,FALSE))*$C42/100,0)</f>
        <v>555.82689850991312</v>
      </c>
      <c r="I42" s="279">
        <f>IFERROR((VLOOKUP($A42,'[1]Tabela de alimentos'!$A$3:$K$1041,4,FALSE))*$C42/100,0)</f>
        <v>2.4217565217391299</v>
      </c>
      <c r="J42" s="282">
        <f>IFERROR((VLOOKUP($A42,'[1]Tabela de alimentos'!$A$3:$K$1041,5,FALSE))*$C42/100,0)</f>
        <v>3.5900000000000007</v>
      </c>
      <c r="K42" s="282">
        <f>IFERROR((VLOOKUP($A42,'[1]Tabela de alimentos'!$A$3:$K$1041,6,FALSE))*$C42/100,0)</f>
        <v>22.570243478260867</v>
      </c>
      <c r="L42" s="283">
        <f>IFERROR((VLOOKUP($A42,'[1]Tabela de alimentos'!$A$3:$K$1041,7,FALSE))*$C42/100,0)</f>
        <v>16.335000000000001</v>
      </c>
      <c r="M42" s="283">
        <f>IFERROR((VLOOKUP($A42,'[1]Tabela de alimentos'!$A$3:$K$1041,8,FALSE))*$C42/100,0)</f>
        <v>0.52800000000000002</v>
      </c>
      <c r="N42" s="283">
        <f>IFERROR((VLOOKUP($A42,'[1]Tabela de alimentos'!$A$3:$K$1041,9,FALSE))*$C42/100,0)</f>
        <v>0</v>
      </c>
      <c r="O42" s="283">
        <f>IFERROR((VLOOKUP($A42,'[1]Tabela de alimentos'!$A$3:$K$1041,10,FALSE))*$C42/100,0)</f>
        <v>1.8649999999999998</v>
      </c>
      <c r="P42" s="284">
        <f>IFERROR((VLOOKUP($A42,'[1]Tabela de alimentos'!$A$3:$K$1041,11,FALSE))*$C42/100,0)</f>
        <v>105.60799999999999</v>
      </c>
    </row>
    <row r="43" spans="1:16" ht="24.95" customHeight="1" x14ac:dyDescent="0.25">
      <c r="A43" s="373" t="s">
        <v>1209</v>
      </c>
      <c r="B43" s="566" t="s">
        <v>1215</v>
      </c>
      <c r="C43" s="541"/>
      <c r="D43" s="374"/>
      <c r="E43" s="374"/>
      <c r="F43" s="374"/>
      <c r="G43" s="290"/>
      <c r="H43" s="257"/>
      <c r="I43" s="257"/>
      <c r="J43" s="257"/>
      <c r="K43" s="257"/>
      <c r="L43" s="257"/>
      <c r="M43" s="257"/>
      <c r="N43" s="257"/>
      <c r="O43" s="257"/>
      <c r="P43" s="294"/>
    </row>
    <row r="44" spans="1:16" ht="24.95" customHeight="1" x14ac:dyDescent="0.25">
      <c r="A44" s="295" t="s">
        <v>767</v>
      </c>
      <c r="B44" s="537"/>
      <c r="C44" s="537"/>
      <c r="D44" s="250"/>
      <c r="E44" s="296"/>
      <c r="F44" s="296"/>
      <c r="G44" s="297"/>
      <c r="H44" s="296"/>
      <c r="I44" s="296"/>
      <c r="J44" s="296"/>
      <c r="K44" s="296"/>
      <c r="L44" s="296"/>
      <c r="M44" s="298"/>
      <c r="N44" s="298"/>
      <c r="O44" s="298"/>
      <c r="P44" s="299"/>
    </row>
    <row r="45" spans="1:16" ht="24.95" customHeight="1" x14ac:dyDescent="0.25">
      <c r="A45" s="516" t="s">
        <v>1050</v>
      </c>
      <c r="B45" s="517"/>
      <c r="C45" s="517"/>
      <c r="D45" s="517"/>
      <c r="E45" s="517"/>
      <c r="F45" s="517"/>
      <c r="G45" s="517"/>
      <c r="H45" s="517"/>
      <c r="I45" s="517"/>
      <c r="J45" s="517"/>
      <c r="K45" s="517"/>
      <c r="L45" s="517"/>
      <c r="M45" s="517"/>
      <c r="N45" s="517"/>
      <c r="O45" s="517"/>
      <c r="P45" s="518"/>
    </row>
    <row r="46" spans="1:16" ht="24.95" customHeight="1" x14ac:dyDescent="0.25">
      <c r="A46" s="325" t="s">
        <v>1107</v>
      </c>
      <c r="G46" s="251"/>
      <c r="P46" s="301"/>
    </row>
    <row r="47" spans="1:16" ht="24.95" customHeight="1" x14ac:dyDescent="0.25">
      <c r="A47" s="325" t="s">
        <v>1108</v>
      </c>
      <c r="G47" s="251"/>
      <c r="P47" s="301"/>
    </row>
    <row r="48" spans="1:16" ht="24.95" customHeight="1" thickBot="1" x14ac:dyDescent="0.3">
      <c r="A48" s="519" t="s">
        <v>1109</v>
      </c>
      <c r="B48" s="520"/>
      <c r="C48" s="520"/>
      <c r="D48" s="520"/>
      <c r="E48" s="520"/>
      <c r="F48" s="520"/>
      <c r="G48" s="520"/>
      <c r="H48" s="520"/>
      <c r="I48" s="520"/>
      <c r="J48" s="520"/>
      <c r="K48" s="520"/>
      <c r="L48" s="520"/>
      <c r="M48" s="520"/>
      <c r="N48" s="520"/>
      <c r="O48" s="520"/>
      <c r="P48" s="521"/>
    </row>
    <row r="49" spans="1:16" ht="24.95" customHeight="1" thickBot="1" x14ac:dyDescent="0.3">
      <c r="A49" s="333"/>
      <c r="B49" s="532" t="s">
        <v>1152</v>
      </c>
      <c r="C49" s="532"/>
      <c r="D49" s="532"/>
      <c r="E49" s="532"/>
      <c r="F49" s="532"/>
      <c r="G49" s="532"/>
      <c r="H49" s="532"/>
      <c r="I49" s="532"/>
      <c r="J49" s="532"/>
      <c r="K49" s="532"/>
      <c r="L49" s="334"/>
      <c r="M49" s="334"/>
      <c r="N49" s="334"/>
      <c r="O49" s="334"/>
      <c r="P49" s="335"/>
    </row>
    <row r="50" spans="1:16" ht="48" customHeight="1" x14ac:dyDescent="0.25">
      <c r="A50" s="510" t="s">
        <v>762</v>
      </c>
      <c r="B50" s="511"/>
      <c r="C50" s="511"/>
      <c r="D50" s="511"/>
      <c r="E50" s="511"/>
      <c r="F50" s="511"/>
      <c r="G50" s="511"/>
      <c r="H50" s="511"/>
      <c r="I50" s="511"/>
      <c r="J50" s="511"/>
      <c r="K50" s="511"/>
      <c r="L50" s="511"/>
      <c r="M50" s="511"/>
      <c r="N50" s="511"/>
      <c r="O50" s="511"/>
      <c r="P50" s="512"/>
    </row>
    <row r="51" spans="1:16" ht="24.95" customHeight="1" x14ac:dyDescent="0.25">
      <c r="A51" s="513" t="s">
        <v>1366</v>
      </c>
      <c r="B51" s="514"/>
      <c r="C51" s="514"/>
      <c r="D51" s="514"/>
      <c r="E51" s="514"/>
      <c r="F51" s="514"/>
      <c r="G51" s="514"/>
      <c r="H51" s="514"/>
      <c r="I51" s="514"/>
      <c r="J51" s="514"/>
      <c r="K51" s="514"/>
      <c r="L51" s="514"/>
      <c r="M51" s="514"/>
      <c r="N51" s="514"/>
      <c r="O51" s="514"/>
      <c r="P51" s="515"/>
    </row>
    <row r="52" spans="1:16" ht="24.95" customHeight="1" x14ac:dyDescent="0.25">
      <c r="A52" s="534" t="s">
        <v>1025</v>
      </c>
      <c r="B52" s="535"/>
      <c r="C52" s="535"/>
      <c r="D52" s="535"/>
      <c r="E52" s="535"/>
      <c r="F52" s="535"/>
      <c r="G52" s="522" t="s">
        <v>764</v>
      </c>
      <c r="H52" s="523"/>
      <c r="I52" s="523"/>
      <c r="J52" s="523"/>
      <c r="K52" s="523"/>
      <c r="L52" s="523"/>
      <c r="M52" s="523"/>
      <c r="N52" s="523"/>
      <c r="O52" s="523"/>
      <c r="P52" s="524"/>
    </row>
    <row r="53" spans="1:16" ht="24.95" customHeight="1" x14ac:dyDescent="0.25">
      <c r="A53" s="525" t="s">
        <v>393</v>
      </c>
      <c r="B53" s="505" t="s">
        <v>644</v>
      </c>
      <c r="C53" s="505" t="s">
        <v>645</v>
      </c>
      <c r="D53" s="505" t="s">
        <v>1613</v>
      </c>
      <c r="E53" s="505" t="s">
        <v>394</v>
      </c>
      <c r="F53" s="505" t="s">
        <v>621</v>
      </c>
      <c r="G53" s="527" t="s">
        <v>31</v>
      </c>
      <c r="H53" s="528"/>
      <c r="I53" s="263" t="s">
        <v>7</v>
      </c>
      <c r="J53" s="264" t="s">
        <v>32</v>
      </c>
      <c r="K53" s="264" t="s">
        <v>640</v>
      </c>
      <c r="L53" s="265" t="s">
        <v>8</v>
      </c>
      <c r="M53" s="266" t="s">
        <v>9</v>
      </c>
      <c r="N53" s="267" t="s">
        <v>10</v>
      </c>
      <c r="O53" s="264" t="s">
        <v>396</v>
      </c>
      <c r="P53" s="268" t="s">
        <v>623</v>
      </c>
    </row>
    <row r="54" spans="1:16" ht="24.95" customHeight="1" x14ac:dyDescent="0.25">
      <c r="A54" s="526"/>
      <c r="B54" s="506"/>
      <c r="C54" s="506"/>
      <c r="D54" s="506"/>
      <c r="E54" s="506"/>
      <c r="F54" s="506"/>
      <c r="G54" s="377" t="s">
        <v>34</v>
      </c>
      <c r="H54" s="270" t="s">
        <v>35</v>
      </c>
      <c r="I54" s="271" t="s">
        <v>36</v>
      </c>
      <c r="J54" s="272" t="s">
        <v>36</v>
      </c>
      <c r="K54" s="272" t="s">
        <v>36</v>
      </c>
      <c r="L54" s="273" t="s">
        <v>37</v>
      </c>
      <c r="M54" s="274" t="s">
        <v>37</v>
      </c>
      <c r="N54" s="275" t="s">
        <v>38</v>
      </c>
      <c r="O54" s="272" t="s">
        <v>37</v>
      </c>
      <c r="P54" s="276" t="s">
        <v>37</v>
      </c>
    </row>
    <row r="55" spans="1:16" ht="24.95" customHeight="1" x14ac:dyDescent="0.25">
      <c r="A55" s="285" t="s">
        <v>61</v>
      </c>
      <c r="B55" s="278">
        <v>15</v>
      </c>
      <c r="C55" s="249">
        <v>15</v>
      </c>
      <c r="D55" s="249" t="s">
        <v>1614</v>
      </c>
      <c r="E55" s="279">
        <f t="shared" ref="E55:E61" si="0">IFERROR(B55/C55,0)</f>
        <v>1</v>
      </c>
      <c r="F55" s="279" t="s">
        <v>1216</v>
      </c>
      <c r="G55" s="282">
        <f>IFERROR((VLOOKUP($A55,'[1]Tabela de alimentos'!$A$3:$K$1041,2,FALSE))*$C55/100,0)</f>
        <v>54.070946782608708</v>
      </c>
      <c r="H55" s="283">
        <f>IFERROR((VLOOKUP($A55,'[1]Tabela de alimentos'!$A$3:$K$1041,3,FALSE))*$C55/100,0)</f>
        <v>226.23284133843481</v>
      </c>
      <c r="I55" s="279">
        <f>IFERROR((VLOOKUP($A55,'[1]Tabela de alimentos'!$A$3:$K$1041,4,FALSE))*$C55/100,0)</f>
        <v>1.4686173913043477</v>
      </c>
      <c r="J55" s="282">
        <f>IFERROR((VLOOKUP($A55,'[1]Tabela de alimentos'!$A$3:$K$1041,5,FALSE))*$C55/100,0)</f>
        <v>0.20500000000000004</v>
      </c>
      <c r="K55" s="282">
        <f>IFERROR((VLOOKUP($A55,'[1]Tabela de alimentos'!$A$3:$K$1041,6,FALSE))*$C55/100,0)</f>
        <v>11.263882608695653</v>
      </c>
      <c r="L55" s="283">
        <f>IFERROR((VLOOKUP($A55,'[1]Tabela de alimentos'!$A$3:$K$1041,7,FALSE))*$C55/100,0)</f>
        <v>2.6795</v>
      </c>
      <c r="M55" s="283">
        <f>IFERROR((VLOOKUP($A55,'[1]Tabela de alimentos'!$A$3:$K$1041,8,FALSE))*$C55/100,0)</f>
        <v>0.14249999999999999</v>
      </c>
      <c r="N55" s="283">
        <f>IFERROR((VLOOKUP($A55,'[1]Tabela de alimentos'!$A$3:$K$1041,9,FALSE))*$C55/100,0)</f>
        <v>0</v>
      </c>
      <c r="O55" s="283">
        <f>IFERROR((VLOOKUP($A55,'[1]Tabela de alimentos'!$A$3:$K$1041,10,FALSE))*$C55/100,0)</f>
        <v>0</v>
      </c>
      <c r="P55" s="284">
        <f>IFERROR((VLOOKUP($A55,'[1]Tabela de alimentos'!$A$3:$K$1041,11,FALSE))*$C55/100,0)</f>
        <v>0.1105</v>
      </c>
    </row>
    <row r="56" spans="1:16" ht="24.95" customHeight="1" x14ac:dyDescent="0.25">
      <c r="A56" s="285" t="s">
        <v>307</v>
      </c>
      <c r="B56" s="278">
        <v>10</v>
      </c>
      <c r="C56" s="249">
        <v>10</v>
      </c>
      <c r="D56" s="249" t="s">
        <v>1614</v>
      </c>
      <c r="E56" s="279">
        <f t="shared" si="0"/>
        <v>1</v>
      </c>
      <c r="F56" s="279" t="s">
        <v>1216</v>
      </c>
      <c r="G56" s="282">
        <f>IFERROR((VLOOKUP($A56,'[1]Tabela de alimentos'!$A$3:$K$1041,2,FALSE))*$C56/100,0)</f>
        <v>49.665029999999987</v>
      </c>
      <c r="H56" s="283">
        <f>IFERROR((VLOOKUP($A56,'[1]Tabela de alimentos'!$A$3:$K$1041,3,FALSE))*$C56/100,0)</f>
        <v>207.79848551999999</v>
      </c>
      <c r="I56" s="279">
        <f>IFERROR((VLOOKUP($A56,'[1]Tabela de alimentos'!$A$3:$K$1041,4,FALSE))*$C56/100,0)</f>
        <v>2.5420000000000003</v>
      </c>
      <c r="J56" s="282">
        <f>IFERROR((VLOOKUP($A56,'[1]Tabela de alimentos'!$A$3:$K$1041,5,FALSE))*$C56/100,0)</f>
        <v>2.6903333333333337</v>
      </c>
      <c r="K56" s="282">
        <f>IFERROR((VLOOKUP($A56,'[1]Tabela de alimentos'!$A$3:$K$1041,6,FALSE))*$C56/100,0)</f>
        <v>3.9180000000000001</v>
      </c>
      <c r="L56" s="283">
        <f>IFERROR((VLOOKUP($A56,'[1]Tabela de alimentos'!$A$3:$K$1041,7,FALSE))*$C56/100,0)</f>
        <v>89.027333333333317</v>
      </c>
      <c r="M56" s="283">
        <f>IFERROR((VLOOKUP($A56,'[1]Tabela de alimentos'!$A$3:$K$1041,8,FALSE))*$C56/100,0)</f>
        <v>5.2333333333333336E-2</v>
      </c>
      <c r="N56" s="283">
        <f>IFERROR((VLOOKUP($A56,'[1]Tabela de alimentos'!$A$3:$K$1041,9,FALSE))*$C56/100,0)</f>
        <v>36.105666666666664</v>
      </c>
      <c r="O56" s="283">
        <f>IFERROR((VLOOKUP($A56,'[1]Tabela de alimentos'!$A$3:$K$1041,10,FALSE))*$C56/100,0)</f>
        <v>0</v>
      </c>
      <c r="P56" s="284">
        <f>IFERROR((VLOOKUP($A56,'[1]Tabela de alimentos'!$A$3:$K$1041,11,FALSE))*$C56/100,0)</f>
        <v>32.299999999999997</v>
      </c>
    </row>
    <row r="57" spans="1:16" ht="24.95" customHeight="1" x14ac:dyDescent="0.25">
      <c r="A57" s="285" t="s">
        <v>313</v>
      </c>
      <c r="B57" s="278">
        <v>18</v>
      </c>
      <c r="C57" s="249">
        <v>15</v>
      </c>
      <c r="D57" s="249" t="s">
        <v>1614</v>
      </c>
      <c r="E57" s="279">
        <f t="shared" si="0"/>
        <v>1.2</v>
      </c>
      <c r="F57" s="279" t="s">
        <v>1217</v>
      </c>
      <c r="G57" s="282">
        <f>IFERROR((VLOOKUP($A57,'[1]Tabela de alimentos'!$A$3:$K$1041,2,FALSE))*$C57/100,0)</f>
        <v>21.466760000000004</v>
      </c>
      <c r="H57" s="283">
        <f>IFERROR((VLOOKUP($A57,'[1]Tabela de alimentos'!$A$3:$K$1041,3,FALSE))*$C57/100,0)</f>
        <v>89.816923840000001</v>
      </c>
      <c r="I57" s="279">
        <f>IFERROR((VLOOKUP($A57,'[1]Tabela de alimentos'!$A$3:$K$1041,4,FALSE))*$C57/100,0)</f>
        <v>1.9544999999999999</v>
      </c>
      <c r="J57" s="282">
        <f>IFERROR((VLOOKUP($A57,'[1]Tabela de alimentos'!$A$3:$K$1041,5,FALSE))*$C57/100,0)</f>
        <v>1.335</v>
      </c>
      <c r="K57" s="282">
        <f>IFERROR((VLOOKUP($A57,'[1]Tabela de alimentos'!$A$3:$K$1041,6,FALSE))*$C57/100,0)</f>
        <v>0.24550000000000086</v>
      </c>
      <c r="L57" s="283">
        <f>IFERROR((VLOOKUP($A57,'[1]Tabela de alimentos'!$A$3:$K$1041,7,FALSE))*$C57/100,0)</f>
        <v>6.3035000000000005</v>
      </c>
      <c r="M57" s="283">
        <f>IFERROR((VLOOKUP($A57,'[1]Tabela de alimentos'!$A$3:$K$1041,8,FALSE))*$C57/100,0)</f>
        <v>0.23450000000000004</v>
      </c>
      <c r="N57" s="283">
        <f>IFERROR((VLOOKUP($A57,'[1]Tabela de alimentos'!$A$3:$K$1041,9,FALSE))*$C57/100,0)</f>
        <v>11.823999999999998</v>
      </c>
      <c r="O57" s="283">
        <f>IFERROR((VLOOKUP($A57,'[1]Tabela de alimentos'!$A$3:$K$1041,10,FALSE))*$C57/100,0)</f>
        <v>0</v>
      </c>
      <c r="P57" s="284">
        <f>IFERROR((VLOOKUP($A57,'[1]Tabela de alimentos'!$A$3:$K$1041,11,FALSE))*$C57/100,0)</f>
        <v>25.2</v>
      </c>
    </row>
    <row r="58" spans="1:16" ht="24.95" customHeight="1" x14ac:dyDescent="0.25">
      <c r="A58" s="285" t="s">
        <v>315</v>
      </c>
      <c r="B58" s="278">
        <v>20</v>
      </c>
      <c r="C58" s="249">
        <v>20</v>
      </c>
      <c r="D58" s="249" t="s">
        <v>1614</v>
      </c>
      <c r="E58" s="279">
        <f t="shared" si="0"/>
        <v>1</v>
      </c>
      <c r="F58" s="279" t="s">
        <v>1216</v>
      </c>
      <c r="G58" s="282">
        <f>IFERROR((VLOOKUP($A58,'[1]Tabela de alimentos'!$A$3:$K$1041,2,FALSE))*$C58/100,0)</f>
        <v>77.369144800000001</v>
      </c>
      <c r="H58" s="283">
        <f>IFERROR((VLOOKUP($A58,'[1]Tabela de alimentos'!$A$3:$K$1041,3,FALSE))*$C58/100,0)</f>
        <v>323.71250184319996</v>
      </c>
      <c r="I58" s="279">
        <f>IFERROR((VLOOKUP($A58,'[1]Tabela de alimentos'!$A$3:$K$1041,4,FALSE))*$C58/100,0)</f>
        <v>6.4000000000000001E-2</v>
      </c>
      <c r="J58" s="282">
        <f>IFERROR((VLOOKUP($A58,'[1]Tabela de alimentos'!$A$3:$K$1041,5,FALSE))*$C58/100,0)</f>
        <v>0</v>
      </c>
      <c r="K58" s="282">
        <f>IFERROR((VLOOKUP($A58,'[1]Tabela de alimentos'!$A$3:$K$1041,6,FALSE))*$C58/100,0)</f>
        <v>19.922000000000001</v>
      </c>
      <c r="L58" s="283">
        <f>IFERROR((VLOOKUP($A58,'[1]Tabela de alimentos'!$A$3:$K$1041,7,FALSE))*$C58/100,0)</f>
        <v>1.5173333333333334</v>
      </c>
      <c r="M58" s="283">
        <f>IFERROR((VLOOKUP($A58,'[1]Tabela de alimentos'!$A$3:$K$1041,8,FALSE))*$C58/100,0)</f>
        <v>3.2666666666666663E-2</v>
      </c>
      <c r="N58" s="283">
        <f>IFERROR((VLOOKUP($A58,'[1]Tabela de alimentos'!$A$3:$K$1041,9,FALSE))*$C58/100,0)</f>
        <v>0</v>
      </c>
      <c r="O58" s="283">
        <f>IFERROR((VLOOKUP($A58,'[1]Tabela de alimentos'!$A$3:$K$1041,10,FALSE))*$C58/100,0)</f>
        <v>0</v>
      </c>
      <c r="P58" s="284">
        <f>IFERROR((VLOOKUP($A58,'[1]Tabela de alimentos'!$A$3:$K$1041,11,FALSE))*$C58/100,0)</f>
        <v>0</v>
      </c>
    </row>
    <row r="59" spans="1:16" ht="24.95" customHeight="1" x14ac:dyDescent="0.25">
      <c r="A59" s="285" t="s">
        <v>217</v>
      </c>
      <c r="B59" s="278">
        <v>8</v>
      </c>
      <c r="C59" s="249">
        <v>8</v>
      </c>
      <c r="D59" s="249" t="s">
        <v>1614</v>
      </c>
      <c r="E59" s="279">
        <f t="shared" si="0"/>
        <v>1</v>
      </c>
      <c r="F59" s="279" t="s">
        <v>1218</v>
      </c>
      <c r="G59" s="282">
        <f>IFERROR((VLOOKUP($A59,'[1]Tabela de alimentos'!$A$3:$K$1041,2,FALSE))*$C59/100,0)</f>
        <v>58.077514147679906</v>
      </c>
      <c r="H59" s="283">
        <f>IFERROR((VLOOKUP($A59,'[1]Tabela de alimentos'!$A$3:$K$1041,3,FALSE))*$C59/100,0)</f>
        <v>242.99631919389273</v>
      </c>
      <c r="I59" s="279">
        <f>IFERROR((VLOOKUP($A59,'[1]Tabela de alimentos'!$A$3:$K$1041,4,FALSE))*$C59/100,0)</f>
        <v>3.3176000595092778E-2</v>
      </c>
      <c r="J59" s="282">
        <f>IFERROR((VLOOKUP($A59,'[1]Tabela de alimentos'!$A$3:$K$1041,5,FALSE))*$C59/100,0)</f>
        <v>6.5888800000000005</v>
      </c>
      <c r="K59" s="282">
        <f>IFERROR((VLOOKUP($A59,'[1]Tabela de alimentos'!$A$3:$K$1041,6,FALSE))*$C59/100,0)</f>
        <v>5.0639994049066321E-3</v>
      </c>
      <c r="L59" s="283">
        <f>IFERROR((VLOOKUP($A59,'[1]Tabela de alimentos'!$A$3:$K$1041,7,FALSE))*$C59/100,0)</f>
        <v>0.75383999999999995</v>
      </c>
      <c r="M59" s="283">
        <f>IFERROR((VLOOKUP($A59,'[1]Tabela de alimentos'!$A$3:$K$1041,8,FALSE))*$C59/100,0)</f>
        <v>1.2320000000000003E-2</v>
      </c>
      <c r="N59" s="283">
        <f>IFERROR((VLOOKUP($A59,'[1]Tabela de alimentos'!$A$3:$K$1041,9,FALSE))*$C59/100,0)</f>
        <v>60.32</v>
      </c>
      <c r="O59" s="283">
        <f>IFERROR((VLOOKUP($A59,'[1]Tabela de alimentos'!$A$3:$K$1041,10,FALSE))*$C59/100,0)</f>
        <v>0</v>
      </c>
      <c r="P59" s="284">
        <f>IFERROR((VLOOKUP($A59,'[1]Tabela de alimentos'!$A$3:$K$1041,11,FALSE))*$C59/100,0)</f>
        <v>46.295573333333344</v>
      </c>
    </row>
    <row r="60" spans="1:16" ht="24.95" customHeight="1" x14ac:dyDescent="0.25">
      <c r="A60" s="285" t="s">
        <v>326</v>
      </c>
      <c r="B60" s="278">
        <v>3</v>
      </c>
      <c r="C60" s="249">
        <v>3</v>
      </c>
      <c r="D60" s="249" t="s">
        <v>1614</v>
      </c>
      <c r="E60" s="279">
        <f t="shared" si="0"/>
        <v>1</v>
      </c>
      <c r="F60" s="279" t="s">
        <v>1219</v>
      </c>
      <c r="G60" s="282">
        <f>IFERROR((VLOOKUP($A60,'[1]Tabela de alimentos'!$A$3:$K$1041,2,FALSE))*$C60/100,0)</f>
        <v>2.691661999533653</v>
      </c>
      <c r="H60" s="283">
        <f>IFERROR((VLOOKUP($A60,'[1]Tabela de alimentos'!$A$3:$K$1041,3,FALSE))*$C60/100,0)</f>
        <v>11.261913806048803</v>
      </c>
      <c r="I60" s="279">
        <f>IFERROR((VLOOKUP($A60,'[1]Tabela de alimentos'!$A$3:$K$1041,4,FALSE))*$C60/100,0)</f>
        <v>1.4259999561309815E-2</v>
      </c>
      <c r="J60" s="282">
        <f>IFERROR((VLOOKUP($A60,'[1]Tabela de alimentos'!$A$3:$K$1041,5,FALSE))*$C60/100,0)</f>
        <v>2.2000000000000001E-3</v>
      </c>
      <c r="K60" s="282">
        <f>IFERROR((VLOOKUP($A60,'[1]Tabela de alimentos'!$A$3:$K$1041,6,FALSE))*$C60/100,0)</f>
        <v>1.3173400004386899</v>
      </c>
      <c r="L60" s="283">
        <f>IFERROR((VLOOKUP($A60,'[1]Tabela de alimentos'!$A$3:$K$1041,7,FALSE))*$C60/100,0)</f>
        <v>0</v>
      </c>
      <c r="M60" s="283">
        <f>IFERROR((VLOOKUP($A60,'[1]Tabela de alimentos'!$A$3:$K$1041,8,FALSE))*$C60/100,0)</f>
        <v>0</v>
      </c>
      <c r="N60" s="283">
        <f>IFERROR((VLOOKUP($A60,'[1]Tabela de alimentos'!$A$3:$K$1041,9,FALSE))*$C60/100,0)</f>
        <v>0</v>
      </c>
      <c r="O60" s="283">
        <f>IFERROR((VLOOKUP($A60,'[1]Tabela de alimentos'!$A$3:$K$1041,10,FALSE))*$C60/100,0)</f>
        <v>0</v>
      </c>
      <c r="P60" s="284">
        <f>IFERROR((VLOOKUP($A60,'[1]Tabela de alimentos'!$A$3:$K$1041,11,FALSE))*$C60/100,0)</f>
        <v>301.56</v>
      </c>
    </row>
    <row r="61" spans="1:16" ht="24.95" customHeight="1" x14ac:dyDescent="0.25">
      <c r="A61" s="320" t="s">
        <v>156</v>
      </c>
      <c r="B61" s="278">
        <v>38</v>
      </c>
      <c r="C61" s="249">
        <v>22</v>
      </c>
      <c r="D61" s="249" t="s">
        <v>1614</v>
      </c>
      <c r="E61" s="279">
        <f t="shared" si="0"/>
        <v>1.7272727272727273</v>
      </c>
      <c r="F61" s="279" t="s">
        <v>1220</v>
      </c>
      <c r="G61" s="289">
        <f>IFERROR((VLOOKUP($A61,'[1]Tabela de alimentos'!$A$3:$K$1041,2,FALSE))*$C61/100,0)</f>
        <v>21.614934478260874</v>
      </c>
      <c r="H61" s="283">
        <f>IFERROR((VLOOKUP($A61,'[1]Tabela de alimentos'!$A$3:$K$1041,3,FALSE))*$C61/100,0)</f>
        <v>90.436885857043507</v>
      </c>
      <c r="I61" s="279">
        <f>IFERROR((VLOOKUP($A61,'[1]Tabela de alimentos'!$A$3:$K$1041,4,FALSE))*$C61/100,0)</f>
        <v>0.27898550724637683</v>
      </c>
      <c r="J61" s="282">
        <f>IFERROR((VLOOKUP($A61,'[1]Tabela de alimentos'!$A$3:$K$1041,5,FALSE))*$C61/100,0)</f>
        <v>1.4300000000000002E-2</v>
      </c>
      <c r="K61" s="282">
        <f>IFERROR((VLOOKUP($A61,'[1]Tabela de alimentos'!$A$3:$K$1041,6,FALSE))*$C61/100,0)</f>
        <v>5.7105144927536244</v>
      </c>
      <c r="L61" s="283">
        <f>IFERROR((VLOOKUP($A61,'[1]Tabela de alimentos'!$A$3:$K$1041,7,FALSE))*$C61/100,0)</f>
        <v>1.6639333333333335</v>
      </c>
      <c r="M61" s="283">
        <f>IFERROR((VLOOKUP($A61,'[1]Tabela de alimentos'!$A$3:$K$1041,8,FALSE))*$C61/100,0)</f>
        <v>8.3599999999999994E-2</v>
      </c>
      <c r="N61" s="283">
        <f>IFERROR((VLOOKUP($A61,'[1]Tabela de alimentos'!$A$3:$K$1041,9,FALSE))*$C61/100,0)</f>
        <v>7.04</v>
      </c>
      <c r="O61" s="283">
        <f>IFERROR((VLOOKUP($A61,'[1]Tabela de alimentos'!$A$3:$K$1041,10,FALSE))*$C61/100,0)</f>
        <v>4.7498000000000005</v>
      </c>
      <c r="P61" s="284">
        <f>IFERROR((VLOOKUP($A61,'[1]Tabela de alimentos'!$A$3:$K$1041,11,FALSE))*$C61/100,0)</f>
        <v>0</v>
      </c>
    </row>
    <row r="62" spans="1:16" ht="24.95" customHeight="1" x14ac:dyDescent="0.25">
      <c r="A62" s="373" t="s">
        <v>1209</v>
      </c>
      <c r="B62" s="542" t="s">
        <v>1128</v>
      </c>
      <c r="C62" s="543"/>
      <c r="D62" s="257"/>
      <c r="E62" s="374"/>
      <c r="F62" s="374"/>
      <c r="G62" s="290"/>
      <c r="H62" s="257"/>
      <c r="I62" s="257"/>
      <c r="J62" s="257"/>
      <c r="K62" s="257"/>
      <c r="L62" s="257"/>
      <c r="M62" s="257"/>
      <c r="N62" s="257"/>
      <c r="O62" s="257"/>
      <c r="P62" s="294"/>
    </row>
    <row r="63" spans="1:16" ht="24.95" customHeight="1" x14ac:dyDescent="0.25">
      <c r="A63" s="295" t="s">
        <v>767</v>
      </c>
      <c r="B63" s="537"/>
      <c r="C63" s="537"/>
      <c r="D63" s="250"/>
      <c r="E63" s="296"/>
      <c r="F63" s="296"/>
      <c r="G63" s="297"/>
      <c r="H63" s="296"/>
      <c r="I63" s="296"/>
      <c r="J63" s="296"/>
      <c r="K63" s="296"/>
      <c r="L63" s="296"/>
      <c r="M63" s="298"/>
      <c r="N63" s="298"/>
      <c r="O63" s="298"/>
      <c r="P63" s="299"/>
    </row>
    <row r="64" spans="1:16" ht="24.95" customHeight="1" x14ac:dyDescent="0.25">
      <c r="A64" s="516" t="s">
        <v>1026</v>
      </c>
      <c r="B64" s="517"/>
      <c r="C64" s="517"/>
      <c r="D64" s="517"/>
      <c r="E64" s="517"/>
      <c r="F64" s="517"/>
      <c r="G64" s="517"/>
      <c r="H64" s="517"/>
      <c r="I64" s="517"/>
      <c r="J64" s="517"/>
      <c r="K64" s="517"/>
      <c r="L64" s="517"/>
      <c r="M64" s="517"/>
      <c r="N64" s="517"/>
      <c r="O64" s="517"/>
      <c r="P64" s="518"/>
    </row>
    <row r="65" spans="1:16" ht="24.95" customHeight="1" x14ac:dyDescent="0.25">
      <c r="A65" s="516" t="s">
        <v>1221</v>
      </c>
      <c r="B65" s="517"/>
      <c r="C65" s="517"/>
      <c r="D65" s="517"/>
      <c r="E65" s="517"/>
      <c r="F65" s="517"/>
      <c r="G65" s="517"/>
      <c r="H65" s="517"/>
      <c r="I65" s="517"/>
      <c r="J65" s="517"/>
      <c r="K65" s="517"/>
      <c r="L65" s="517"/>
      <c r="M65" s="517"/>
      <c r="N65" s="517"/>
      <c r="O65" s="517"/>
      <c r="P65" s="518"/>
    </row>
    <row r="66" spans="1:16" ht="24.95" customHeight="1" x14ac:dyDescent="0.25">
      <c r="A66" s="325" t="s">
        <v>1027</v>
      </c>
      <c r="G66" s="251"/>
      <c r="P66" s="301"/>
    </row>
    <row r="67" spans="1:16" ht="24.95" customHeight="1" x14ac:dyDescent="0.25">
      <c r="A67" s="516" t="s">
        <v>1222</v>
      </c>
      <c r="B67" s="517"/>
      <c r="C67" s="517"/>
      <c r="D67" s="517"/>
      <c r="E67" s="517"/>
      <c r="F67" s="517"/>
      <c r="G67" s="517"/>
      <c r="H67" s="517"/>
      <c r="I67" s="517"/>
      <c r="J67" s="517"/>
      <c r="K67" s="517"/>
      <c r="L67" s="517"/>
      <c r="M67" s="517"/>
      <c r="N67" s="517"/>
      <c r="O67" s="517"/>
      <c r="P67" s="518"/>
    </row>
    <row r="68" spans="1:16" ht="24.95" customHeight="1" x14ac:dyDescent="0.25">
      <c r="A68" s="516" t="s">
        <v>1223</v>
      </c>
      <c r="B68" s="517"/>
      <c r="C68" s="517"/>
      <c r="D68" s="517"/>
      <c r="E68" s="517"/>
      <c r="F68" s="517"/>
      <c r="G68" s="517"/>
      <c r="H68" s="517"/>
      <c r="I68" s="517"/>
      <c r="J68" s="517"/>
      <c r="K68" s="517"/>
      <c r="L68" s="517"/>
      <c r="M68" s="517"/>
      <c r="N68" s="517"/>
      <c r="O68" s="517"/>
      <c r="P68" s="518"/>
    </row>
    <row r="69" spans="1:16" ht="24.95" customHeight="1" x14ac:dyDescent="0.25">
      <c r="A69" s="516" t="s">
        <v>1224</v>
      </c>
      <c r="B69" s="517"/>
      <c r="C69" s="517"/>
      <c r="D69" s="517"/>
      <c r="E69" s="517"/>
      <c r="F69" s="517"/>
      <c r="G69" s="517"/>
      <c r="H69" s="517"/>
      <c r="I69" s="517"/>
      <c r="J69" s="517"/>
      <c r="K69" s="517"/>
      <c r="L69" s="517"/>
      <c r="M69" s="517"/>
      <c r="N69" s="517"/>
      <c r="O69" s="517"/>
      <c r="P69" s="518"/>
    </row>
    <row r="70" spans="1:16" ht="24.95" customHeight="1" thickBot="1" x14ac:dyDescent="0.3">
      <c r="A70" s="332" t="s">
        <v>1029</v>
      </c>
      <c r="B70" s="252"/>
      <c r="C70" s="252"/>
      <c r="D70" s="252"/>
      <c r="E70" s="252"/>
      <c r="F70" s="252"/>
      <c r="G70" s="252"/>
      <c r="H70" s="252"/>
      <c r="I70" s="252"/>
      <c r="J70" s="252"/>
      <c r="K70" s="252"/>
      <c r="L70" s="252"/>
      <c r="M70" s="252"/>
      <c r="N70" s="252"/>
      <c r="O70" s="252"/>
      <c r="P70" s="303"/>
    </row>
    <row r="71" spans="1:16" ht="24.95" customHeight="1" thickBot="1" x14ac:dyDescent="0.3">
      <c r="A71" s="333"/>
      <c r="B71" s="532" t="s">
        <v>1152</v>
      </c>
      <c r="C71" s="532"/>
      <c r="D71" s="532"/>
      <c r="E71" s="532"/>
      <c r="F71" s="532"/>
      <c r="G71" s="532"/>
      <c r="H71" s="532"/>
      <c r="I71" s="532"/>
      <c r="J71" s="532"/>
      <c r="K71" s="532"/>
      <c r="L71" s="334"/>
      <c r="M71" s="334"/>
      <c r="N71" s="334"/>
      <c r="O71" s="334"/>
      <c r="P71" s="335"/>
    </row>
    <row r="72" spans="1:16" ht="48" customHeight="1" x14ac:dyDescent="0.25">
      <c r="A72" s="510" t="s">
        <v>762</v>
      </c>
      <c r="B72" s="511"/>
      <c r="C72" s="511"/>
      <c r="D72" s="511"/>
      <c r="E72" s="511"/>
      <c r="F72" s="511"/>
      <c r="G72" s="511"/>
      <c r="H72" s="511"/>
      <c r="I72" s="511"/>
      <c r="J72" s="511"/>
      <c r="K72" s="511"/>
      <c r="L72" s="511"/>
      <c r="M72" s="511"/>
      <c r="N72" s="511"/>
      <c r="O72" s="511"/>
      <c r="P72" s="512"/>
    </row>
    <row r="73" spans="1:16" ht="24.95" customHeight="1" x14ac:dyDescent="0.25">
      <c r="A73" s="513" t="s">
        <v>1366</v>
      </c>
      <c r="B73" s="514"/>
      <c r="C73" s="514"/>
      <c r="D73" s="514"/>
      <c r="E73" s="514"/>
      <c r="F73" s="514"/>
      <c r="G73" s="514"/>
      <c r="H73" s="514"/>
      <c r="I73" s="514"/>
      <c r="J73" s="514"/>
      <c r="K73" s="514"/>
      <c r="L73" s="514"/>
      <c r="M73" s="514"/>
      <c r="N73" s="514"/>
      <c r="O73" s="514"/>
      <c r="P73" s="515"/>
    </row>
    <row r="74" spans="1:16" ht="24.95" customHeight="1" x14ac:dyDescent="0.25">
      <c r="A74" s="534" t="s">
        <v>1030</v>
      </c>
      <c r="B74" s="535"/>
      <c r="C74" s="535"/>
      <c r="D74" s="535"/>
      <c r="E74" s="535"/>
      <c r="F74" s="536"/>
      <c r="G74" s="522" t="s">
        <v>764</v>
      </c>
      <c r="H74" s="523"/>
      <c r="I74" s="523"/>
      <c r="J74" s="523"/>
      <c r="K74" s="523"/>
      <c r="L74" s="523"/>
      <c r="M74" s="523"/>
      <c r="N74" s="523"/>
      <c r="O74" s="523"/>
      <c r="P74" s="524"/>
    </row>
    <row r="75" spans="1:16" ht="24.95" customHeight="1" x14ac:dyDescent="0.25">
      <c r="A75" s="525" t="s">
        <v>393</v>
      </c>
      <c r="B75" s="505" t="s">
        <v>644</v>
      </c>
      <c r="C75" s="505" t="s">
        <v>645</v>
      </c>
      <c r="D75" s="505" t="s">
        <v>1613</v>
      </c>
      <c r="E75" s="505" t="s">
        <v>394</v>
      </c>
      <c r="F75" s="505" t="s">
        <v>621</v>
      </c>
      <c r="G75" s="527" t="s">
        <v>31</v>
      </c>
      <c r="H75" s="528"/>
      <c r="I75" s="263" t="s">
        <v>7</v>
      </c>
      <c r="J75" s="264" t="s">
        <v>32</v>
      </c>
      <c r="K75" s="264" t="s">
        <v>640</v>
      </c>
      <c r="L75" s="265" t="s">
        <v>8</v>
      </c>
      <c r="M75" s="266" t="s">
        <v>9</v>
      </c>
      <c r="N75" s="267" t="s">
        <v>10</v>
      </c>
      <c r="O75" s="264" t="s">
        <v>396</v>
      </c>
      <c r="P75" s="268" t="s">
        <v>623</v>
      </c>
    </row>
    <row r="76" spans="1:16" ht="24.95" customHeight="1" x14ac:dyDescent="0.25">
      <c r="A76" s="526"/>
      <c r="B76" s="506"/>
      <c r="C76" s="506"/>
      <c r="D76" s="506"/>
      <c r="E76" s="506"/>
      <c r="F76" s="506"/>
      <c r="G76" s="269" t="s">
        <v>34</v>
      </c>
      <c r="H76" s="270" t="s">
        <v>35</v>
      </c>
      <c r="I76" s="271" t="s">
        <v>36</v>
      </c>
      <c r="J76" s="272" t="s">
        <v>36</v>
      </c>
      <c r="K76" s="272" t="s">
        <v>36</v>
      </c>
      <c r="L76" s="273" t="s">
        <v>37</v>
      </c>
      <c r="M76" s="274" t="s">
        <v>37</v>
      </c>
      <c r="N76" s="275" t="s">
        <v>38</v>
      </c>
      <c r="O76" s="272" t="s">
        <v>37</v>
      </c>
      <c r="P76" s="276" t="s">
        <v>37</v>
      </c>
    </row>
    <row r="77" spans="1:16" ht="24.95" customHeight="1" x14ac:dyDescent="0.25">
      <c r="A77" s="285" t="s">
        <v>61</v>
      </c>
      <c r="B77" s="278">
        <v>30</v>
      </c>
      <c r="C77" s="249">
        <v>30</v>
      </c>
      <c r="D77" s="249" t="s">
        <v>1614</v>
      </c>
      <c r="E77" s="279">
        <f>IFERROR(B77/C77,0)</f>
        <v>1</v>
      </c>
      <c r="F77" s="279" t="s">
        <v>1225</v>
      </c>
      <c r="G77" s="280">
        <f>IFERROR((VLOOKUP($A77,'Tabela de alimentos'!$A$3:$K$1041,2,FALSE))*$C77/100,0)</f>
        <v>108.14189356521742</v>
      </c>
      <c r="H77" s="283">
        <f>IFERROR((VLOOKUP($A77,'Tabela de alimentos'!$A$3:$K$1041,3,FALSE))*$C77/100,0)</f>
        <v>452.46568267686962</v>
      </c>
      <c r="I77" s="279">
        <f>IFERROR((VLOOKUP($A77,'Tabela de alimentos'!$A$3:$K$1041,4,FALSE))*$C77/100,0)</f>
        <v>2.9372347826086953</v>
      </c>
      <c r="J77" s="282">
        <f>IFERROR((VLOOKUP($A77,'Tabela de alimentos'!$A$3:$K$1041,5,FALSE))*$C77/100,0)</f>
        <v>0.41000000000000009</v>
      </c>
      <c r="K77" s="282">
        <f>IFERROR((VLOOKUP($A77,'Tabela de alimentos'!$A$3:$K$1041,6,FALSE))*$C77/100,0)</f>
        <v>22.527765217391305</v>
      </c>
      <c r="L77" s="283">
        <f>IFERROR((VLOOKUP($A77,'Tabela de alimentos'!$A$3:$K$1041,7,FALSE))*$C77/100,0)</f>
        <v>5.359</v>
      </c>
      <c r="M77" s="283">
        <f>IFERROR((VLOOKUP($A77,'Tabela de alimentos'!$A$3:$K$1041,8,FALSE))*$C77/100,0)</f>
        <v>0.28499999999999998</v>
      </c>
      <c r="N77" s="283">
        <f>IFERROR((VLOOKUP($A77,'Tabela de alimentos'!$A$3:$K$1041,9,FALSE))*$C77/100,0)</f>
        <v>0</v>
      </c>
      <c r="O77" s="283">
        <f>IFERROR((VLOOKUP($A77,'Tabela de alimentos'!$A$3:$K$1041,10,FALSE))*$C77/100,0)</f>
        <v>0</v>
      </c>
      <c r="P77" s="284">
        <f>IFERROR((VLOOKUP($A77,'Tabela de alimentos'!$A$3:$K$1041,11,FALSE))*$C77/100,0)</f>
        <v>0.221</v>
      </c>
    </row>
    <row r="78" spans="1:16" ht="24.95" customHeight="1" x14ac:dyDescent="0.25">
      <c r="A78" s="285" t="s">
        <v>313</v>
      </c>
      <c r="B78" s="278">
        <v>24</v>
      </c>
      <c r="C78" s="249">
        <v>20</v>
      </c>
      <c r="D78" s="249" t="s">
        <v>1614</v>
      </c>
      <c r="E78" s="279">
        <f>IFERROR(B78/C78,0)</f>
        <v>1.2</v>
      </c>
      <c r="F78" s="279" t="s">
        <v>1226</v>
      </c>
      <c r="G78" s="282">
        <f>IFERROR((VLOOKUP($A78,'Tabela de alimentos'!$A$3:$K$1041,2,FALSE))*$C78/100,0)</f>
        <v>28.622346666666672</v>
      </c>
      <c r="H78" s="283">
        <f>IFERROR((VLOOKUP($A78,'Tabela de alimentos'!$A$3:$K$1041,3,FALSE))*$C78/100,0)</f>
        <v>119.75589845333334</v>
      </c>
      <c r="I78" s="279">
        <f>IFERROR((VLOOKUP($A78,'Tabela de alimentos'!$A$3:$K$1041,4,FALSE))*$C78/100,0)</f>
        <v>2.6059999999999999</v>
      </c>
      <c r="J78" s="282">
        <f>IFERROR((VLOOKUP($A78,'Tabela de alimentos'!$A$3:$K$1041,5,FALSE))*$C78/100,0)</f>
        <v>1.78</v>
      </c>
      <c r="K78" s="282">
        <f>IFERROR((VLOOKUP($A78,'Tabela de alimentos'!$A$3:$K$1041,6,FALSE))*$C78/100,0)</f>
        <v>0.32733333333333448</v>
      </c>
      <c r="L78" s="283">
        <f>IFERROR((VLOOKUP($A78,'Tabela de alimentos'!$A$3:$K$1041,7,FALSE))*$C78/100,0)</f>
        <v>8.4046666666666674</v>
      </c>
      <c r="M78" s="283">
        <f>IFERROR((VLOOKUP($A78,'Tabela de alimentos'!$A$3:$K$1041,8,FALSE))*$C78/100,0)</f>
        <v>0.3126666666666667</v>
      </c>
      <c r="N78" s="283">
        <f>IFERROR((VLOOKUP($A78,'Tabela de alimentos'!$A$3:$K$1041,9,FALSE))*$C78/100,0)</f>
        <v>15.765333333333331</v>
      </c>
      <c r="O78" s="283">
        <f>IFERROR((VLOOKUP($A78,'Tabela de alimentos'!$A$3:$K$1041,10,FALSE))*$C78/100,0)</f>
        <v>0</v>
      </c>
      <c r="P78" s="284">
        <f>IFERROR((VLOOKUP($A78,'Tabela de alimentos'!$A$3:$K$1041,11,FALSE))*$C78/100,0)</f>
        <v>33.6</v>
      </c>
    </row>
    <row r="79" spans="1:16" ht="24.95" customHeight="1" x14ac:dyDescent="0.25">
      <c r="A79" s="285" t="s">
        <v>315</v>
      </c>
      <c r="B79" s="278">
        <v>20</v>
      </c>
      <c r="C79" s="249">
        <v>20</v>
      </c>
      <c r="D79" s="249" t="s">
        <v>1614</v>
      </c>
      <c r="E79" s="279">
        <f>IFERROR(B79/C79,0)</f>
        <v>1</v>
      </c>
      <c r="F79" s="279" t="s">
        <v>1216</v>
      </c>
      <c r="G79" s="282">
        <f>IFERROR((VLOOKUP($A79,'Tabela de alimentos'!$A$3:$K$1041,2,FALSE))*$C79/100,0)</f>
        <v>77.369144800000001</v>
      </c>
      <c r="H79" s="283">
        <f>IFERROR((VLOOKUP($A79,'Tabela de alimentos'!$A$3:$K$1041,3,FALSE))*$C79/100,0)</f>
        <v>323.71250184319996</v>
      </c>
      <c r="I79" s="279">
        <f>IFERROR((VLOOKUP($A79,'Tabela de alimentos'!$A$3:$K$1041,4,FALSE))*$C79/100,0)</f>
        <v>6.4000000000000001E-2</v>
      </c>
      <c r="J79" s="282">
        <f>IFERROR((VLOOKUP($A79,'Tabela de alimentos'!$A$3:$K$1041,5,FALSE))*$C79/100,0)</f>
        <v>0</v>
      </c>
      <c r="K79" s="282">
        <f>IFERROR((VLOOKUP($A79,'Tabela de alimentos'!$A$3:$K$1041,6,FALSE))*$C79/100,0)</f>
        <v>19.922000000000001</v>
      </c>
      <c r="L79" s="283">
        <f>IFERROR((VLOOKUP($A79,'Tabela de alimentos'!$A$3:$K$1041,7,FALSE))*$C79/100,0)</f>
        <v>1.5173333333333334</v>
      </c>
      <c r="M79" s="283">
        <f>IFERROR((VLOOKUP($A79,'Tabela de alimentos'!$A$3:$K$1041,8,FALSE))*$C79/100,0)</f>
        <v>3.2666666666666663E-2</v>
      </c>
      <c r="N79" s="283">
        <f>IFERROR((VLOOKUP($A79,'Tabela de alimentos'!$A$3:$K$1041,9,FALSE))*$C79/100,0)</f>
        <v>0</v>
      </c>
      <c r="O79" s="283">
        <f>IFERROR((VLOOKUP($A79,'Tabela de alimentos'!$A$3:$K$1041,10,FALSE))*$C79/100,0)</f>
        <v>0</v>
      </c>
      <c r="P79" s="284">
        <f>IFERROR((VLOOKUP($A79,'Tabela de alimentos'!$A$3:$K$1041,11,FALSE))*$C79/100,0)</f>
        <v>0</v>
      </c>
    </row>
    <row r="80" spans="1:16" ht="24.95" customHeight="1" x14ac:dyDescent="0.25">
      <c r="A80" s="285" t="s">
        <v>226</v>
      </c>
      <c r="B80" s="278">
        <v>13</v>
      </c>
      <c r="C80" s="249">
        <v>13</v>
      </c>
      <c r="D80" s="249" t="s">
        <v>1615</v>
      </c>
      <c r="E80" s="279">
        <f>IFERROR(B80/C80,0)</f>
        <v>1</v>
      </c>
      <c r="F80" s="279" t="s">
        <v>1216</v>
      </c>
      <c r="G80" s="282">
        <f>IFERROR((VLOOKUP($A80,'Tabela de alimentos'!$A$3:$K$1041,2,FALSE))*$C80/100,0)</f>
        <v>114.92</v>
      </c>
      <c r="H80" s="283">
        <f>IFERROR((VLOOKUP($A80,'Tabela de alimentos'!$A$3:$K$1041,3,FALSE))*$C80/100,0)</f>
        <v>480.82527999999996</v>
      </c>
      <c r="I80" s="279">
        <f>IFERROR((VLOOKUP($A80,'Tabela de alimentos'!$A$3:$K$1041,4,FALSE))*$C80/100,0)</f>
        <v>0</v>
      </c>
      <c r="J80" s="282">
        <f>IFERROR((VLOOKUP($A80,'Tabela de alimentos'!$A$3:$K$1041,5,FALSE))*$C80/100,0)</f>
        <v>13</v>
      </c>
      <c r="K80" s="282">
        <f>IFERROR((VLOOKUP($A80,'Tabela de alimentos'!$A$3:$K$1041,6,FALSE))*$C80/100,0)</f>
        <v>0</v>
      </c>
      <c r="L80" s="283">
        <f>IFERROR((VLOOKUP($A80,'Tabela de alimentos'!$A$3:$K$1041,7,FALSE))*$C80/100,0)</f>
        <v>0</v>
      </c>
      <c r="M80" s="283">
        <f>IFERROR((VLOOKUP($A80,'Tabela de alimentos'!$A$3:$K$1041,8,FALSE))*$C80/100,0)</f>
        <v>0</v>
      </c>
      <c r="N80" s="283">
        <f>IFERROR((VLOOKUP($A80,'Tabela de alimentos'!$A$3:$K$1041,9,FALSE))*$C80/100,0)</f>
        <v>0</v>
      </c>
      <c r="O80" s="283">
        <f>IFERROR((VLOOKUP($A80,'Tabela de alimentos'!$A$3:$K$1041,10,FALSE))*$C80/100,0)</f>
        <v>0</v>
      </c>
      <c r="P80" s="284">
        <f>IFERROR((VLOOKUP($A80,'Tabela de alimentos'!$A$3:$K$1041,11,FALSE))*$C80/100,0)</f>
        <v>0</v>
      </c>
    </row>
    <row r="81" spans="1:16" ht="24.95" customHeight="1" x14ac:dyDescent="0.25">
      <c r="A81" s="285" t="s">
        <v>326</v>
      </c>
      <c r="B81" s="278">
        <v>1.5</v>
      </c>
      <c r="C81" s="249">
        <v>1.5</v>
      </c>
      <c r="D81" s="249" t="s">
        <v>1614</v>
      </c>
      <c r="E81" s="279">
        <v>1</v>
      </c>
      <c r="F81" s="279" t="s">
        <v>1227</v>
      </c>
      <c r="G81" s="282">
        <f>IFERROR((VLOOKUP($A81,'Tabela de alimentos'!$A$3:$K$1041,2,FALSE))*$C81/100,0)</f>
        <v>1.3458309997668265</v>
      </c>
      <c r="H81" s="283">
        <f>IFERROR((VLOOKUP($A81,'Tabela de alimentos'!$A$3:$K$1041,3,FALSE))*$C81/100,0)</f>
        <v>5.6309569030244013</v>
      </c>
      <c r="I81" s="279">
        <f>IFERROR((VLOOKUP($A81,'Tabela de alimentos'!$A$3:$K$1041,4,FALSE))*$C81/100,0)</f>
        <v>7.1299997806549076E-3</v>
      </c>
      <c r="J81" s="282">
        <f>IFERROR((VLOOKUP($A81,'Tabela de alimentos'!$A$3:$K$1041,5,FALSE))*$C81/100,0)</f>
        <v>1.1000000000000001E-3</v>
      </c>
      <c r="K81" s="282">
        <f>IFERROR((VLOOKUP($A81,'Tabela de alimentos'!$A$3:$K$1041,6,FALSE))*$C81/100,0)</f>
        <v>0.65867000021934496</v>
      </c>
      <c r="L81" s="283">
        <f>IFERROR((VLOOKUP($A81,'Tabela de alimentos'!$A$3:$K$1041,7,FALSE))*$C81/100,0)</f>
        <v>0</v>
      </c>
      <c r="M81" s="283">
        <f>IFERROR((VLOOKUP($A81,'Tabela de alimentos'!$A$3:$K$1041,8,FALSE))*$C81/100,0)</f>
        <v>0</v>
      </c>
      <c r="N81" s="283">
        <f>IFERROR((VLOOKUP($A81,'Tabela de alimentos'!$A$3:$K$1041,9,FALSE))*$C81/100,0)</f>
        <v>0</v>
      </c>
      <c r="O81" s="283">
        <f>IFERROR((VLOOKUP($A81,'Tabela de alimentos'!$A$3:$K$1041,10,FALSE))*$C81/100,0)</f>
        <v>0</v>
      </c>
      <c r="P81" s="284">
        <f>IFERROR((VLOOKUP($A81,'Tabela de alimentos'!$A$3:$K$1041,11,FALSE))*$C81/100,0)</f>
        <v>150.78</v>
      </c>
    </row>
    <row r="82" spans="1:16" ht="24.95" customHeight="1" x14ac:dyDescent="0.25">
      <c r="A82" s="285" t="s">
        <v>103</v>
      </c>
      <c r="B82" s="278">
        <v>23</v>
      </c>
      <c r="C82" s="249">
        <v>20</v>
      </c>
      <c r="D82" s="249" t="s">
        <v>1614</v>
      </c>
      <c r="E82" s="279">
        <v>1.1499999999999999</v>
      </c>
      <c r="F82" s="279" t="s">
        <v>1228</v>
      </c>
      <c r="G82" s="282">
        <f>IFERROR((VLOOKUP($A82,'Tabela de alimentos'!$A$3:$K$1041,2,FALSE))*$C82/100,0)</f>
        <v>6</v>
      </c>
      <c r="H82" s="283">
        <f>IFERROR((VLOOKUP($A82,'Tabela de alimentos'!$A$3:$K$1041,3,FALSE))*$C82/100,0)</f>
        <v>25.6</v>
      </c>
      <c r="I82" s="279">
        <f>IFERROR((VLOOKUP($A82,'Tabela de alimentos'!$A$3:$K$1041,4,FALSE))*$C82/100,0)</f>
        <v>0.22400000000000003</v>
      </c>
      <c r="J82" s="282">
        <f>IFERROR((VLOOKUP($A82,'Tabela de alimentos'!$A$3:$K$1041,5,FALSE))*$C82/100,0)</f>
        <v>4.2000000000000003E-2</v>
      </c>
      <c r="K82" s="282">
        <f>IFERROR((VLOOKUP($A82,'Tabela de alimentos'!$A$3:$K$1041,6,FALSE))*$C82/100,0)</f>
        <v>0.91199999999999992</v>
      </c>
      <c r="L82" s="283">
        <f>IFERROR((VLOOKUP($A82,'Tabela de alimentos'!$A$3:$K$1041,7,FALSE))*$C82/100,0)</f>
        <v>4.28</v>
      </c>
      <c r="M82" s="283">
        <f>IFERROR((VLOOKUP($A82,'Tabela de alimentos'!$A$3:$K$1041,8,FALSE))*$C82/100,0)</f>
        <v>9.3999999999999986E-2</v>
      </c>
      <c r="N82" s="283">
        <f>IFERROR((VLOOKUP($A82,'Tabela de alimentos'!$A$3:$K$1041,9,FALSE))*$C82/100,0)</f>
        <v>148</v>
      </c>
      <c r="O82" s="283">
        <f>IFERROR((VLOOKUP($A82,'Tabela de alimentos'!$A$3:$K$1041,10,FALSE))*$C82/100,0)</f>
        <v>1.0233333333333334</v>
      </c>
      <c r="P82" s="284">
        <f>IFERROR((VLOOKUP($A82,'Tabela de alimentos'!$A$3:$K$1041,11,FALSE))*$C82/100,0)</f>
        <v>2.2200000000000002</v>
      </c>
    </row>
    <row r="83" spans="1:16" ht="24.95" customHeight="1" x14ac:dyDescent="0.25">
      <c r="A83" s="373" t="s">
        <v>1209</v>
      </c>
      <c r="B83" s="542" t="s">
        <v>1229</v>
      </c>
      <c r="C83" s="543"/>
      <c r="D83" s="257"/>
      <c r="E83" s="374"/>
      <c r="F83" s="374"/>
      <c r="G83" s="290"/>
      <c r="H83" s="257"/>
      <c r="I83" s="257"/>
      <c r="J83" s="257"/>
      <c r="K83" s="257"/>
      <c r="L83" s="257"/>
      <c r="M83" s="257"/>
      <c r="N83" s="257"/>
      <c r="O83" s="257"/>
      <c r="P83" s="294"/>
    </row>
    <row r="84" spans="1:16" ht="24.95" customHeight="1" x14ac:dyDescent="0.25">
      <c r="A84" s="295" t="s">
        <v>767</v>
      </c>
      <c r="B84" s="537"/>
      <c r="C84" s="537"/>
      <c r="D84" s="250"/>
      <c r="E84" s="296"/>
      <c r="F84" s="296"/>
      <c r="G84" s="297"/>
      <c r="H84" s="296"/>
      <c r="I84" s="296"/>
      <c r="J84" s="296"/>
      <c r="K84" s="296"/>
      <c r="L84" s="296"/>
      <c r="M84" s="298"/>
      <c r="N84" s="298"/>
      <c r="O84" s="298"/>
      <c r="P84" s="299"/>
    </row>
    <row r="85" spans="1:16" ht="24.95" customHeight="1" x14ac:dyDescent="0.25">
      <c r="A85" s="516" t="s">
        <v>1031</v>
      </c>
      <c r="B85" s="517"/>
      <c r="C85" s="517"/>
      <c r="D85" s="517"/>
      <c r="E85" s="517"/>
      <c r="F85" s="517"/>
      <c r="G85" s="517"/>
      <c r="H85" s="517"/>
      <c r="I85" s="517"/>
      <c r="J85" s="517"/>
      <c r="K85" s="517"/>
      <c r="L85" s="517"/>
      <c r="M85" s="517"/>
      <c r="N85" s="517"/>
      <c r="O85" s="517"/>
      <c r="P85" s="518"/>
    </row>
    <row r="86" spans="1:16" ht="24.95" customHeight="1" x14ac:dyDescent="0.25">
      <c r="A86" s="516" t="s">
        <v>1230</v>
      </c>
      <c r="B86" s="517"/>
      <c r="C86" s="517"/>
      <c r="D86" s="517"/>
      <c r="E86" s="517"/>
      <c r="F86" s="517"/>
      <c r="G86" s="517"/>
      <c r="H86" s="517"/>
      <c r="I86" s="517"/>
      <c r="J86" s="517"/>
      <c r="K86" s="517"/>
      <c r="L86" s="517"/>
      <c r="M86" s="517"/>
      <c r="N86" s="517"/>
      <c r="O86" s="517"/>
      <c r="P86" s="518"/>
    </row>
    <row r="87" spans="1:16" ht="24.95" customHeight="1" x14ac:dyDescent="0.25">
      <c r="A87" s="516" t="s">
        <v>1027</v>
      </c>
      <c r="B87" s="517"/>
      <c r="C87" s="517"/>
      <c r="D87" s="517"/>
      <c r="E87" s="517"/>
      <c r="F87" s="517"/>
      <c r="G87" s="517"/>
      <c r="H87" s="517"/>
      <c r="I87" s="517"/>
      <c r="J87" s="517"/>
      <c r="K87" s="517"/>
      <c r="L87" s="517"/>
      <c r="M87" s="517"/>
      <c r="N87" s="517"/>
      <c r="O87" s="517"/>
      <c r="P87" s="518"/>
    </row>
    <row r="88" spans="1:16" ht="24.95" customHeight="1" x14ac:dyDescent="0.25">
      <c r="A88" s="516" t="s">
        <v>1032</v>
      </c>
      <c r="B88" s="517"/>
      <c r="C88" s="517"/>
      <c r="D88" s="517"/>
      <c r="E88" s="517"/>
      <c r="F88" s="517"/>
      <c r="G88" s="517"/>
      <c r="H88" s="517"/>
      <c r="I88" s="517"/>
      <c r="J88" s="517"/>
      <c r="K88" s="517"/>
      <c r="L88" s="517"/>
      <c r="M88" s="517"/>
      <c r="N88" s="517"/>
      <c r="O88" s="517"/>
      <c r="P88" s="518"/>
    </row>
    <row r="89" spans="1:16" ht="24.95" customHeight="1" x14ac:dyDescent="0.25">
      <c r="A89" s="325" t="s">
        <v>1033</v>
      </c>
      <c r="G89" s="251"/>
      <c r="P89" s="301"/>
    </row>
    <row r="90" spans="1:16" ht="24.95" customHeight="1" x14ac:dyDescent="0.25">
      <c r="A90" s="516" t="s">
        <v>1028</v>
      </c>
      <c r="B90" s="517"/>
      <c r="C90" s="517"/>
      <c r="D90" s="517"/>
      <c r="E90" s="517"/>
      <c r="F90" s="517"/>
      <c r="G90" s="517"/>
      <c r="H90" s="517"/>
      <c r="I90" s="517"/>
      <c r="J90" s="517"/>
      <c r="K90" s="517"/>
      <c r="L90" s="517"/>
      <c r="M90" s="517"/>
      <c r="N90" s="517"/>
      <c r="O90" s="517"/>
      <c r="P90" s="518"/>
    </row>
    <row r="91" spans="1:16" ht="24.95" customHeight="1" thickBot="1" x14ac:dyDescent="0.3">
      <c r="A91" s="332" t="s">
        <v>1029</v>
      </c>
      <c r="B91" s="252"/>
      <c r="C91" s="252"/>
      <c r="D91" s="252"/>
      <c r="E91" s="252"/>
      <c r="F91" s="252"/>
      <c r="G91" s="252"/>
      <c r="H91" s="252"/>
      <c r="I91" s="252"/>
      <c r="J91" s="252"/>
      <c r="K91" s="252"/>
      <c r="L91" s="252"/>
      <c r="M91" s="252"/>
      <c r="N91" s="252"/>
      <c r="O91" s="252"/>
      <c r="P91" s="303"/>
    </row>
    <row r="92" spans="1:16" ht="24.95" customHeight="1" thickBot="1" x14ac:dyDescent="0.3">
      <c r="A92" s="333"/>
      <c r="B92" s="532" t="s">
        <v>1152</v>
      </c>
      <c r="C92" s="532"/>
      <c r="D92" s="532"/>
      <c r="E92" s="532"/>
      <c r="F92" s="532"/>
      <c r="G92" s="532"/>
      <c r="H92" s="532"/>
      <c r="I92" s="532"/>
      <c r="J92" s="532"/>
      <c r="K92" s="532"/>
      <c r="L92" s="334"/>
      <c r="M92" s="334"/>
      <c r="N92" s="334"/>
      <c r="O92" s="334"/>
      <c r="P92" s="335"/>
    </row>
    <row r="93" spans="1:16" ht="48" customHeight="1" x14ac:dyDescent="0.25">
      <c r="A93" s="510" t="s">
        <v>762</v>
      </c>
      <c r="B93" s="511"/>
      <c r="C93" s="511"/>
      <c r="D93" s="511"/>
      <c r="E93" s="511"/>
      <c r="F93" s="511"/>
      <c r="G93" s="511"/>
      <c r="H93" s="511"/>
      <c r="I93" s="511"/>
      <c r="J93" s="511"/>
      <c r="K93" s="511"/>
      <c r="L93" s="511"/>
      <c r="M93" s="511"/>
      <c r="N93" s="511"/>
      <c r="O93" s="511"/>
      <c r="P93" s="512"/>
    </row>
    <row r="94" spans="1:16" ht="24.95" customHeight="1" x14ac:dyDescent="0.25">
      <c r="A94" s="513" t="s">
        <v>1366</v>
      </c>
      <c r="B94" s="514"/>
      <c r="C94" s="514"/>
      <c r="D94" s="514"/>
      <c r="E94" s="514"/>
      <c r="F94" s="514"/>
      <c r="G94" s="514"/>
      <c r="H94" s="514"/>
      <c r="I94" s="514"/>
      <c r="J94" s="514"/>
      <c r="K94" s="514"/>
      <c r="L94" s="514"/>
      <c r="M94" s="514"/>
      <c r="N94" s="514"/>
      <c r="O94" s="514"/>
      <c r="P94" s="515"/>
    </row>
    <row r="95" spans="1:16" ht="24.95" customHeight="1" x14ac:dyDescent="0.25">
      <c r="A95" s="534" t="s">
        <v>1034</v>
      </c>
      <c r="B95" s="535"/>
      <c r="C95" s="535"/>
      <c r="D95" s="535"/>
      <c r="E95" s="535"/>
      <c r="F95" s="536"/>
      <c r="G95" s="522" t="s">
        <v>764</v>
      </c>
      <c r="H95" s="523"/>
      <c r="I95" s="523"/>
      <c r="J95" s="523"/>
      <c r="K95" s="523"/>
      <c r="L95" s="523"/>
      <c r="M95" s="523"/>
      <c r="N95" s="523"/>
      <c r="O95" s="523"/>
      <c r="P95" s="524"/>
    </row>
    <row r="96" spans="1:16" ht="24.95" customHeight="1" x14ac:dyDescent="0.25">
      <c r="A96" s="525" t="s">
        <v>393</v>
      </c>
      <c r="B96" s="505" t="s">
        <v>644</v>
      </c>
      <c r="C96" s="505" t="s">
        <v>645</v>
      </c>
      <c r="D96" s="505" t="s">
        <v>1613</v>
      </c>
      <c r="E96" s="505" t="s">
        <v>394</v>
      </c>
      <c r="F96" s="505" t="s">
        <v>621</v>
      </c>
      <c r="G96" s="527" t="s">
        <v>31</v>
      </c>
      <c r="H96" s="528"/>
      <c r="I96" s="263" t="s">
        <v>7</v>
      </c>
      <c r="J96" s="264" t="s">
        <v>32</v>
      </c>
      <c r="K96" s="264" t="s">
        <v>640</v>
      </c>
      <c r="L96" s="265" t="s">
        <v>8</v>
      </c>
      <c r="M96" s="266" t="s">
        <v>9</v>
      </c>
      <c r="N96" s="267" t="s">
        <v>10</v>
      </c>
      <c r="O96" s="264" t="s">
        <v>396</v>
      </c>
      <c r="P96" s="268" t="s">
        <v>623</v>
      </c>
    </row>
    <row r="97" spans="1:16" ht="24.95" customHeight="1" x14ac:dyDescent="0.25">
      <c r="A97" s="526"/>
      <c r="B97" s="506"/>
      <c r="C97" s="506"/>
      <c r="D97" s="506"/>
      <c r="E97" s="506"/>
      <c r="F97" s="506"/>
      <c r="G97" s="269" t="s">
        <v>34</v>
      </c>
      <c r="H97" s="270" t="s">
        <v>35</v>
      </c>
      <c r="I97" s="271" t="s">
        <v>36</v>
      </c>
      <c r="J97" s="272" t="s">
        <v>36</v>
      </c>
      <c r="K97" s="272" t="s">
        <v>36</v>
      </c>
      <c r="L97" s="273" t="s">
        <v>37</v>
      </c>
      <c r="M97" s="274" t="s">
        <v>37</v>
      </c>
      <c r="N97" s="275" t="s">
        <v>38</v>
      </c>
      <c r="O97" s="272" t="s">
        <v>37</v>
      </c>
      <c r="P97" s="276" t="s">
        <v>37</v>
      </c>
    </row>
    <row r="98" spans="1:16" ht="24.95" customHeight="1" x14ac:dyDescent="0.25">
      <c r="A98" s="285" t="s">
        <v>61</v>
      </c>
      <c r="B98" s="278">
        <v>15</v>
      </c>
      <c r="C98" s="249">
        <v>15</v>
      </c>
      <c r="D98" s="249" t="s">
        <v>1614</v>
      </c>
      <c r="E98" s="279">
        <f t="shared" ref="E98:E103" si="1">IFERROR(B98/C98,0)</f>
        <v>1</v>
      </c>
      <c r="F98" s="279" t="s">
        <v>1216</v>
      </c>
      <c r="G98" s="280">
        <f>IFERROR((VLOOKUP($A98,'[1]Tabela de alimentos'!$A$3:$K$1041,2,FALSE))*$C98/100,0)</f>
        <v>54.070946782608708</v>
      </c>
      <c r="H98" s="283">
        <f>IFERROR((VLOOKUP($A98,'[1]Tabela de alimentos'!$A$3:$K$1041,3,FALSE))*$C98/100,0)</f>
        <v>226.23284133843481</v>
      </c>
      <c r="I98" s="279">
        <f>IFERROR((VLOOKUP($A98,'[1]Tabela de alimentos'!$A$3:$K$1041,4,FALSE))*$C98/100,0)</f>
        <v>1.4686173913043477</v>
      </c>
      <c r="J98" s="282">
        <f>IFERROR((VLOOKUP($A98,'[1]Tabela de alimentos'!$A$3:$K$1041,5,FALSE))*$C98/100,0)</f>
        <v>0.20500000000000004</v>
      </c>
      <c r="K98" s="282">
        <f>IFERROR((VLOOKUP($A98,'[1]Tabela de alimentos'!$A$3:$K$1041,6,FALSE))*$C98/100,0)</f>
        <v>11.263882608695653</v>
      </c>
      <c r="L98" s="283">
        <f>IFERROR((VLOOKUP($A98,'[1]Tabela de alimentos'!$A$3:$K$1041,7,FALSE))*$C98/100,0)</f>
        <v>2.6795</v>
      </c>
      <c r="M98" s="283">
        <f>IFERROR((VLOOKUP($A98,'[1]Tabela de alimentos'!$A$3:$K$1041,8,FALSE))*$C98/100,0)</f>
        <v>0.14249999999999999</v>
      </c>
      <c r="N98" s="283">
        <f>IFERROR((VLOOKUP($A98,'[1]Tabela de alimentos'!$A$3:$K$1041,9,FALSE))*$C98/100,0)</f>
        <v>0</v>
      </c>
      <c r="O98" s="283">
        <f>IFERROR((VLOOKUP($A98,'[1]Tabela de alimentos'!$A$3:$K$1041,10,FALSE))*$C98/100,0)</f>
        <v>0</v>
      </c>
      <c r="P98" s="284">
        <f>IFERROR((VLOOKUP($A98,'[1]Tabela de alimentos'!$A$3:$K$1041,11,FALSE))*$C98/100,0)</f>
        <v>0.1105</v>
      </c>
    </row>
    <row r="99" spans="1:16" ht="24.95" customHeight="1" x14ac:dyDescent="0.25">
      <c r="A99" s="285" t="s">
        <v>307</v>
      </c>
      <c r="B99" s="278">
        <v>10</v>
      </c>
      <c r="C99" s="249">
        <v>10</v>
      </c>
      <c r="D99" s="249" t="s">
        <v>1614</v>
      </c>
      <c r="E99" s="279">
        <f t="shared" si="1"/>
        <v>1</v>
      </c>
      <c r="F99" s="279" t="s">
        <v>1216</v>
      </c>
      <c r="G99" s="282">
        <f>IFERROR((VLOOKUP($A99,'[1]Tabela de alimentos'!$A$3:$K$1041,2,FALSE))*$C99/100,0)</f>
        <v>49.665029999999987</v>
      </c>
      <c r="H99" s="283">
        <f>IFERROR((VLOOKUP($A99,'[1]Tabela de alimentos'!$A$3:$K$1041,3,FALSE))*$C99/100,0)</f>
        <v>207.79848551999999</v>
      </c>
      <c r="I99" s="279">
        <f>IFERROR((VLOOKUP($A99,'[1]Tabela de alimentos'!$A$3:$K$1041,4,FALSE))*$C99/100,0)</f>
        <v>2.5420000000000003</v>
      </c>
      <c r="J99" s="282">
        <f>IFERROR((VLOOKUP($A99,'[1]Tabela de alimentos'!$A$3:$K$1041,5,FALSE))*$C99/100,0)</f>
        <v>2.6903333333333337</v>
      </c>
      <c r="K99" s="282">
        <f>IFERROR((VLOOKUP($A99,'[1]Tabela de alimentos'!$A$3:$K$1041,6,FALSE))*$C99/100,0)</f>
        <v>3.9180000000000001</v>
      </c>
      <c r="L99" s="283">
        <f>IFERROR((VLOOKUP($A99,'[1]Tabela de alimentos'!$A$3:$K$1041,7,FALSE))*$C99/100,0)</f>
        <v>89.027333333333317</v>
      </c>
      <c r="M99" s="283">
        <f>IFERROR((VLOOKUP($A99,'[1]Tabela de alimentos'!$A$3:$K$1041,8,FALSE))*$C99/100,0)</f>
        <v>5.2333333333333336E-2</v>
      </c>
      <c r="N99" s="283">
        <f>IFERROR((VLOOKUP($A99,'[1]Tabela de alimentos'!$A$3:$K$1041,9,FALSE))*$C99/100,0)</f>
        <v>36.105666666666664</v>
      </c>
      <c r="O99" s="283">
        <f>IFERROR((VLOOKUP($A99,'[1]Tabela de alimentos'!$A$3:$K$1041,10,FALSE))*$C99/100,0)</f>
        <v>0</v>
      </c>
      <c r="P99" s="284">
        <f>IFERROR((VLOOKUP($A99,'[1]Tabela de alimentos'!$A$3:$K$1041,11,FALSE))*$C99/100,0)</f>
        <v>32.299999999999997</v>
      </c>
    </row>
    <row r="100" spans="1:16" ht="24.95" customHeight="1" x14ac:dyDescent="0.25">
      <c r="A100" s="285" t="s">
        <v>313</v>
      </c>
      <c r="B100" s="278">
        <v>18</v>
      </c>
      <c r="C100" s="249">
        <v>15</v>
      </c>
      <c r="D100" s="249" t="s">
        <v>1614</v>
      </c>
      <c r="E100" s="279">
        <f t="shared" si="1"/>
        <v>1.2</v>
      </c>
      <c r="F100" s="279" t="s">
        <v>1217</v>
      </c>
      <c r="G100" s="282">
        <f>IFERROR((VLOOKUP($A100,'[1]Tabela de alimentos'!$A$3:$K$1041,2,FALSE))*$C100/100,0)</f>
        <v>21.466760000000004</v>
      </c>
      <c r="H100" s="283">
        <f>IFERROR((VLOOKUP($A100,'[1]Tabela de alimentos'!$A$3:$K$1041,3,FALSE))*$C100/100,0)</f>
        <v>89.816923840000001</v>
      </c>
      <c r="I100" s="279">
        <f>IFERROR((VLOOKUP($A100,'[1]Tabela de alimentos'!$A$3:$K$1041,4,FALSE))*$C100/100,0)</f>
        <v>1.9544999999999999</v>
      </c>
      <c r="J100" s="282">
        <f>IFERROR((VLOOKUP($A100,'[1]Tabela de alimentos'!$A$3:$K$1041,5,FALSE))*$C100/100,0)</f>
        <v>1.335</v>
      </c>
      <c r="K100" s="282">
        <f>IFERROR((VLOOKUP($A100,'[1]Tabela de alimentos'!$A$3:$K$1041,6,FALSE))*$C100/100,0)</f>
        <v>0.24550000000000086</v>
      </c>
      <c r="L100" s="283">
        <f>IFERROR((VLOOKUP($A100,'[1]Tabela de alimentos'!$A$3:$K$1041,7,FALSE))*$C100/100,0)</f>
        <v>6.3035000000000005</v>
      </c>
      <c r="M100" s="283">
        <f>IFERROR((VLOOKUP($A100,'[1]Tabela de alimentos'!$A$3:$K$1041,8,FALSE))*$C100/100,0)</f>
        <v>0.23450000000000004</v>
      </c>
      <c r="N100" s="283">
        <f>IFERROR((VLOOKUP($A100,'[1]Tabela de alimentos'!$A$3:$K$1041,9,FALSE))*$C100/100,0)</f>
        <v>11.823999999999998</v>
      </c>
      <c r="O100" s="283">
        <f>IFERROR((VLOOKUP($A100,'[1]Tabela de alimentos'!$A$3:$K$1041,10,FALSE))*$C100/100,0)</f>
        <v>0</v>
      </c>
      <c r="P100" s="284">
        <f>IFERROR((VLOOKUP($A100,'[1]Tabela de alimentos'!$A$3:$K$1041,11,FALSE))*$C100/100,0)</f>
        <v>25.2</v>
      </c>
    </row>
    <row r="101" spans="1:16" ht="24.95" customHeight="1" x14ac:dyDescent="0.25">
      <c r="A101" s="285" t="s">
        <v>315</v>
      </c>
      <c r="B101" s="278">
        <v>15</v>
      </c>
      <c r="C101" s="249">
        <v>15</v>
      </c>
      <c r="D101" s="249" t="s">
        <v>1614</v>
      </c>
      <c r="E101" s="279">
        <f t="shared" si="1"/>
        <v>1</v>
      </c>
      <c r="F101" s="279" t="s">
        <v>1216</v>
      </c>
      <c r="G101" s="282">
        <f>IFERROR((VLOOKUP($A101,'[1]Tabela de alimentos'!$A$3:$K$1041,2,FALSE))*$C101/100,0)</f>
        <v>58.026858599999997</v>
      </c>
      <c r="H101" s="283">
        <f>IFERROR((VLOOKUP($A101,'[1]Tabela de alimentos'!$A$3:$K$1041,3,FALSE))*$C101/100,0)</f>
        <v>242.78437638239996</v>
      </c>
      <c r="I101" s="279">
        <f>IFERROR((VLOOKUP($A101,'[1]Tabela de alimentos'!$A$3:$K$1041,4,FALSE))*$C101/100,0)</f>
        <v>4.8000000000000001E-2</v>
      </c>
      <c r="J101" s="282">
        <f>IFERROR((VLOOKUP($A101,'[1]Tabela de alimentos'!$A$3:$K$1041,5,FALSE))*$C101/100,0)</f>
        <v>0</v>
      </c>
      <c r="K101" s="282">
        <f>IFERROR((VLOOKUP($A101,'[1]Tabela de alimentos'!$A$3:$K$1041,6,FALSE))*$C101/100,0)</f>
        <v>14.941500000000001</v>
      </c>
      <c r="L101" s="283">
        <f>IFERROR((VLOOKUP($A101,'[1]Tabela de alimentos'!$A$3:$K$1041,7,FALSE))*$C101/100,0)</f>
        <v>1.1379999999999999</v>
      </c>
      <c r="M101" s="283">
        <f>IFERROR((VLOOKUP($A101,'[1]Tabela de alimentos'!$A$3:$K$1041,8,FALSE))*$C101/100,0)</f>
        <v>2.4500000000000001E-2</v>
      </c>
      <c r="N101" s="283">
        <f>IFERROR((VLOOKUP($A101,'[1]Tabela de alimentos'!$A$3:$K$1041,9,FALSE))*$C101/100,0)</f>
        <v>0</v>
      </c>
      <c r="O101" s="283">
        <f>IFERROR((VLOOKUP($A101,'[1]Tabela de alimentos'!$A$3:$K$1041,10,FALSE))*$C101/100,0)</f>
        <v>0</v>
      </c>
      <c r="P101" s="284">
        <f>IFERROR((VLOOKUP($A101,'[1]Tabela de alimentos'!$A$3:$K$1041,11,FALSE))*$C101/100,0)</f>
        <v>0</v>
      </c>
    </row>
    <row r="102" spans="1:16" ht="24.95" customHeight="1" x14ac:dyDescent="0.25">
      <c r="A102" s="285" t="s">
        <v>217</v>
      </c>
      <c r="B102" s="278">
        <v>8</v>
      </c>
      <c r="C102" s="249">
        <v>8</v>
      </c>
      <c r="D102" s="249" t="s">
        <v>1614</v>
      </c>
      <c r="E102" s="279">
        <f t="shared" si="1"/>
        <v>1</v>
      </c>
      <c r="F102" s="279" t="s">
        <v>1218</v>
      </c>
      <c r="G102" s="282">
        <f>IFERROR((VLOOKUP($A102,'[1]Tabela de alimentos'!$A$3:$K$1041,2,FALSE))*$C102/100,0)</f>
        <v>58.077514147679906</v>
      </c>
      <c r="H102" s="283">
        <f>IFERROR((VLOOKUP($A102,'[1]Tabela de alimentos'!$A$3:$K$1041,3,FALSE))*$C102/100,0)</f>
        <v>242.99631919389273</v>
      </c>
      <c r="I102" s="279">
        <f>IFERROR((VLOOKUP($A102,'[1]Tabela de alimentos'!$A$3:$K$1041,4,FALSE))*$C102/100,0)</f>
        <v>3.3176000595092778E-2</v>
      </c>
      <c r="J102" s="282">
        <f>IFERROR((VLOOKUP($A102,'[1]Tabela de alimentos'!$A$3:$K$1041,5,FALSE))*$C102/100,0)</f>
        <v>6.5888800000000005</v>
      </c>
      <c r="K102" s="282">
        <f>IFERROR((VLOOKUP($A102,'[1]Tabela de alimentos'!$A$3:$K$1041,6,FALSE))*$C102/100,0)</f>
        <v>5.0639994049066321E-3</v>
      </c>
      <c r="L102" s="283">
        <f>IFERROR((VLOOKUP($A102,'[1]Tabela de alimentos'!$A$3:$K$1041,7,FALSE))*$C102/100,0)</f>
        <v>0.75383999999999995</v>
      </c>
      <c r="M102" s="283">
        <f>IFERROR((VLOOKUP($A102,'[1]Tabela de alimentos'!$A$3:$K$1041,8,FALSE))*$C102/100,0)</f>
        <v>1.2320000000000003E-2</v>
      </c>
      <c r="N102" s="283">
        <f>IFERROR((VLOOKUP($A102,'[1]Tabela de alimentos'!$A$3:$K$1041,9,FALSE))*$C102/100,0)</f>
        <v>60.32</v>
      </c>
      <c r="O102" s="283">
        <f>IFERROR((VLOOKUP($A102,'[1]Tabela de alimentos'!$A$3:$K$1041,10,FALSE))*$C102/100,0)</f>
        <v>0</v>
      </c>
      <c r="P102" s="284">
        <f>IFERROR((VLOOKUP($A102,'[1]Tabela de alimentos'!$A$3:$K$1041,11,FALSE))*$C102/100,0)</f>
        <v>46.295573333333344</v>
      </c>
    </row>
    <row r="103" spans="1:16" ht="24.95" customHeight="1" x14ac:dyDescent="0.25">
      <c r="A103" s="285" t="s">
        <v>326</v>
      </c>
      <c r="B103" s="278">
        <v>3</v>
      </c>
      <c r="C103" s="249">
        <v>3</v>
      </c>
      <c r="D103" s="249" t="s">
        <v>1614</v>
      </c>
      <c r="E103" s="279">
        <f t="shared" si="1"/>
        <v>1</v>
      </c>
      <c r="F103" s="279" t="s">
        <v>1219</v>
      </c>
      <c r="G103" s="282">
        <f>IFERROR((VLOOKUP($A103,'[1]Tabela de alimentos'!$A$3:$K$1041,2,FALSE))*$C103/100,0)</f>
        <v>2.691661999533653</v>
      </c>
      <c r="H103" s="283">
        <f>IFERROR((VLOOKUP($A103,'[1]Tabela de alimentos'!$A$3:$K$1041,3,FALSE))*$C103/100,0)</f>
        <v>11.261913806048803</v>
      </c>
      <c r="I103" s="279">
        <f>IFERROR((VLOOKUP($A103,'[1]Tabela de alimentos'!$A$3:$K$1041,4,FALSE))*$C103/100,0)</f>
        <v>1.4259999561309815E-2</v>
      </c>
      <c r="J103" s="282">
        <f>IFERROR((VLOOKUP($A103,'[1]Tabela de alimentos'!$A$3:$K$1041,5,FALSE))*$C103/100,0)</f>
        <v>2.2000000000000001E-3</v>
      </c>
      <c r="K103" s="282">
        <f>IFERROR((VLOOKUP($A103,'[1]Tabela de alimentos'!$A$3:$K$1041,6,FALSE))*$C103/100,0)</f>
        <v>1.3173400004386899</v>
      </c>
      <c r="L103" s="283">
        <f>IFERROR((VLOOKUP($A103,'[1]Tabela de alimentos'!$A$3:$K$1041,7,FALSE))*$C103/100,0)</f>
        <v>0</v>
      </c>
      <c r="M103" s="283">
        <f>IFERROR((VLOOKUP($A103,'[1]Tabela de alimentos'!$A$3:$K$1041,8,FALSE))*$C103/100,0)</f>
        <v>0</v>
      </c>
      <c r="N103" s="283">
        <f>IFERROR((VLOOKUP($A103,'[1]Tabela de alimentos'!$A$3:$K$1041,9,FALSE))*$C103/100,0)</f>
        <v>0</v>
      </c>
      <c r="O103" s="283">
        <f>IFERROR((VLOOKUP($A103,'[1]Tabela de alimentos'!$A$3:$K$1041,10,FALSE))*$C103/100,0)</f>
        <v>0</v>
      </c>
      <c r="P103" s="284">
        <f>IFERROR((VLOOKUP($A103,'[1]Tabela de alimentos'!$A$3:$K$1041,11,FALSE))*$C103/100,0)</f>
        <v>301.56</v>
      </c>
    </row>
    <row r="104" spans="1:16" ht="24.95" customHeight="1" x14ac:dyDescent="0.25">
      <c r="A104" s="285" t="s">
        <v>467</v>
      </c>
      <c r="B104" s="278">
        <v>12</v>
      </c>
      <c r="C104" s="249">
        <v>12</v>
      </c>
      <c r="D104" s="249" t="s">
        <v>1614</v>
      </c>
      <c r="E104" s="279">
        <f>IFERROR(B104/C104,0)</f>
        <v>1</v>
      </c>
      <c r="F104" s="279" t="s">
        <v>1216</v>
      </c>
      <c r="G104" s="289">
        <f>IFERROR((VLOOKUP($A104,'[1]Tabela de alimentos'!$A$3:$K$1041,2,FALSE))*$C104/100,0)</f>
        <v>43.708800000000004</v>
      </c>
      <c r="H104" s="283">
        <f>IFERROR((VLOOKUP($A104,'[1]Tabela de alimentos'!$A$3:$K$1041,3,FALSE))*$C104/100,0)</f>
        <v>182.8776192</v>
      </c>
      <c r="I104" s="279">
        <f>IFERROR((VLOOKUP($A104,'[1]Tabela de alimentos'!$A$3:$K$1041,4,FALSE))*$C104/100,0)</f>
        <v>0.33960000000000001</v>
      </c>
      <c r="J104" s="282">
        <f>IFERROR((VLOOKUP($A104,'[1]Tabela de alimentos'!$A$3:$K$1041,5,FALSE))*$C104/100,0)</f>
        <v>0.42599999999999993</v>
      </c>
      <c r="K104" s="282">
        <f>IFERROR((VLOOKUP($A104,'[1]Tabela de alimentos'!$A$3:$K$1041,6,FALSE))*$C104/100,0)</f>
        <v>10.263600000000002</v>
      </c>
      <c r="L104" s="283">
        <f>IFERROR((VLOOKUP($A104,'[1]Tabela de alimentos'!$A$3:$K$1041,7,FALSE))*$C104/100,0)</f>
        <v>17.974800000000002</v>
      </c>
      <c r="M104" s="283">
        <f>IFERROR((VLOOKUP($A104,'[1]Tabela de alimentos'!$A$3:$K$1041,8,FALSE))*$C104/100,0)</f>
        <v>9.3599999999999989E-2</v>
      </c>
      <c r="N104" s="283">
        <f>IFERROR((VLOOKUP($A104,'[1]Tabela de alimentos'!$A$3:$K$1041,9,FALSE))*$C104/100,0)</f>
        <v>0.12960000000000002</v>
      </c>
      <c r="O104" s="283">
        <f>IFERROR((VLOOKUP($A104,'[1]Tabela de alimentos'!$A$3:$K$1041,10,FALSE))*$C104/100,0)</f>
        <v>1.6800000000000002E-2</v>
      </c>
      <c r="P104" s="284">
        <f>IFERROR((VLOOKUP($A104,'[1]Tabela de alimentos'!$A$3:$K$1041,11,FALSE))*$C104/100,0)</f>
        <v>42.016800000000003</v>
      </c>
    </row>
    <row r="105" spans="1:16" ht="24.95" customHeight="1" x14ac:dyDescent="0.25">
      <c r="A105" s="373" t="s">
        <v>1209</v>
      </c>
      <c r="B105" s="542" t="s">
        <v>1234</v>
      </c>
      <c r="C105" s="543"/>
      <c r="D105" s="257"/>
      <c r="E105" s="374"/>
      <c r="F105" s="374"/>
      <c r="G105" s="290"/>
      <c r="H105" s="257"/>
      <c r="I105" s="257"/>
      <c r="J105" s="257"/>
      <c r="K105" s="257"/>
      <c r="L105" s="257"/>
      <c r="M105" s="257"/>
      <c r="N105" s="257"/>
      <c r="O105" s="257"/>
      <c r="P105" s="294"/>
    </row>
    <row r="106" spans="1:16" ht="24.95" customHeight="1" x14ac:dyDescent="0.25">
      <c r="A106" s="295" t="s">
        <v>767</v>
      </c>
      <c r="B106" s="537"/>
      <c r="C106" s="537"/>
      <c r="D106" s="250"/>
      <c r="E106" s="296"/>
      <c r="F106" s="296"/>
      <c r="G106" s="297"/>
      <c r="H106" s="296"/>
      <c r="I106" s="296"/>
      <c r="J106" s="296"/>
      <c r="K106" s="296"/>
      <c r="L106" s="296"/>
      <c r="M106" s="298"/>
      <c r="N106" s="298"/>
      <c r="O106" s="298"/>
      <c r="P106" s="299"/>
    </row>
    <row r="107" spans="1:16" ht="24.95" customHeight="1" x14ac:dyDescent="0.25">
      <c r="A107" s="516" t="s">
        <v>1035</v>
      </c>
      <c r="B107" s="517"/>
      <c r="C107" s="517"/>
      <c r="D107" s="517"/>
      <c r="E107" s="517"/>
      <c r="F107" s="517"/>
      <c r="G107" s="517"/>
      <c r="H107" s="517"/>
      <c r="I107" s="517"/>
      <c r="J107" s="517"/>
      <c r="K107" s="517"/>
      <c r="L107" s="517"/>
      <c r="M107" s="517"/>
      <c r="N107" s="517"/>
      <c r="O107" s="517"/>
      <c r="P107" s="518"/>
    </row>
    <row r="108" spans="1:16" ht="24.95" customHeight="1" x14ac:dyDescent="0.25">
      <c r="A108" s="516" t="s">
        <v>1036</v>
      </c>
      <c r="B108" s="517"/>
      <c r="C108" s="517"/>
      <c r="D108" s="517"/>
      <c r="E108" s="517"/>
      <c r="F108" s="517"/>
      <c r="G108" s="517"/>
      <c r="H108" s="517"/>
      <c r="I108" s="517"/>
      <c r="J108" s="517"/>
      <c r="K108" s="517"/>
      <c r="L108" s="517"/>
      <c r="M108" s="517"/>
      <c r="N108" s="517"/>
      <c r="O108" s="517"/>
      <c r="P108" s="518"/>
    </row>
    <row r="109" spans="1:16" ht="24.95" customHeight="1" x14ac:dyDescent="0.25">
      <c r="A109" s="516" t="s">
        <v>1231</v>
      </c>
      <c r="B109" s="517"/>
      <c r="C109" s="517"/>
      <c r="D109" s="517"/>
      <c r="E109" s="517"/>
      <c r="F109" s="517"/>
      <c r="G109" s="517"/>
      <c r="H109" s="517"/>
      <c r="I109" s="517"/>
      <c r="J109" s="517"/>
      <c r="K109" s="517"/>
      <c r="L109" s="517"/>
      <c r="M109" s="517"/>
      <c r="N109" s="517"/>
      <c r="O109" s="517"/>
      <c r="P109" s="518"/>
    </row>
    <row r="110" spans="1:16" ht="24.95" customHeight="1" x14ac:dyDescent="0.25">
      <c r="A110" s="325" t="s">
        <v>1232</v>
      </c>
      <c r="G110" s="251"/>
      <c r="P110" s="301"/>
    </row>
    <row r="111" spans="1:16" ht="24.95" customHeight="1" x14ac:dyDescent="0.25">
      <c r="A111" s="516" t="s">
        <v>1233</v>
      </c>
      <c r="B111" s="517"/>
      <c r="C111" s="517"/>
      <c r="D111" s="517"/>
      <c r="E111" s="517"/>
      <c r="F111" s="517"/>
      <c r="G111" s="517"/>
      <c r="H111" s="517"/>
      <c r="I111" s="517"/>
      <c r="J111" s="517"/>
      <c r="K111" s="517"/>
      <c r="L111" s="517"/>
      <c r="M111" s="517"/>
      <c r="N111" s="517"/>
      <c r="O111" s="517"/>
      <c r="P111" s="518"/>
    </row>
    <row r="112" spans="1:16" ht="24.95" customHeight="1" thickBot="1" x14ac:dyDescent="0.3">
      <c r="A112" s="332" t="s">
        <v>1039</v>
      </c>
      <c r="B112" s="252"/>
      <c r="C112" s="252"/>
      <c r="D112" s="252"/>
      <c r="E112" s="252"/>
      <c r="F112" s="252"/>
      <c r="G112" s="252"/>
      <c r="H112" s="252"/>
      <c r="I112" s="252"/>
      <c r="J112" s="252"/>
      <c r="K112" s="252"/>
      <c r="L112" s="252"/>
      <c r="M112" s="252"/>
      <c r="N112" s="252"/>
      <c r="O112" s="252"/>
      <c r="P112" s="303"/>
    </row>
    <row r="113" spans="1:16" ht="24.95" customHeight="1" thickBot="1" x14ac:dyDescent="0.3">
      <c r="A113" s="333"/>
      <c r="B113" s="532" t="s">
        <v>1152</v>
      </c>
      <c r="C113" s="532"/>
      <c r="D113" s="532"/>
      <c r="E113" s="532"/>
      <c r="F113" s="532"/>
      <c r="G113" s="532"/>
      <c r="H113" s="532"/>
      <c r="I113" s="532"/>
      <c r="J113" s="532"/>
      <c r="K113" s="532"/>
      <c r="L113" s="334"/>
      <c r="M113" s="334"/>
      <c r="N113" s="334"/>
      <c r="O113" s="334"/>
      <c r="P113" s="335"/>
    </row>
    <row r="114" spans="1:16" ht="48" customHeight="1" x14ac:dyDescent="0.25">
      <c r="A114" s="510" t="s">
        <v>762</v>
      </c>
      <c r="B114" s="511"/>
      <c r="C114" s="511"/>
      <c r="D114" s="511"/>
      <c r="E114" s="511"/>
      <c r="F114" s="511"/>
      <c r="G114" s="511"/>
      <c r="H114" s="511"/>
      <c r="I114" s="511"/>
      <c r="J114" s="511"/>
      <c r="K114" s="511"/>
      <c r="L114" s="511"/>
      <c r="M114" s="511"/>
      <c r="N114" s="511"/>
      <c r="O114" s="511"/>
      <c r="P114" s="512"/>
    </row>
    <row r="115" spans="1:16" ht="24.95" customHeight="1" x14ac:dyDescent="0.25">
      <c r="A115" s="513" t="s">
        <v>1366</v>
      </c>
      <c r="B115" s="514"/>
      <c r="C115" s="514"/>
      <c r="D115" s="514"/>
      <c r="E115" s="514"/>
      <c r="F115" s="514"/>
      <c r="G115" s="514"/>
      <c r="H115" s="514"/>
      <c r="I115" s="514"/>
      <c r="J115" s="514"/>
      <c r="K115" s="514"/>
      <c r="L115" s="514"/>
      <c r="M115" s="514"/>
      <c r="N115" s="514"/>
      <c r="O115" s="514"/>
      <c r="P115" s="515"/>
    </row>
    <row r="116" spans="1:16" ht="24.95" customHeight="1" x14ac:dyDescent="0.25">
      <c r="A116" s="534" t="s">
        <v>1040</v>
      </c>
      <c r="B116" s="535"/>
      <c r="C116" s="535"/>
      <c r="D116" s="535"/>
      <c r="E116" s="535"/>
      <c r="F116" s="536"/>
      <c r="G116" s="522" t="s">
        <v>764</v>
      </c>
      <c r="H116" s="523"/>
      <c r="I116" s="523"/>
      <c r="J116" s="523"/>
      <c r="K116" s="523"/>
      <c r="L116" s="523"/>
      <c r="M116" s="523"/>
      <c r="N116" s="523"/>
      <c r="O116" s="523"/>
      <c r="P116" s="524"/>
    </row>
    <row r="117" spans="1:16" ht="24.95" customHeight="1" x14ac:dyDescent="0.25">
      <c r="A117" s="525" t="s">
        <v>393</v>
      </c>
      <c r="B117" s="505" t="s">
        <v>644</v>
      </c>
      <c r="C117" s="505" t="s">
        <v>645</v>
      </c>
      <c r="D117" s="505" t="s">
        <v>1613</v>
      </c>
      <c r="E117" s="505" t="s">
        <v>394</v>
      </c>
      <c r="F117" s="505" t="s">
        <v>621</v>
      </c>
      <c r="G117" s="527" t="s">
        <v>31</v>
      </c>
      <c r="H117" s="528"/>
      <c r="I117" s="263" t="s">
        <v>7</v>
      </c>
      <c r="J117" s="264" t="s">
        <v>32</v>
      </c>
      <c r="K117" s="264" t="s">
        <v>640</v>
      </c>
      <c r="L117" s="265" t="s">
        <v>8</v>
      </c>
      <c r="M117" s="266" t="s">
        <v>9</v>
      </c>
      <c r="N117" s="267" t="s">
        <v>10</v>
      </c>
      <c r="O117" s="264" t="s">
        <v>396</v>
      </c>
      <c r="P117" s="268" t="s">
        <v>623</v>
      </c>
    </row>
    <row r="118" spans="1:16" ht="24.95" customHeight="1" x14ac:dyDescent="0.25">
      <c r="A118" s="526"/>
      <c r="B118" s="506"/>
      <c r="C118" s="506"/>
      <c r="D118" s="506"/>
      <c r="E118" s="506"/>
      <c r="F118" s="506"/>
      <c r="G118" s="269" t="s">
        <v>34</v>
      </c>
      <c r="H118" s="270" t="s">
        <v>35</v>
      </c>
      <c r="I118" s="271" t="s">
        <v>36</v>
      </c>
      <c r="J118" s="272" t="s">
        <v>36</v>
      </c>
      <c r="K118" s="272" t="s">
        <v>36</v>
      </c>
      <c r="L118" s="273" t="s">
        <v>37</v>
      </c>
      <c r="M118" s="274" t="s">
        <v>37</v>
      </c>
      <c r="N118" s="275" t="s">
        <v>38</v>
      </c>
      <c r="O118" s="272" t="s">
        <v>37</v>
      </c>
      <c r="P118" s="276" t="s">
        <v>37</v>
      </c>
    </row>
    <row r="119" spans="1:16" ht="24.95" customHeight="1" x14ac:dyDescent="0.25">
      <c r="A119" s="285" t="s">
        <v>61</v>
      </c>
      <c r="B119" s="278">
        <v>18</v>
      </c>
      <c r="C119" s="249">
        <v>18</v>
      </c>
      <c r="D119" s="249" t="s">
        <v>1614</v>
      </c>
      <c r="E119" s="279">
        <f>IFERROR(B119/C119,0)</f>
        <v>1</v>
      </c>
      <c r="F119" s="279" t="s">
        <v>1235</v>
      </c>
      <c r="G119" s="280">
        <f>IFERROR((VLOOKUP($A119,'[1]Tabela de alimentos'!$A$3:$K$1041,2,FALSE))*$C119/100,0)</f>
        <v>64.885136139130452</v>
      </c>
      <c r="H119" s="283">
        <f>IFERROR((VLOOKUP($A119,'[1]Tabela de alimentos'!$A$3:$K$1041,3,FALSE))*$C119/100,0)</f>
        <v>271.47940960612175</v>
      </c>
      <c r="I119" s="279">
        <f>IFERROR((VLOOKUP($A119,'[1]Tabela de alimentos'!$A$3:$K$1041,4,FALSE))*$C119/100,0)</f>
        <v>1.7623408695652172</v>
      </c>
      <c r="J119" s="282">
        <f>IFERROR((VLOOKUP($A119,'[1]Tabela de alimentos'!$A$3:$K$1041,5,FALSE))*$C119/100,0)</f>
        <v>0.24600000000000005</v>
      </c>
      <c r="K119" s="282">
        <f>IFERROR((VLOOKUP($A119,'[1]Tabela de alimentos'!$A$3:$K$1041,6,FALSE))*$C119/100,0)</f>
        <v>13.516659130434784</v>
      </c>
      <c r="L119" s="283">
        <f>IFERROR((VLOOKUP($A119,'[1]Tabela de alimentos'!$A$3:$K$1041,7,FALSE))*$C119/100,0)</f>
        <v>3.2154000000000003</v>
      </c>
      <c r="M119" s="283">
        <f>IFERROR((VLOOKUP($A119,'[1]Tabela de alimentos'!$A$3:$K$1041,8,FALSE))*$C119/100,0)</f>
        <v>0.17099999999999999</v>
      </c>
      <c r="N119" s="283">
        <f>IFERROR((VLOOKUP($A119,'[1]Tabela de alimentos'!$A$3:$K$1041,9,FALSE))*$C119/100,0)</f>
        <v>0</v>
      </c>
      <c r="O119" s="283">
        <f>IFERROR((VLOOKUP($A119,'[1]Tabela de alimentos'!$A$3:$K$1041,10,FALSE))*$C119/100,0)</f>
        <v>0</v>
      </c>
      <c r="P119" s="284">
        <f>IFERROR((VLOOKUP($A119,'[1]Tabela de alimentos'!$A$3:$K$1041,11,FALSE))*$C119/100,0)</f>
        <v>0.1326</v>
      </c>
    </row>
    <row r="120" spans="1:16" ht="24.95" customHeight="1" x14ac:dyDescent="0.25">
      <c r="A120" s="285" t="s">
        <v>307</v>
      </c>
      <c r="B120" s="278">
        <v>13</v>
      </c>
      <c r="C120" s="249">
        <v>13</v>
      </c>
      <c r="D120" s="249" t="s">
        <v>1614</v>
      </c>
      <c r="E120" s="279">
        <f>IFERROR(B120/C120,0)</f>
        <v>1</v>
      </c>
      <c r="F120" s="279" t="s">
        <v>1216</v>
      </c>
      <c r="G120" s="282">
        <f>IFERROR((VLOOKUP($A120,'[1]Tabela de alimentos'!$A$3:$K$1041,2,FALSE))*$C120/100,0)</f>
        <v>64.564538999999982</v>
      </c>
      <c r="H120" s="283">
        <f>IFERROR((VLOOKUP($A120,'[1]Tabela de alimentos'!$A$3:$K$1041,3,FALSE))*$C120/100,0)</f>
        <v>270.13803117599997</v>
      </c>
      <c r="I120" s="279">
        <f>IFERROR((VLOOKUP($A120,'[1]Tabela de alimentos'!$A$3:$K$1041,4,FALSE))*$C120/100,0)</f>
        <v>3.3046000000000002</v>
      </c>
      <c r="J120" s="282">
        <f>IFERROR((VLOOKUP($A120,'[1]Tabela de alimentos'!$A$3:$K$1041,5,FALSE))*$C120/100,0)</f>
        <v>3.4974333333333334</v>
      </c>
      <c r="K120" s="282">
        <f>IFERROR((VLOOKUP($A120,'[1]Tabela de alimentos'!$A$3:$K$1041,6,FALSE))*$C120/100,0)</f>
        <v>5.0933999999999999</v>
      </c>
      <c r="L120" s="283">
        <f>IFERROR((VLOOKUP($A120,'[1]Tabela de alimentos'!$A$3:$K$1041,7,FALSE))*$C120/100,0)</f>
        <v>115.73553333333331</v>
      </c>
      <c r="M120" s="283">
        <f>IFERROR((VLOOKUP($A120,'[1]Tabela de alimentos'!$A$3:$K$1041,8,FALSE))*$C120/100,0)</f>
        <v>6.8033333333333335E-2</v>
      </c>
      <c r="N120" s="283">
        <f>IFERROR((VLOOKUP($A120,'[1]Tabela de alimentos'!$A$3:$K$1041,9,FALSE))*$C120/100,0)</f>
        <v>46.937366666666669</v>
      </c>
      <c r="O120" s="283">
        <f>IFERROR((VLOOKUP($A120,'[1]Tabela de alimentos'!$A$3:$K$1041,10,FALSE))*$C120/100,0)</f>
        <v>0</v>
      </c>
      <c r="P120" s="284">
        <f>IFERROR((VLOOKUP($A120,'[1]Tabela de alimentos'!$A$3:$K$1041,11,FALSE))*$C120/100,0)</f>
        <v>41.99</v>
      </c>
    </row>
    <row r="121" spans="1:16" ht="24.95" customHeight="1" x14ac:dyDescent="0.25">
      <c r="A121" s="285" t="s">
        <v>313</v>
      </c>
      <c r="B121" s="278">
        <v>24</v>
      </c>
      <c r="C121" s="249">
        <v>20</v>
      </c>
      <c r="D121" s="249" t="s">
        <v>1614</v>
      </c>
      <c r="E121" s="279">
        <f>IFERROR(B121/C121,0)</f>
        <v>1.2</v>
      </c>
      <c r="F121" s="279" t="s">
        <v>1226</v>
      </c>
      <c r="G121" s="282">
        <f>IFERROR((VLOOKUP($A121,'[1]Tabela de alimentos'!$A$3:$K$1041,2,FALSE))*$C121/100,0)</f>
        <v>28.622346666666672</v>
      </c>
      <c r="H121" s="283">
        <f>IFERROR((VLOOKUP($A121,'[1]Tabela de alimentos'!$A$3:$K$1041,3,FALSE))*$C121/100,0)</f>
        <v>119.75589845333334</v>
      </c>
      <c r="I121" s="279">
        <f>IFERROR((VLOOKUP($A121,'[1]Tabela de alimentos'!$A$3:$K$1041,4,FALSE))*$C121/100,0)</f>
        <v>2.6059999999999999</v>
      </c>
      <c r="J121" s="282">
        <f>IFERROR((VLOOKUP($A121,'[1]Tabela de alimentos'!$A$3:$K$1041,5,FALSE))*$C121/100,0)</f>
        <v>1.78</v>
      </c>
      <c r="K121" s="282">
        <f>IFERROR((VLOOKUP($A121,'[1]Tabela de alimentos'!$A$3:$K$1041,6,FALSE))*$C121/100,0)</f>
        <v>0.32733333333333448</v>
      </c>
      <c r="L121" s="283">
        <f>IFERROR((VLOOKUP($A121,'[1]Tabela de alimentos'!$A$3:$K$1041,7,FALSE))*$C121/100,0)</f>
        <v>8.4046666666666674</v>
      </c>
      <c r="M121" s="283">
        <f>IFERROR((VLOOKUP($A121,'[1]Tabela de alimentos'!$A$3:$K$1041,8,FALSE))*$C121/100,0)</f>
        <v>0.3126666666666667</v>
      </c>
      <c r="N121" s="283">
        <f>IFERROR((VLOOKUP($A121,'[1]Tabela de alimentos'!$A$3:$K$1041,9,FALSE))*$C121/100,0)</f>
        <v>15.765333333333331</v>
      </c>
      <c r="O121" s="283">
        <f>IFERROR((VLOOKUP($A121,'[1]Tabela de alimentos'!$A$3:$K$1041,10,FALSE))*$C121/100,0)</f>
        <v>0</v>
      </c>
      <c r="P121" s="284">
        <f>IFERROR((VLOOKUP($A121,'[1]Tabela de alimentos'!$A$3:$K$1041,11,FALSE))*$C121/100,0)</f>
        <v>33.6</v>
      </c>
    </row>
    <row r="122" spans="1:16" ht="24.95" customHeight="1" x14ac:dyDescent="0.25">
      <c r="A122" s="285" t="s">
        <v>315</v>
      </c>
      <c r="B122" s="278">
        <v>20</v>
      </c>
      <c r="C122" s="249">
        <v>20</v>
      </c>
      <c r="D122" s="249" t="s">
        <v>1614</v>
      </c>
      <c r="E122" s="279">
        <f>IFERROR(B122/C122,0)</f>
        <v>1</v>
      </c>
      <c r="F122" s="279" t="s">
        <v>1236</v>
      </c>
      <c r="G122" s="282">
        <f>IFERROR((VLOOKUP($A122,'[1]Tabela de alimentos'!$A$3:$K$1041,2,FALSE))*$C122/100,0)</f>
        <v>77.369144800000001</v>
      </c>
      <c r="H122" s="283">
        <f>IFERROR((VLOOKUP($A122,'[1]Tabela de alimentos'!$A$3:$K$1041,3,FALSE))*$C122/100,0)</f>
        <v>323.71250184319996</v>
      </c>
      <c r="I122" s="279">
        <f>IFERROR((VLOOKUP($A122,'[1]Tabela de alimentos'!$A$3:$K$1041,4,FALSE))*$C122/100,0)</f>
        <v>6.4000000000000001E-2</v>
      </c>
      <c r="J122" s="282">
        <f>IFERROR((VLOOKUP($A122,'[1]Tabela de alimentos'!$A$3:$K$1041,5,FALSE))*$C122/100,0)</f>
        <v>0</v>
      </c>
      <c r="K122" s="282">
        <f>IFERROR((VLOOKUP($A122,'[1]Tabela de alimentos'!$A$3:$K$1041,6,FALSE))*$C122/100,0)</f>
        <v>19.922000000000001</v>
      </c>
      <c r="L122" s="283">
        <f>IFERROR((VLOOKUP($A122,'[1]Tabela de alimentos'!$A$3:$K$1041,7,FALSE))*$C122/100,0)</f>
        <v>1.5173333333333334</v>
      </c>
      <c r="M122" s="283">
        <f>IFERROR((VLOOKUP($A122,'[1]Tabela de alimentos'!$A$3:$K$1041,8,FALSE))*$C122/100,0)</f>
        <v>3.2666666666666663E-2</v>
      </c>
      <c r="N122" s="283">
        <f>IFERROR((VLOOKUP($A122,'[1]Tabela de alimentos'!$A$3:$K$1041,9,FALSE))*$C122/100,0)</f>
        <v>0</v>
      </c>
      <c r="O122" s="283">
        <f>IFERROR((VLOOKUP($A122,'[1]Tabela de alimentos'!$A$3:$K$1041,10,FALSE))*$C122/100,0)</f>
        <v>0</v>
      </c>
      <c r="P122" s="284">
        <f>IFERROR((VLOOKUP($A122,'[1]Tabela de alimentos'!$A$3:$K$1041,11,FALSE))*$C122/100,0)</f>
        <v>0</v>
      </c>
    </row>
    <row r="123" spans="1:16" ht="24.95" customHeight="1" x14ac:dyDescent="0.25">
      <c r="A123" s="285" t="s">
        <v>226</v>
      </c>
      <c r="B123" s="278">
        <v>23</v>
      </c>
      <c r="C123" s="249">
        <v>23</v>
      </c>
      <c r="D123" s="249" t="s">
        <v>1615</v>
      </c>
      <c r="E123" s="279">
        <f>IFERROR(B123/C123,0)</f>
        <v>1</v>
      </c>
      <c r="F123" s="279" t="s">
        <v>1236</v>
      </c>
      <c r="G123" s="282">
        <f>IFERROR((VLOOKUP($A123,'[1]Tabela de alimentos'!$A$3:$K$1041,2,FALSE))*$C123/100,0)</f>
        <v>203.32</v>
      </c>
      <c r="H123" s="283">
        <f>IFERROR((VLOOKUP($A123,'[1]Tabela de alimentos'!$A$3:$K$1041,3,FALSE))*$C123/100,0)</f>
        <v>850.69087999999999</v>
      </c>
      <c r="I123" s="279">
        <f>IFERROR((VLOOKUP($A123,'[1]Tabela de alimentos'!$A$3:$K$1041,4,FALSE))*$C123/100,0)</f>
        <v>0</v>
      </c>
      <c r="J123" s="282">
        <f>IFERROR((VLOOKUP($A123,'[1]Tabela de alimentos'!$A$3:$K$1041,5,FALSE))*$C123/100,0)</f>
        <v>23</v>
      </c>
      <c r="K123" s="282">
        <f>IFERROR((VLOOKUP($A123,'[1]Tabela de alimentos'!$A$3:$K$1041,6,FALSE))*$C123/100,0)</f>
        <v>0</v>
      </c>
      <c r="L123" s="283">
        <f>IFERROR((VLOOKUP($A123,'[1]Tabela de alimentos'!$A$3:$K$1041,7,FALSE))*$C123/100,0)</f>
        <v>0</v>
      </c>
      <c r="M123" s="283">
        <f>IFERROR((VLOOKUP($A123,'[1]Tabela de alimentos'!$A$3:$K$1041,8,FALSE))*$C123/100,0)</f>
        <v>0</v>
      </c>
      <c r="N123" s="283">
        <f>IFERROR((VLOOKUP($A123,'[1]Tabela de alimentos'!$A$3:$K$1041,9,FALSE))*$C123/100,0)</f>
        <v>0</v>
      </c>
      <c r="O123" s="283">
        <f>IFERROR((VLOOKUP($A123,'[1]Tabela de alimentos'!$A$3:$K$1041,10,FALSE))*$C123/100,0)</f>
        <v>0</v>
      </c>
      <c r="P123" s="284">
        <f>IFERROR((VLOOKUP($A123,'[1]Tabela de alimentos'!$A$3:$K$1041,11,FALSE))*$C123/100,0)</f>
        <v>0</v>
      </c>
    </row>
    <row r="124" spans="1:16" ht="24.95" customHeight="1" x14ac:dyDescent="0.25">
      <c r="A124" s="285" t="s">
        <v>326</v>
      </c>
      <c r="B124" s="278">
        <v>1.5</v>
      </c>
      <c r="C124" s="249">
        <v>1.5</v>
      </c>
      <c r="D124" s="249" t="s">
        <v>1614</v>
      </c>
      <c r="E124" s="279">
        <v>1</v>
      </c>
      <c r="F124" s="279" t="s">
        <v>1227</v>
      </c>
      <c r="G124" s="282">
        <f>IFERROR((VLOOKUP($A124,'[1]Tabela de alimentos'!$A$3:$K$1041,2,FALSE))*$C124/100,0)</f>
        <v>1.3458309997668265</v>
      </c>
      <c r="H124" s="283">
        <f>IFERROR((VLOOKUP($A124,'[1]Tabela de alimentos'!$A$3:$K$1041,3,FALSE))*$C124/100,0)</f>
        <v>5.6309569030244013</v>
      </c>
      <c r="I124" s="279">
        <f>IFERROR((VLOOKUP($A124,'[1]Tabela de alimentos'!$A$3:$K$1041,4,FALSE))*$C124/100,0)</f>
        <v>7.1299997806549076E-3</v>
      </c>
      <c r="J124" s="282">
        <f>IFERROR((VLOOKUP($A124,'[1]Tabela de alimentos'!$A$3:$K$1041,5,FALSE))*$C124/100,0)</f>
        <v>1.1000000000000001E-3</v>
      </c>
      <c r="K124" s="282">
        <f>IFERROR((VLOOKUP($A124,'[1]Tabela de alimentos'!$A$3:$K$1041,6,FALSE))*$C124/100,0)</f>
        <v>0.65867000021934496</v>
      </c>
      <c r="L124" s="283">
        <f>IFERROR((VLOOKUP($A124,'[1]Tabela de alimentos'!$A$3:$K$1041,7,FALSE))*$C124/100,0)</f>
        <v>0</v>
      </c>
      <c r="M124" s="283">
        <f>IFERROR((VLOOKUP($A124,'[1]Tabela de alimentos'!$A$3:$K$1041,8,FALSE))*$C124/100,0)</f>
        <v>0</v>
      </c>
      <c r="N124" s="283">
        <f>IFERROR((VLOOKUP($A124,'[1]Tabela de alimentos'!$A$3:$K$1041,9,FALSE))*$C124/100,0)</f>
        <v>0</v>
      </c>
      <c r="O124" s="283">
        <f>IFERROR((VLOOKUP($A124,'[1]Tabela de alimentos'!$A$3:$K$1041,10,FALSE))*$C124/100,0)</f>
        <v>0</v>
      </c>
      <c r="P124" s="284">
        <f>IFERROR((VLOOKUP($A124,'[1]Tabela de alimentos'!$A$3:$K$1041,11,FALSE))*$C124/100,0)</f>
        <v>150.78</v>
      </c>
    </row>
    <row r="125" spans="1:16" ht="24.95" customHeight="1" x14ac:dyDescent="0.25">
      <c r="A125" s="285" t="s">
        <v>68</v>
      </c>
      <c r="B125" s="278">
        <v>17</v>
      </c>
      <c r="C125" s="249">
        <v>17</v>
      </c>
      <c r="D125" s="249" t="s">
        <v>1614</v>
      </c>
      <c r="E125" s="279">
        <f>IFERROR(B125/C125,0)</f>
        <v>1</v>
      </c>
      <c r="F125" s="279" t="s">
        <v>1236</v>
      </c>
      <c r="G125" s="282">
        <f>IFERROR((VLOOKUP($A125,'[1]Tabela de alimentos'!$A$3:$K$1041,2,FALSE))*$C125/100,0)</f>
        <v>60.091985579710148</v>
      </c>
      <c r="H125" s="283">
        <f>IFERROR((VLOOKUP($A125,'[1]Tabela de alimentos'!$A$3:$K$1041,3,FALSE))*$C125/100,0)</f>
        <v>251.42486766550726</v>
      </c>
      <c r="I125" s="279">
        <f>IFERROR((VLOOKUP($A125,'[1]Tabela de alimentos'!$A$3:$K$1041,4,FALSE))*$C125/100,0)</f>
        <v>1.226340579710145</v>
      </c>
      <c r="J125" s="282">
        <f>IFERROR((VLOOKUP($A125,'[1]Tabela de alimentos'!$A$3:$K$1041,5,FALSE))*$C125/100,0)</f>
        <v>0.32356666666666667</v>
      </c>
      <c r="K125" s="282">
        <f>IFERROR((VLOOKUP($A125,'[1]Tabela de alimentos'!$A$3:$K$1041,6,FALSE))*$C125/100,0)</f>
        <v>13.408392753623186</v>
      </c>
      <c r="L125" s="283">
        <f>IFERROR((VLOOKUP($A125,'[1]Tabela de alimentos'!$A$3:$K$1041,7,FALSE))*$C125/100,0)</f>
        <v>0.45333333333333331</v>
      </c>
      <c r="M125" s="283">
        <f>IFERROR((VLOOKUP($A125,'[1]Tabela de alimentos'!$A$3:$K$1041,8,FALSE))*$C125/100,0)</f>
        <v>0.14449999999999999</v>
      </c>
      <c r="N125" s="283">
        <f>IFERROR((VLOOKUP($A125,'[1]Tabela de alimentos'!$A$3:$K$1041,9,FALSE))*$C125/100,0)</f>
        <v>0</v>
      </c>
      <c r="O125" s="283">
        <f>IFERROR((VLOOKUP($A125,'[1]Tabela de alimentos'!$A$3:$K$1041,10,FALSE))*$C125/100,0)</f>
        <v>0</v>
      </c>
      <c r="P125" s="284">
        <f>IFERROR((VLOOKUP($A125,'[1]Tabela de alimentos'!$A$3:$K$1041,11,FALSE))*$C125/100,0)</f>
        <v>0</v>
      </c>
    </row>
    <row r="126" spans="1:16" ht="24.95" customHeight="1" x14ac:dyDescent="0.25">
      <c r="A126" s="373" t="s">
        <v>1209</v>
      </c>
      <c r="B126" s="542" t="s">
        <v>1234</v>
      </c>
      <c r="C126" s="543"/>
      <c r="D126" s="257"/>
      <c r="E126" s="374"/>
      <c r="F126" s="374"/>
      <c r="G126" s="290"/>
      <c r="H126" s="257"/>
      <c r="I126" s="257"/>
      <c r="J126" s="257"/>
      <c r="K126" s="257"/>
      <c r="L126" s="257"/>
      <c r="M126" s="257"/>
      <c r="N126" s="257"/>
      <c r="O126" s="257"/>
      <c r="P126" s="294"/>
    </row>
    <row r="127" spans="1:16" ht="24.95" customHeight="1" x14ac:dyDescent="0.25">
      <c r="A127" s="295" t="s">
        <v>767</v>
      </c>
      <c r="B127" s="537"/>
      <c r="C127" s="537"/>
      <c r="D127" s="250"/>
      <c r="E127" s="296"/>
      <c r="F127" s="296"/>
      <c r="G127" s="297"/>
      <c r="H127" s="296"/>
      <c r="I127" s="296"/>
      <c r="J127" s="296"/>
      <c r="K127" s="296"/>
      <c r="L127" s="296"/>
      <c r="M127" s="298"/>
      <c r="N127" s="298"/>
      <c r="O127" s="298"/>
      <c r="P127" s="299"/>
    </row>
    <row r="128" spans="1:16" ht="24.95" customHeight="1" x14ac:dyDescent="0.25">
      <c r="A128" s="516" t="s">
        <v>1035</v>
      </c>
      <c r="B128" s="517"/>
      <c r="C128" s="517"/>
      <c r="D128" s="517"/>
      <c r="E128" s="517"/>
      <c r="F128" s="517"/>
      <c r="G128" s="517"/>
      <c r="H128" s="517"/>
      <c r="I128" s="517"/>
      <c r="J128" s="517"/>
      <c r="K128" s="517"/>
      <c r="L128" s="517"/>
      <c r="M128" s="517"/>
      <c r="N128" s="517"/>
      <c r="O128" s="517"/>
      <c r="P128" s="518"/>
    </row>
    <row r="129" spans="1:16" ht="24.95" customHeight="1" x14ac:dyDescent="0.25">
      <c r="A129" s="516" t="s">
        <v>1274</v>
      </c>
      <c r="B129" s="517"/>
      <c r="C129" s="517"/>
      <c r="D129" s="517"/>
      <c r="E129" s="517"/>
      <c r="F129" s="517"/>
      <c r="G129" s="517"/>
      <c r="H129" s="517"/>
      <c r="I129" s="517"/>
      <c r="J129" s="517"/>
      <c r="K129" s="517"/>
      <c r="L129" s="517"/>
      <c r="M129" s="517"/>
      <c r="N129" s="517"/>
      <c r="O129" s="517"/>
      <c r="P129" s="518"/>
    </row>
    <row r="130" spans="1:16" ht="24.95" customHeight="1" x14ac:dyDescent="0.25">
      <c r="A130" s="516" t="s">
        <v>1238</v>
      </c>
      <c r="B130" s="517"/>
      <c r="C130" s="517"/>
      <c r="D130" s="517"/>
      <c r="E130" s="517"/>
      <c r="F130" s="517"/>
      <c r="G130" s="517"/>
      <c r="H130" s="517"/>
      <c r="I130" s="517"/>
      <c r="J130" s="517"/>
      <c r="K130" s="517"/>
      <c r="L130" s="517"/>
      <c r="M130" s="517"/>
      <c r="N130" s="517"/>
      <c r="O130" s="517"/>
      <c r="P130" s="518"/>
    </row>
    <row r="131" spans="1:16" ht="24.95" customHeight="1" x14ac:dyDescent="0.25">
      <c r="A131" s="325" t="s">
        <v>1037</v>
      </c>
      <c r="G131" s="251"/>
      <c r="P131" s="301"/>
    </row>
    <row r="132" spans="1:16" ht="24.95" customHeight="1" x14ac:dyDescent="0.25">
      <c r="A132" s="516" t="s">
        <v>1038</v>
      </c>
      <c r="B132" s="517"/>
      <c r="C132" s="517"/>
      <c r="D132" s="517"/>
      <c r="E132" s="517"/>
      <c r="F132" s="517"/>
      <c r="G132" s="517"/>
      <c r="H132" s="517"/>
      <c r="I132" s="517"/>
      <c r="J132" s="517"/>
      <c r="K132" s="517"/>
      <c r="L132" s="517"/>
      <c r="M132" s="517"/>
      <c r="N132" s="517"/>
      <c r="O132" s="517"/>
      <c r="P132" s="518"/>
    </row>
    <row r="133" spans="1:16" ht="24.95" customHeight="1" thickBot="1" x14ac:dyDescent="0.3">
      <c r="A133" s="332" t="s">
        <v>1039</v>
      </c>
      <c r="B133" s="252"/>
      <c r="C133" s="252"/>
      <c r="D133" s="252"/>
      <c r="E133" s="252"/>
      <c r="F133" s="252"/>
      <c r="G133" s="252"/>
      <c r="H133" s="252"/>
      <c r="I133" s="252"/>
      <c r="J133" s="252"/>
      <c r="K133" s="252"/>
      <c r="L133" s="252"/>
      <c r="M133" s="252"/>
      <c r="N133" s="252"/>
      <c r="O133" s="252"/>
      <c r="P133" s="303"/>
    </row>
    <row r="134" spans="1:16" ht="24.95" customHeight="1" thickBot="1" x14ac:dyDescent="0.3">
      <c r="A134" s="333"/>
      <c r="B134" s="532" t="s">
        <v>1152</v>
      </c>
      <c r="C134" s="532"/>
      <c r="D134" s="532"/>
      <c r="E134" s="532"/>
      <c r="F134" s="532"/>
      <c r="G134" s="532"/>
      <c r="H134" s="532"/>
      <c r="I134" s="532"/>
      <c r="J134" s="532"/>
      <c r="K134" s="532"/>
      <c r="L134" s="334"/>
      <c r="M134" s="334"/>
      <c r="N134" s="334"/>
      <c r="O134" s="334"/>
      <c r="P134" s="335"/>
    </row>
    <row r="135" spans="1:16" ht="48" customHeight="1" x14ac:dyDescent="0.25">
      <c r="A135" s="510" t="s">
        <v>762</v>
      </c>
      <c r="B135" s="511"/>
      <c r="C135" s="511"/>
      <c r="D135" s="511"/>
      <c r="E135" s="511"/>
      <c r="F135" s="511"/>
      <c r="G135" s="511"/>
      <c r="H135" s="511"/>
      <c r="I135" s="511"/>
      <c r="J135" s="511"/>
      <c r="K135" s="511"/>
      <c r="L135" s="511"/>
      <c r="M135" s="511"/>
      <c r="N135" s="511"/>
      <c r="O135" s="511"/>
      <c r="P135" s="512"/>
    </row>
    <row r="136" spans="1:16" ht="24.95" customHeight="1" x14ac:dyDescent="0.25">
      <c r="A136" s="513" t="s">
        <v>1366</v>
      </c>
      <c r="B136" s="514"/>
      <c r="C136" s="514"/>
      <c r="D136" s="514"/>
      <c r="E136" s="514"/>
      <c r="F136" s="514"/>
      <c r="G136" s="514"/>
      <c r="H136" s="514"/>
      <c r="I136" s="514"/>
      <c r="J136" s="514"/>
      <c r="K136" s="514"/>
      <c r="L136" s="514"/>
      <c r="M136" s="514"/>
      <c r="N136" s="514"/>
      <c r="O136" s="514"/>
      <c r="P136" s="515"/>
    </row>
    <row r="137" spans="1:16" ht="24.95" customHeight="1" x14ac:dyDescent="0.25">
      <c r="A137" s="534" t="s">
        <v>1041</v>
      </c>
      <c r="B137" s="535"/>
      <c r="C137" s="535"/>
      <c r="D137" s="535"/>
      <c r="E137" s="535"/>
      <c r="F137" s="536"/>
      <c r="G137" s="522" t="s">
        <v>764</v>
      </c>
      <c r="H137" s="523"/>
      <c r="I137" s="523"/>
      <c r="J137" s="523"/>
      <c r="K137" s="523"/>
      <c r="L137" s="523"/>
      <c r="M137" s="523"/>
      <c r="N137" s="523"/>
      <c r="O137" s="523"/>
      <c r="P137" s="524"/>
    </row>
    <row r="138" spans="1:16" ht="24.95" customHeight="1" x14ac:dyDescent="0.25">
      <c r="A138" s="525" t="s">
        <v>393</v>
      </c>
      <c r="B138" s="505" t="s">
        <v>644</v>
      </c>
      <c r="C138" s="505" t="s">
        <v>645</v>
      </c>
      <c r="D138" s="505" t="s">
        <v>1613</v>
      </c>
      <c r="E138" s="505" t="s">
        <v>394</v>
      </c>
      <c r="F138" s="505" t="s">
        <v>621</v>
      </c>
      <c r="G138" s="527" t="s">
        <v>31</v>
      </c>
      <c r="H138" s="528"/>
      <c r="I138" s="263" t="s">
        <v>7</v>
      </c>
      <c r="J138" s="264" t="s">
        <v>32</v>
      </c>
      <c r="K138" s="264" t="s">
        <v>640</v>
      </c>
      <c r="L138" s="265" t="s">
        <v>8</v>
      </c>
      <c r="M138" s="266" t="s">
        <v>9</v>
      </c>
      <c r="N138" s="267" t="s">
        <v>10</v>
      </c>
      <c r="O138" s="264" t="s">
        <v>396</v>
      </c>
      <c r="P138" s="268" t="s">
        <v>623</v>
      </c>
    </row>
    <row r="139" spans="1:16" ht="24.95" customHeight="1" x14ac:dyDescent="0.25">
      <c r="A139" s="526"/>
      <c r="B139" s="506"/>
      <c r="C139" s="506"/>
      <c r="D139" s="506"/>
      <c r="E139" s="506"/>
      <c r="F139" s="506"/>
      <c r="G139" s="269" t="s">
        <v>34</v>
      </c>
      <c r="H139" s="270" t="s">
        <v>35</v>
      </c>
      <c r="I139" s="271" t="s">
        <v>36</v>
      </c>
      <c r="J139" s="272" t="s">
        <v>36</v>
      </c>
      <c r="K139" s="272" t="s">
        <v>36</v>
      </c>
      <c r="L139" s="273" t="s">
        <v>37</v>
      </c>
      <c r="M139" s="274" t="s">
        <v>37</v>
      </c>
      <c r="N139" s="275" t="s">
        <v>38</v>
      </c>
      <c r="O139" s="272" t="s">
        <v>37</v>
      </c>
      <c r="P139" s="276" t="s">
        <v>37</v>
      </c>
    </row>
    <row r="140" spans="1:16" ht="24.95" customHeight="1" x14ac:dyDescent="0.25">
      <c r="A140" s="285" t="s">
        <v>61</v>
      </c>
      <c r="B140" s="278">
        <v>15</v>
      </c>
      <c r="C140" s="249">
        <v>15</v>
      </c>
      <c r="D140" s="249" t="s">
        <v>1614</v>
      </c>
      <c r="E140" s="279">
        <f t="shared" ref="E140:E145" si="2">IFERROR(B140/C140,0)</f>
        <v>1</v>
      </c>
      <c r="F140" s="279" t="s">
        <v>1216</v>
      </c>
      <c r="G140" s="280">
        <f>IFERROR((VLOOKUP($A140,'[1]Tabela de alimentos'!$A$3:$K$1041,2,FALSE))*$C140/100,0)</f>
        <v>54.070946782608708</v>
      </c>
      <c r="H140" s="283">
        <f>IFERROR((VLOOKUP($A140,'[1]Tabela de alimentos'!$A$3:$K$1041,3,FALSE))*$C140/100,0)</f>
        <v>226.23284133843481</v>
      </c>
      <c r="I140" s="279">
        <f>IFERROR((VLOOKUP($A140,'[1]Tabela de alimentos'!$A$3:$K$1041,4,FALSE))*$C140/100,0)</f>
        <v>1.4686173913043477</v>
      </c>
      <c r="J140" s="282">
        <f>IFERROR((VLOOKUP($A140,'[1]Tabela de alimentos'!$A$3:$K$1041,5,FALSE))*$C140/100,0)</f>
        <v>0.20500000000000004</v>
      </c>
      <c r="K140" s="282">
        <f>IFERROR((VLOOKUP($A140,'[1]Tabela de alimentos'!$A$3:$K$1041,6,FALSE))*$C140/100,0)</f>
        <v>11.263882608695653</v>
      </c>
      <c r="L140" s="283">
        <f>IFERROR((VLOOKUP($A140,'[1]Tabela de alimentos'!$A$3:$K$1041,7,FALSE))*$C140/100,0)</f>
        <v>2.6795</v>
      </c>
      <c r="M140" s="283">
        <f>IFERROR((VLOOKUP($A140,'[1]Tabela de alimentos'!$A$3:$K$1041,8,FALSE))*$C140/100,0)</f>
        <v>0.14249999999999999</v>
      </c>
      <c r="N140" s="283">
        <f>IFERROR((VLOOKUP($A140,'[1]Tabela de alimentos'!$A$3:$K$1041,9,FALSE))*$C140/100,0)</f>
        <v>0</v>
      </c>
      <c r="O140" s="283">
        <f>IFERROR((VLOOKUP($A140,'[1]Tabela de alimentos'!$A$3:$K$1041,10,FALSE))*$C140/100,0)</f>
        <v>0</v>
      </c>
      <c r="P140" s="284">
        <f>IFERROR((VLOOKUP($A140,'[1]Tabela de alimentos'!$A$3:$K$1041,11,FALSE))*$C140/100,0)</f>
        <v>0.1105</v>
      </c>
    </row>
    <row r="141" spans="1:16" ht="24.95" customHeight="1" x14ac:dyDescent="0.25">
      <c r="A141" s="285" t="s">
        <v>307</v>
      </c>
      <c r="B141" s="278">
        <v>10</v>
      </c>
      <c r="C141" s="249">
        <v>10</v>
      </c>
      <c r="D141" s="249" t="s">
        <v>1614</v>
      </c>
      <c r="E141" s="279">
        <f t="shared" si="2"/>
        <v>1</v>
      </c>
      <c r="F141" s="279" t="s">
        <v>1216</v>
      </c>
      <c r="G141" s="282">
        <f>IFERROR((VLOOKUP($A141,'[1]Tabela de alimentos'!$A$3:$K$1041,2,FALSE))*$C141/100,0)</f>
        <v>49.665029999999987</v>
      </c>
      <c r="H141" s="283">
        <f>IFERROR((VLOOKUP($A141,'[1]Tabela de alimentos'!$A$3:$K$1041,3,FALSE))*$C141/100,0)</f>
        <v>207.79848551999999</v>
      </c>
      <c r="I141" s="279">
        <f>IFERROR((VLOOKUP($A141,'[1]Tabela de alimentos'!$A$3:$K$1041,4,FALSE))*$C141/100,0)</f>
        <v>2.5420000000000003</v>
      </c>
      <c r="J141" s="282">
        <f>IFERROR((VLOOKUP($A141,'[1]Tabela de alimentos'!$A$3:$K$1041,5,FALSE))*$C141/100,0)</f>
        <v>2.6903333333333337</v>
      </c>
      <c r="K141" s="282">
        <f>IFERROR((VLOOKUP($A141,'[1]Tabela de alimentos'!$A$3:$K$1041,6,FALSE))*$C141/100,0)</f>
        <v>3.9180000000000001</v>
      </c>
      <c r="L141" s="283">
        <f>IFERROR((VLOOKUP($A141,'[1]Tabela de alimentos'!$A$3:$K$1041,7,FALSE))*$C141/100,0)</f>
        <v>89.027333333333317</v>
      </c>
      <c r="M141" s="283">
        <f>IFERROR((VLOOKUP($A141,'[1]Tabela de alimentos'!$A$3:$K$1041,8,FALSE))*$C141/100,0)</f>
        <v>5.2333333333333336E-2</v>
      </c>
      <c r="N141" s="283">
        <f>IFERROR((VLOOKUP($A141,'[1]Tabela de alimentos'!$A$3:$K$1041,9,FALSE))*$C141/100,0)</f>
        <v>36.105666666666664</v>
      </c>
      <c r="O141" s="283">
        <f>IFERROR((VLOOKUP($A141,'[1]Tabela de alimentos'!$A$3:$K$1041,10,FALSE))*$C141/100,0)</f>
        <v>0</v>
      </c>
      <c r="P141" s="284">
        <f>IFERROR((VLOOKUP($A141,'[1]Tabela de alimentos'!$A$3:$K$1041,11,FALSE))*$C141/100,0)</f>
        <v>32.299999999999997</v>
      </c>
    </row>
    <row r="142" spans="1:16" ht="24.95" customHeight="1" x14ac:dyDescent="0.25">
      <c r="A142" s="285" t="s">
        <v>313</v>
      </c>
      <c r="B142" s="278">
        <v>18</v>
      </c>
      <c r="C142" s="249">
        <v>15</v>
      </c>
      <c r="D142" s="249" t="s">
        <v>1614</v>
      </c>
      <c r="E142" s="279">
        <f t="shared" si="2"/>
        <v>1.2</v>
      </c>
      <c r="F142" s="279" t="s">
        <v>1217</v>
      </c>
      <c r="G142" s="282">
        <f>IFERROR((VLOOKUP($A142,'[1]Tabela de alimentos'!$A$3:$K$1041,2,FALSE))*$C142/100,0)</f>
        <v>21.466760000000004</v>
      </c>
      <c r="H142" s="283">
        <f>IFERROR((VLOOKUP($A142,'[1]Tabela de alimentos'!$A$3:$K$1041,3,FALSE))*$C142/100,0)</f>
        <v>89.816923840000001</v>
      </c>
      <c r="I142" s="279">
        <f>IFERROR((VLOOKUP($A142,'[1]Tabela de alimentos'!$A$3:$K$1041,4,FALSE))*$C142/100,0)</f>
        <v>1.9544999999999999</v>
      </c>
      <c r="J142" s="282">
        <f>IFERROR((VLOOKUP($A142,'[1]Tabela de alimentos'!$A$3:$K$1041,5,FALSE))*$C142/100,0)</f>
        <v>1.335</v>
      </c>
      <c r="K142" s="282">
        <f>IFERROR((VLOOKUP($A142,'[1]Tabela de alimentos'!$A$3:$K$1041,6,FALSE))*$C142/100,0)</f>
        <v>0.24550000000000086</v>
      </c>
      <c r="L142" s="283">
        <f>IFERROR((VLOOKUP($A142,'[1]Tabela de alimentos'!$A$3:$K$1041,7,FALSE))*$C142/100,0)</f>
        <v>6.3035000000000005</v>
      </c>
      <c r="M142" s="283">
        <f>IFERROR((VLOOKUP($A142,'[1]Tabela de alimentos'!$A$3:$K$1041,8,FALSE))*$C142/100,0)</f>
        <v>0.23450000000000004</v>
      </c>
      <c r="N142" s="283">
        <f>IFERROR((VLOOKUP($A142,'[1]Tabela de alimentos'!$A$3:$K$1041,9,FALSE))*$C142/100,0)</f>
        <v>11.823999999999998</v>
      </c>
      <c r="O142" s="283">
        <f>IFERROR((VLOOKUP($A142,'[1]Tabela de alimentos'!$A$3:$K$1041,10,FALSE))*$C142/100,0)</f>
        <v>0</v>
      </c>
      <c r="P142" s="284">
        <f>IFERROR((VLOOKUP($A142,'[1]Tabela de alimentos'!$A$3:$K$1041,11,FALSE))*$C142/100,0)</f>
        <v>25.2</v>
      </c>
    </row>
    <row r="143" spans="1:16" ht="24.95" customHeight="1" x14ac:dyDescent="0.25">
      <c r="A143" s="285" t="s">
        <v>315</v>
      </c>
      <c r="B143" s="278">
        <v>15</v>
      </c>
      <c r="C143" s="249">
        <v>15</v>
      </c>
      <c r="D143" s="249" t="s">
        <v>1614</v>
      </c>
      <c r="E143" s="279">
        <f t="shared" si="2"/>
        <v>1</v>
      </c>
      <c r="F143" s="279" t="s">
        <v>1216</v>
      </c>
      <c r="G143" s="282">
        <f>IFERROR((VLOOKUP($A143,'[1]Tabela de alimentos'!$A$3:$K$1041,2,FALSE))*$C143/100,0)</f>
        <v>58.026858599999997</v>
      </c>
      <c r="H143" s="283">
        <f>IFERROR((VLOOKUP($A143,'[1]Tabela de alimentos'!$A$3:$K$1041,3,FALSE))*$C143/100,0)</f>
        <v>242.78437638239996</v>
      </c>
      <c r="I143" s="279">
        <f>IFERROR((VLOOKUP($A143,'[1]Tabela de alimentos'!$A$3:$K$1041,4,FALSE))*$C143/100,0)</f>
        <v>4.8000000000000001E-2</v>
      </c>
      <c r="J143" s="282">
        <f>IFERROR((VLOOKUP($A143,'[1]Tabela de alimentos'!$A$3:$K$1041,5,FALSE))*$C143/100,0)</f>
        <v>0</v>
      </c>
      <c r="K143" s="282">
        <f>IFERROR((VLOOKUP($A143,'[1]Tabela de alimentos'!$A$3:$K$1041,6,FALSE))*$C143/100,0)</f>
        <v>14.941500000000001</v>
      </c>
      <c r="L143" s="283">
        <f>IFERROR((VLOOKUP($A143,'[1]Tabela de alimentos'!$A$3:$K$1041,7,FALSE))*$C143/100,0)</f>
        <v>1.1379999999999999</v>
      </c>
      <c r="M143" s="283">
        <f>IFERROR((VLOOKUP($A143,'[1]Tabela de alimentos'!$A$3:$K$1041,8,FALSE))*$C143/100,0)</f>
        <v>2.4500000000000001E-2</v>
      </c>
      <c r="N143" s="283">
        <f>IFERROR((VLOOKUP($A143,'[1]Tabela de alimentos'!$A$3:$K$1041,9,FALSE))*$C143/100,0)</f>
        <v>0</v>
      </c>
      <c r="O143" s="283">
        <f>IFERROR((VLOOKUP($A143,'[1]Tabela de alimentos'!$A$3:$K$1041,10,FALSE))*$C143/100,0)</f>
        <v>0</v>
      </c>
      <c r="P143" s="284">
        <f>IFERROR((VLOOKUP($A143,'[1]Tabela de alimentos'!$A$3:$K$1041,11,FALSE))*$C143/100,0)</f>
        <v>0</v>
      </c>
    </row>
    <row r="144" spans="1:16" ht="24.95" customHeight="1" x14ac:dyDescent="0.25">
      <c r="A144" s="285" t="s">
        <v>217</v>
      </c>
      <c r="B144" s="278">
        <v>8</v>
      </c>
      <c r="C144" s="249">
        <v>8</v>
      </c>
      <c r="D144" s="249" t="s">
        <v>1614</v>
      </c>
      <c r="E144" s="279">
        <f t="shared" si="2"/>
        <v>1</v>
      </c>
      <c r="F144" s="279" t="s">
        <v>1218</v>
      </c>
      <c r="G144" s="282">
        <f>IFERROR((VLOOKUP($A144,'[1]Tabela de alimentos'!$A$3:$K$1041,2,FALSE))*$C144/100,0)</f>
        <v>58.077514147679906</v>
      </c>
      <c r="H144" s="283">
        <f>IFERROR((VLOOKUP($A144,'[1]Tabela de alimentos'!$A$3:$K$1041,3,FALSE))*$C144/100,0)</f>
        <v>242.99631919389273</v>
      </c>
      <c r="I144" s="279">
        <f>IFERROR((VLOOKUP($A144,'[1]Tabela de alimentos'!$A$3:$K$1041,4,FALSE))*$C144/100,0)</f>
        <v>3.3176000595092778E-2</v>
      </c>
      <c r="J144" s="282">
        <f>IFERROR((VLOOKUP($A144,'[1]Tabela de alimentos'!$A$3:$K$1041,5,FALSE))*$C144/100,0)</f>
        <v>6.5888800000000005</v>
      </c>
      <c r="K144" s="282">
        <f>IFERROR((VLOOKUP($A144,'[1]Tabela de alimentos'!$A$3:$K$1041,6,FALSE))*$C144/100,0)</f>
        <v>5.0639994049066321E-3</v>
      </c>
      <c r="L144" s="283">
        <f>IFERROR((VLOOKUP($A144,'[1]Tabela de alimentos'!$A$3:$K$1041,7,FALSE))*$C144/100,0)</f>
        <v>0.75383999999999995</v>
      </c>
      <c r="M144" s="283">
        <f>IFERROR((VLOOKUP($A144,'[1]Tabela de alimentos'!$A$3:$K$1041,8,FALSE))*$C144/100,0)</f>
        <v>1.2320000000000003E-2</v>
      </c>
      <c r="N144" s="283">
        <f>IFERROR((VLOOKUP($A144,'[1]Tabela de alimentos'!$A$3:$K$1041,9,FALSE))*$C144/100,0)</f>
        <v>60.32</v>
      </c>
      <c r="O144" s="283">
        <f>IFERROR((VLOOKUP($A144,'[1]Tabela de alimentos'!$A$3:$K$1041,10,FALSE))*$C144/100,0)</f>
        <v>0</v>
      </c>
      <c r="P144" s="284">
        <f>IFERROR((VLOOKUP($A144,'[1]Tabela de alimentos'!$A$3:$K$1041,11,FALSE))*$C144/100,0)</f>
        <v>46.295573333333344</v>
      </c>
    </row>
    <row r="145" spans="1:16" ht="24.95" customHeight="1" x14ac:dyDescent="0.25">
      <c r="A145" s="285" t="s">
        <v>326</v>
      </c>
      <c r="B145" s="278">
        <v>5</v>
      </c>
      <c r="C145" s="249">
        <v>5</v>
      </c>
      <c r="D145" s="249" t="s">
        <v>1614</v>
      </c>
      <c r="E145" s="279">
        <f t="shared" si="2"/>
        <v>1</v>
      </c>
      <c r="F145" s="279" t="s">
        <v>1239</v>
      </c>
      <c r="G145" s="282">
        <f>IFERROR((VLOOKUP($A145,'[1]Tabela de alimentos'!$A$3:$K$1041,2,FALSE))*$C145/100,0)</f>
        <v>4.4861033325560875</v>
      </c>
      <c r="H145" s="283">
        <f>IFERROR((VLOOKUP($A145,'[1]Tabela de alimentos'!$A$3:$K$1041,3,FALSE))*$C145/100,0)</f>
        <v>18.769856343414673</v>
      </c>
      <c r="I145" s="279">
        <f>IFERROR((VLOOKUP($A145,'[1]Tabela de alimentos'!$A$3:$K$1041,4,FALSE))*$C145/100,0)</f>
        <v>2.3766665935516362E-2</v>
      </c>
      <c r="J145" s="282">
        <f>IFERROR((VLOOKUP($A145,'[1]Tabela de alimentos'!$A$3:$K$1041,5,FALSE))*$C145/100,0)</f>
        <v>3.666666666666667E-3</v>
      </c>
      <c r="K145" s="282">
        <f>IFERROR((VLOOKUP($A145,'[1]Tabela de alimentos'!$A$3:$K$1041,6,FALSE))*$C145/100,0)</f>
        <v>2.1955666673978169</v>
      </c>
      <c r="L145" s="283">
        <f>IFERROR((VLOOKUP($A145,'[1]Tabela de alimentos'!$A$3:$K$1041,7,FALSE))*$C145/100,0)</f>
        <v>0</v>
      </c>
      <c r="M145" s="283">
        <f>IFERROR((VLOOKUP($A145,'[1]Tabela de alimentos'!$A$3:$K$1041,8,FALSE))*$C145/100,0)</f>
        <v>0</v>
      </c>
      <c r="N145" s="283">
        <f>IFERROR((VLOOKUP($A145,'[1]Tabela de alimentos'!$A$3:$K$1041,9,FALSE))*$C145/100,0)</f>
        <v>0</v>
      </c>
      <c r="O145" s="283">
        <f>IFERROR((VLOOKUP($A145,'[1]Tabela de alimentos'!$A$3:$K$1041,10,FALSE))*$C145/100,0)</f>
        <v>0</v>
      </c>
      <c r="P145" s="284">
        <f>IFERROR((VLOOKUP($A145,'[1]Tabela de alimentos'!$A$3:$K$1041,11,FALSE))*$C145/100,0)</f>
        <v>502.6</v>
      </c>
    </row>
    <row r="146" spans="1:16" ht="24.95" customHeight="1" x14ac:dyDescent="0.25">
      <c r="A146" s="285" t="s">
        <v>467</v>
      </c>
      <c r="B146" s="278">
        <v>7.5</v>
      </c>
      <c r="C146" s="249">
        <v>7.5</v>
      </c>
      <c r="D146" s="249" t="s">
        <v>1614</v>
      </c>
      <c r="E146" s="279">
        <f>IFERROR(B146/C146,0)</f>
        <v>1</v>
      </c>
      <c r="F146" s="279" t="s">
        <v>1239</v>
      </c>
      <c r="G146" s="289">
        <f>IFERROR((VLOOKUP($A146,'[1]Tabela de alimentos'!$A$3:$K$1041,2,FALSE))*$C146/100,0)</f>
        <v>27.318000000000001</v>
      </c>
      <c r="H146" s="283">
        <f>IFERROR((VLOOKUP($A146,'[1]Tabela de alimentos'!$A$3:$K$1041,3,FALSE))*$C146/100,0)</f>
        <v>114.29851200000002</v>
      </c>
      <c r="I146" s="279">
        <f>IFERROR((VLOOKUP($A146,'[1]Tabela de alimentos'!$A$3:$K$1041,4,FALSE))*$C146/100,0)</f>
        <v>0.21225000000000002</v>
      </c>
      <c r="J146" s="282">
        <f>IFERROR((VLOOKUP($A146,'[1]Tabela de alimentos'!$A$3:$K$1041,5,FALSE))*$C146/100,0)</f>
        <v>0.26624999999999999</v>
      </c>
      <c r="K146" s="282">
        <f>IFERROR((VLOOKUP($A146,'[1]Tabela de alimentos'!$A$3:$K$1041,6,FALSE))*$C146/100,0)</f>
        <v>6.4147500000000006</v>
      </c>
      <c r="L146" s="283">
        <f>IFERROR((VLOOKUP($A146,'[1]Tabela de alimentos'!$A$3:$K$1041,7,FALSE))*$C146/100,0)</f>
        <v>11.234249999999999</v>
      </c>
      <c r="M146" s="283">
        <f>IFERROR((VLOOKUP($A146,'[1]Tabela de alimentos'!$A$3:$K$1041,8,FALSE))*$C146/100,0)</f>
        <v>5.8500000000000003E-2</v>
      </c>
      <c r="N146" s="283">
        <f>IFERROR((VLOOKUP($A146,'[1]Tabela de alimentos'!$A$3:$K$1041,9,FALSE))*$C146/100,0)</f>
        <v>8.1000000000000016E-2</v>
      </c>
      <c r="O146" s="283">
        <f>IFERROR((VLOOKUP($A146,'[1]Tabela de alimentos'!$A$3:$K$1041,10,FALSE))*$C146/100,0)</f>
        <v>1.0500000000000001E-2</v>
      </c>
      <c r="P146" s="284">
        <f>IFERROR((VLOOKUP($A146,'[1]Tabela de alimentos'!$A$3:$K$1041,11,FALSE))*$C146/100,0)</f>
        <v>26.260499999999997</v>
      </c>
    </row>
    <row r="147" spans="1:16" ht="24.95" customHeight="1" x14ac:dyDescent="0.25">
      <c r="A147" s="373" t="s">
        <v>1209</v>
      </c>
      <c r="B147" s="542" t="s">
        <v>1234</v>
      </c>
      <c r="C147" s="543"/>
      <c r="D147" s="315"/>
      <c r="E147" s="374"/>
      <c r="F147" s="374"/>
      <c r="G147" s="290"/>
      <c r="H147" s="257"/>
      <c r="I147" s="257"/>
      <c r="J147" s="257"/>
      <c r="K147" s="257"/>
      <c r="L147" s="257"/>
      <c r="M147" s="257"/>
      <c r="N147" s="257"/>
      <c r="O147" s="257"/>
      <c r="P147" s="294"/>
    </row>
    <row r="148" spans="1:16" ht="24.95" customHeight="1" x14ac:dyDescent="0.25">
      <c r="A148" s="516" t="s">
        <v>1035</v>
      </c>
      <c r="B148" s="517"/>
      <c r="C148" s="517"/>
      <c r="D148" s="517"/>
      <c r="E148" s="517"/>
      <c r="F148" s="517"/>
      <c r="G148" s="517"/>
      <c r="H148" s="517"/>
      <c r="I148" s="517"/>
      <c r="J148" s="517"/>
      <c r="K148" s="517"/>
      <c r="L148" s="517"/>
      <c r="M148" s="517"/>
      <c r="N148" s="517"/>
      <c r="O148" s="517"/>
      <c r="P148" s="518"/>
    </row>
    <row r="149" spans="1:16" ht="24.95" customHeight="1" x14ac:dyDescent="0.25">
      <c r="A149" s="516" t="s">
        <v>1237</v>
      </c>
      <c r="B149" s="517"/>
      <c r="C149" s="517"/>
      <c r="D149" s="517"/>
      <c r="E149" s="517"/>
      <c r="F149" s="517"/>
      <c r="G149" s="517"/>
      <c r="H149" s="517"/>
      <c r="I149" s="517"/>
      <c r="J149" s="517"/>
      <c r="K149" s="517"/>
      <c r="L149" s="517"/>
      <c r="M149" s="517"/>
      <c r="N149" s="517"/>
      <c r="O149" s="517"/>
      <c r="P149" s="518"/>
    </row>
    <row r="150" spans="1:16" ht="24.95" customHeight="1" x14ac:dyDescent="0.25">
      <c r="A150" s="516" t="s">
        <v>1042</v>
      </c>
      <c r="B150" s="517"/>
      <c r="C150" s="517"/>
      <c r="D150" s="517"/>
      <c r="E150" s="517"/>
      <c r="F150" s="517"/>
      <c r="G150" s="517"/>
      <c r="H150" s="517"/>
      <c r="I150" s="517"/>
      <c r="J150" s="517"/>
      <c r="K150" s="517"/>
      <c r="L150" s="517"/>
      <c r="M150" s="517"/>
      <c r="N150" s="517"/>
      <c r="O150" s="517"/>
      <c r="P150" s="518"/>
    </row>
    <row r="151" spans="1:16" ht="24.95" customHeight="1" x14ac:dyDescent="0.25">
      <c r="A151" s="325" t="s">
        <v>1240</v>
      </c>
      <c r="G151" s="251"/>
      <c r="P151" s="301"/>
    </row>
    <row r="152" spans="1:16" ht="24.95" customHeight="1" x14ac:dyDescent="0.25">
      <c r="A152" s="325" t="s">
        <v>1241</v>
      </c>
      <c r="G152" s="251"/>
      <c r="P152" s="301"/>
    </row>
    <row r="153" spans="1:16" ht="24.95" customHeight="1" x14ac:dyDescent="0.25">
      <c r="A153" s="516" t="s">
        <v>1242</v>
      </c>
      <c r="B153" s="517"/>
      <c r="C153" s="517"/>
      <c r="D153" s="517"/>
      <c r="E153" s="517"/>
      <c r="F153" s="517"/>
      <c r="G153" s="517"/>
      <c r="H153" s="517"/>
      <c r="I153" s="517"/>
      <c r="J153" s="517"/>
      <c r="K153" s="517"/>
      <c r="L153" s="517"/>
      <c r="M153" s="517"/>
      <c r="N153" s="517"/>
      <c r="O153" s="517"/>
      <c r="P153" s="518"/>
    </row>
    <row r="154" spans="1:16" ht="24.95" customHeight="1" thickBot="1" x14ac:dyDescent="0.3">
      <c r="A154" s="332" t="s">
        <v>1029</v>
      </c>
      <c r="B154" s="252"/>
      <c r="C154" s="252"/>
      <c r="D154" s="252"/>
      <c r="E154" s="252"/>
      <c r="F154" s="252"/>
      <c r="G154" s="252"/>
      <c r="H154" s="252"/>
      <c r="I154" s="252"/>
      <c r="J154" s="252"/>
      <c r="K154" s="252"/>
      <c r="L154" s="252"/>
      <c r="M154" s="252"/>
      <c r="N154" s="252"/>
      <c r="O154" s="252"/>
      <c r="P154" s="303"/>
    </row>
    <row r="155" spans="1:16" ht="24.95" customHeight="1" thickBot="1" x14ac:dyDescent="0.3">
      <c r="A155" s="333"/>
      <c r="B155" s="532" t="s">
        <v>1152</v>
      </c>
      <c r="C155" s="532"/>
      <c r="D155" s="532"/>
      <c r="E155" s="532"/>
      <c r="F155" s="532"/>
      <c r="G155" s="532"/>
      <c r="H155" s="532"/>
      <c r="I155" s="532"/>
      <c r="J155" s="532"/>
      <c r="K155" s="532"/>
      <c r="L155" s="334"/>
      <c r="M155" s="334"/>
      <c r="N155" s="334"/>
      <c r="O155" s="334"/>
      <c r="P155" s="335"/>
    </row>
    <row r="156" spans="1:16" ht="48" customHeight="1" x14ac:dyDescent="0.25">
      <c r="A156" s="510" t="s">
        <v>762</v>
      </c>
      <c r="B156" s="511"/>
      <c r="C156" s="511"/>
      <c r="D156" s="511"/>
      <c r="E156" s="511"/>
      <c r="F156" s="511"/>
      <c r="G156" s="511"/>
      <c r="H156" s="511"/>
      <c r="I156" s="511"/>
      <c r="J156" s="511"/>
      <c r="K156" s="511"/>
      <c r="L156" s="511"/>
      <c r="M156" s="511"/>
      <c r="N156" s="511"/>
      <c r="O156" s="511"/>
      <c r="P156" s="512"/>
    </row>
    <row r="157" spans="1:16" ht="24.95" customHeight="1" x14ac:dyDescent="0.25">
      <c r="A157" s="513" t="s">
        <v>1366</v>
      </c>
      <c r="B157" s="514"/>
      <c r="C157" s="514"/>
      <c r="D157" s="514"/>
      <c r="E157" s="514"/>
      <c r="F157" s="514"/>
      <c r="G157" s="514"/>
      <c r="H157" s="514"/>
      <c r="I157" s="514"/>
      <c r="J157" s="514"/>
      <c r="K157" s="514"/>
      <c r="L157" s="514"/>
      <c r="M157" s="514"/>
      <c r="N157" s="514"/>
      <c r="O157" s="514"/>
      <c r="P157" s="515"/>
    </row>
    <row r="158" spans="1:16" ht="24.95" customHeight="1" x14ac:dyDescent="0.25">
      <c r="A158" s="534" t="s">
        <v>1043</v>
      </c>
      <c r="B158" s="535"/>
      <c r="C158" s="535"/>
      <c r="D158" s="535"/>
      <c r="E158" s="535"/>
      <c r="F158" s="536"/>
      <c r="G158" s="522" t="s">
        <v>764</v>
      </c>
      <c r="H158" s="523"/>
      <c r="I158" s="523"/>
      <c r="J158" s="523"/>
      <c r="K158" s="523"/>
      <c r="L158" s="523"/>
      <c r="M158" s="523"/>
      <c r="N158" s="523"/>
      <c r="O158" s="523"/>
      <c r="P158" s="524"/>
    </row>
    <row r="159" spans="1:16" ht="24.95" customHeight="1" x14ac:dyDescent="0.25">
      <c r="A159" s="525" t="s">
        <v>393</v>
      </c>
      <c r="B159" s="505" t="s">
        <v>644</v>
      </c>
      <c r="C159" s="505" t="s">
        <v>645</v>
      </c>
      <c r="D159" s="505" t="s">
        <v>1613</v>
      </c>
      <c r="E159" s="505" t="s">
        <v>394</v>
      </c>
      <c r="F159" s="505" t="s">
        <v>621</v>
      </c>
      <c r="G159" s="527" t="s">
        <v>31</v>
      </c>
      <c r="H159" s="528"/>
      <c r="I159" s="263" t="s">
        <v>7</v>
      </c>
      <c r="J159" s="264" t="s">
        <v>32</v>
      </c>
      <c r="K159" s="264" t="s">
        <v>640</v>
      </c>
      <c r="L159" s="265" t="s">
        <v>8</v>
      </c>
      <c r="M159" s="266" t="s">
        <v>9</v>
      </c>
      <c r="N159" s="267" t="s">
        <v>10</v>
      </c>
      <c r="O159" s="264" t="s">
        <v>396</v>
      </c>
      <c r="P159" s="268" t="s">
        <v>623</v>
      </c>
    </row>
    <row r="160" spans="1:16" ht="24.95" customHeight="1" x14ac:dyDescent="0.25">
      <c r="A160" s="526"/>
      <c r="B160" s="506"/>
      <c r="C160" s="506"/>
      <c r="D160" s="506"/>
      <c r="E160" s="506"/>
      <c r="F160" s="506"/>
      <c r="G160" s="269" t="s">
        <v>34</v>
      </c>
      <c r="H160" s="270" t="s">
        <v>35</v>
      </c>
      <c r="I160" s="271" t="s">
        <v>36</v>
      </c>
      <c r="J160" s="272" t="s">
        <v>36</v>
      </c>
      <c r="K160" s="272" t="s">
        <v>36</v>
      </c>
      <c r="L160" s="273" t="s">
        <v>37</v>
      </c>
      <c r="M160" s="274" t="s">
        <v>37</v>
      </c>
      <c r="N160" s="275" t="s">
        <v>38</v>
      </c>
      <c r="O160" s="272" t="s">
        <v>37</v>
      </c>
      <c r="P160" s="276" t="s">
        <v>37</v>
      </c>
    </row>
    <row r="161" spans="1:16" ht="24.95" customHeight="1" x14ac:dyDescent="0.25">
      <c r="A161" s="285" t="s">
        <v>61</v>
      </c>
      <c r="B161" s="278">
        <v>15</v>
      </c>
      <c r="C161" s="249">
        <v>15</v>
      </c>
      <c r="D161" s="249" t="s">
        <v>1614</v>
      </c>
      <c r="E161" s="279">
        <f>IFERROR(B161/C161,0)</f>
        <v>1</v>
      </c>
      <c r="F161" s="279" t="s">
        <v>1216</v>
      </c>
      <c r="G161" s="280">
        <f>IFERROR((VLOOKUP($A161,'[1]Tabela de alimentos'!$A$3:$K$1041,2,FALSE))*$C161/100,0)</f>
        <v>54.070946782608708</v>
      </c>
      <c r="H161" s="283">
        <f>IFERROR((VLOOKUP($A161,'[1]Tabela de alimentos'!$A$3:$K$1041,3,FALSE))*$C161/100,0)</f>
        <v>226.23284133843481</v>
      </c>
      <c r="I161" s="279">
        <f>IFERROR((VLOOKUP($A161,'[1]Tabela de alimentos'!$A$3:$K$1041,4,FALSE))*$C161/100,0)</f>
        <v>1.4686173913043477</v>
      </c>
      <c r="J161" s="282">
        <f>IFERROR((VLOOKUP($A161,'[1]Tabela de alimentos'!$A$3:$K$1041,5,FALSE))*$C161/100,0)</f>
        <v>0.20500000000000004</v>
      </c>
      <c r="K161" s="282">
        <f>IFERROR((VLOOKUP($A161,'[1]Tabela de alimentos'!$A$3:$K$1041,6,FALSE))*$C161/100,0)</f>
        <v>11.263882608695653</v>
      </c>
      <c r="L161" s="283">
        <f>IFERROR((VLOOKUP($A161,'[1]Tabela de alimentos'!$A$3:$K$1041,7,FALSE))*$C161/100,0)</f>
        <v>2.6795</v>
      </c>
      <c r="M161" s="283">
        <f>IFERROR((VLOOKUP($A161,'[1]Tabela de alimentos'!$A$3:$K$1041,8,FALSE))*$C161/100,0)</f>
        <v>0.14249999999999999</v>
      </c>
      <c r="N161" s="283">
        <f>IFERROR((VLOOKUP($A161,'[1]Tabela de alimentos'!$A$3:$K$1041,9,FALSE))*$C161/100,0)</f>
        <v>0</v>
      </c>
      <c r="O161" s="283">
        <f>IFERROR((VLOOKUP($A161,'[1]Tabela de alimentos'!$A$3:$K$1041,10,FALSE))*$C161/100,0)</f>
        <v>0</v>
      </c>
      <c r="P161" s="284">
        <f>IFERROR((VLOOKUP($A161,'[1]Tabela de alimentos'!$A$3:$K$1041,11,FALSE))*$C161/100,0)</f>
        <v>0.1105</v>
      </c>
    </row>
    <row r="162" spans="1:16" ht="24.95" customHeight="1" x14ac:dyDescent="0.25">
      <c r="A162" s="285" t="s">
        <v>307</v>
      </c>
      <c r="B162" s="278">
        <v>10</v>
      </c>
      <c r="C162" s="249">
        <v>10</v>
      </c>
      <c r="D162" s="249" t="s">
        <v>1614</v>
      </c>
      <c r="E162" s="279">
        <f>IFERROR(B162/C162,0)</f>
        <v>1</v>
      </c>
      <c r="F162" s="279" t="s">
        <v>1216</v>
      </c>
      <c r="G162" s="282">
        <f>IFERROR((VLOOKUP($A162,'[1]Tabela de alimentos'!$A$3:$K$1041,2,FALSE))*$C162/100,0)</f>
        <v>49.665029999999987</v>
      </c>
      <c r="H162" s="283">
        <f>IFERROR((VLOOKUP($A162,'[1]Tabela de alimentos'!$A$3:$K$1041,3,FALSE))*$C162/100,0)</f>
        <v>207.79848551999999</v>
      </c>
      <c r="I162" s="279">
        <f>IFERROR((VLOOKUP($A162,'[1]Tabela de alimentos'!$A$3:$K$1041,4,FALSE))*$C162/100,0)</f>
        <v>2.5420000000000003</v>
      </c>
      <c r="J162" s="282">
        <f>IFERROR((VLOOKUP($A162,'[1]Tabela de alimentos'!$A$3:$K$1041,5,FALSE))*$C162/100,0)</f>
        <v>2.6903333333333337</v>
      </c>
      <c r="K162" s="282">
        <f>IFERROR((VLOOKUP($A162,'[1]Tabela de alimentos'!$A$3:$K$1041,6,FALSE))*$C162/100,0)</f>
        <v>3.9180000000000001</v>
      </c>
      <c r="L162" s="283">
        <f>IFERROR((VLOOKUP($A162,'[1]Tabela de alimentos'!$A$3:$K$1041,7,FALSE))*$C162/100,0)</f>
        <v>89.027333333333317</v>
      </c>
      <c r="M162" s="283">
        <f>IFERROR((VLOOKUP($A162,'[1]Tabela de alimentos'!$A$3:$K$1041,8,FALSE))*$C162/100,0)</f>
        <v>5.2333333333333336E-2</v>
      </c>
      <c r="N162" s="283">
        <f>IFERROR((VLOOKUP($A162,'[1]Tabela de alimentos'!$A$3:$K$1041,9,FALSE))*$C162/100,0)</f>
        <v>36.105666666666664</v>
      </c>
      <c r="O162" s="283">
        <f>IFERROR((VLOOKUP($A162,'[1]Tabela de alimentos'!$A$3:$K$1041,10,FALSE))*$C162/100,0)</f>
        <v>0</v>
      </c>
      <c r="P162" s="284">
        <f>IFERROR((VLOOKUP($A162,'[1]Tabela de alimentos'!$A$3:$K$1041,11,FALSE))*$C162/100,0)</f>
        <v>32.299999999999997</v>
      </c>
    </row>
    <row r="163" spans="1:16" ht="24.95" customHeight="1" x14ac:dyDescent="0.25">
      <c r="A163" s="285" t="s">
        <v>313</v>
      </c>
      <c r="B163" s="278">
        <v>18</v>
      </c>
      <c r="C163" s="249">
        <v>15</v>
      </c>
      <c r="D163" s="249" t="s">
        <v>1614</v>
      </c>
      <c r="E163" s="279">
        <f>IFERROR(B163/C163,0)</f>
        <v>1.2</v>
      </c>
      <c r="F163" s="279" t="s">
        <v>1217</v>
      </c>
      <c r="G163" s="282">
        <f>IFERROR((VLOOKUP($A163,'[1]Tabela de alimentos'!$A$3:$K$1041,2,FALSE))*$C163/100,0)</f>
        <v>21.466760000000004</v>
      </c>
      <c r="H163" s="283">
        <f>IFERROR((VLOOKUP($A163,'[1]Tabela de alimentos'!$A$3:$K$1041,3,FALSE))*$C163/100,0)</f>
        <v>89.816923840000001</v>
      </c>
      <c r="I163" s="279">
        <f>IFERROR((VLOOKUP($A163,'[1]Tabela de alimentos'!$A$3:$K$1041,4,FALSE))*$C163/100,0)</f>
        <v>1.9544999999999999</v>
      </c>
      <c r="J163" s="282">
        <f>IFERROR((VLOOKUP($A163,'[1]Tabela de alimentos'!$A$3:$K$1041,5,FALSE))*$C163/100,0)</f>
        <v>1.335</v>
      </c>
      <c r="K163" s="282">
        <f>IFERROR((VLOOKUP($A163,'[1]Tabela de alimentos'!$A$3:$K$1041,6,FALSE))*$C163/100,0)</f>
        <v>0.24550000000000086</v>
      </c>
      <c r="L163" s="283">
        <f>IFERROR((VLOOKUP($A163,'[1]Tabela de alimentos'!$A$3:$K$1041,7,FALSE))*$C163/100,0)</f>
        <v>6.3035000000000005</v>
      </c>
      <c r="M163" s="283">
        <f>IFERROR((VLOOKUP($A163,'[1]Tabela de alimentos'!$A$3:$K$1041,8,FALSE))*$C163/100,0)</f>
        <v>0.23450000000000004</v>
      </c>
      <c r="N163" s="283">
        <f>IFERROR((VLOOKUP($A163,'[1]Tabela de alimentos'!$A$3:$K$1041,9,FALSE))*$C163/100,0)</f>
        <v>11.823999999999998</v>
      </c>
      <c r="O163" s="283">
        <f>IFERROR((VLOOKUP($A163,'[1]Tabela de alimentos'!$A$3:$K$1041,10,FALSE))*$C163/100,0)</f>
        <v>0</v>
      </c>
      <c r="P163" s="284">
        <f>IFERROR((VLOOKUP($A163,'[1]Tabela de alimentos'!$A$3:$K$1041,11,FALSE))*$C163/100,0)</f>
        <v>25.2</v>
      </c>
    </row>
    <row r="164" spans="1:16" ht="24.95" customHeight="1" x14ac:dyDescent="0.25">
      <c r="A164" s="285" t="s">
        <v>315</v>
      </c>
      <c r="B164" s="278">
        <v>20</v>
      </c>
      <c r="C164" s="249">
        <v>20</v>
      </c>
      <c r="D164" s="249" t="s">
        <v>1614</v>
      </c>
      <c r="E164" s="279">
        <f>IFERROR(B164/C164,0)</f>
        <v>1</v>
      </c>
      <c r="F164" s="279" t="s">
        <v>1216</v>
      </c>
      <c r="G164" s="282">
        <f>IFERROR((VLOOKUP($A164,'[1]Tabela de alimentos'!$A$3:$K$1041,2,FALSE))*$C164/100,0)</f>
        <v>77.369144800000001</v>
      </c>
      <c r="H164" s="283">
        <f>IFERROR((VLOOKUP($A164,'[1]Tabela de alimentos'!$A$3:$K$1041,3,FALSE))*$C164/100,0)</f>
        <v>323.71250184319996</v>
      </c>
      <c r="I164" s="279">
        <f>IFERROR((VLOOKUP($A164,'[1]Tabela de alimentos'!$A$3:$K$1041,4,FALSE))*$C164/100,0)</f>
        <v>6.4000000000000001E-2</v>
      </c>
      <c r="J164" s="282">
        <f>IFERROR((VLOOKUP($A164,'[1]Tabela de alimentos'!$A$3:$K$1041,5,FALSE))*$C164/100,0)</f>
        <v>0</v>
      </c>
      <c r="K164" s="282">
        <f>IFERROR((VLOOKUP($A164,'[1]Tabela de alimentos'!$A$3:$K$1041,6,FALSE))*$C164/100,0)</f>
        <v>19.922000000000001</v>
      </c>
      <c r="L164" s="283">
        <f>IFERROR((VLOOKUP($A164,'[1]Tabela de alimentos'!$A$3:$K$1041,7,FALSE))*$C164/100,0)</f>
        <v>1.5173333333333334</v>
      </c>
      <c r="M164" s="283">
        <f>IFERROR((VLOOKUP($A164,'[1]Tabela de alimentos'!$A$3:$K$1041,8,FALSE))*$C164/100,0)</f>
        <v>3.2666666666666663E-2</v>
      </c>
      <c r="N164" s="283">
        <f>IFERROR((VLOOKUP($A164,'[1]Tabela de alimentos'!$A$3:$K$1041,9,FALSE))*$C164/100,0)</f>
        <v>0</v>
      </c>
      <c r="O164" s="283">
        <f>IFERROR((VLOOKUP($A164,'[1]Tabela de alimentos'!$A$3:$K$1041,10,FALSE))*$C164/100,0)</f>
        <v>0</v>
      </c>
      <c r="P164" s="284">
        <f>IFERROR((VLOOKUP($A164,'[1]Tabela de alimentos'!$A$3:$K$1041,11,FALSE))*$C164/100,0)</f>
        <v>0</v>
      </c>
    </row>
    <row r="165" spans="1:16" ht="24.95" customHeight="1" x14ac:dyDescent="0.25">
      <c r="A165" s="285" t="s">
        <v>326</v>
      </c>
      <c r="B165" s="278">
        <v>3</v>
      </c>
      <c r="C165" s="249">
        <v>3</v>
      </c>
      <c r="D165" s="249" t="s">
        <v>1614</v>
      </c>
      <c r="E165" s="279">
        <v>1</v>
      </c>
      <c r="F165" s="279" t="s">
        <v>1219</v>
      </c>
      <c r="G165" s="282">
        <f>IFERROR((VLOOKUP($A165,'[1]Tabela de alimentos'!$A$3:$K$1041,2,FALSE))*$C165/100,0)</f>
        <v>2.691661999533653</v>
      </c>
      <c r="H165" s="283">
        <f>IFERROR((VLOOKUP($A165,'[1]Tabela de alimentos'!$A$3:$K$1041,3,FALSE))*$C165/100,0)</f>
        <v>11.261913806048803</v>
      </c>
      <c r="I165" s="279">
        <f>IFERROR((VLOOKUP($A165,'[1]Tabela de alimentos'!$A$3:$K$1041,4,FALSE))*$C165/100,0)</f>
        <v>1.4259999561309815E-2</v>
      </c>
      <c r="J165" s="282">
        <f>IFERROR((VLOOKUP($A165,'[1]Tabela de alimentos'!$A$3:$K$1041,5,FALSE))*$C165/100,0)</f>
        <v>2.2000000000000001E-3</v>
      </c>
      <c r="K165" s="282">
        <f>IFERROR((VLOOKUP($A165,'[1]Tabela de alimentos'!$A$3:$K$1041,6,FALSE))*$C165/100,0)</f>
        <v>1.3173400004386899</v>
      </c>
      <c r="L165" s="283">
        <f>IFERROR((VLOOKUP($A165,'[1]Tabela de alimentos'!$A$3:$K$1041,7,FALSE))*$C165/100,0)</f>
        <v>0</v>
      </c>
      <c r="M165" s="283">
        <f>IFERROR((VLOOKUP($A165,'[1]Tabela de alimentos'!$A$3:$K$1041,8,FALSE))*$C165/100,0)</f>
        <v>0</v>
      </c>
      <c r="N165" s="283">
        <f>IFERROR((VLOOKUP($A165,'[1]Tabela de alimentos'!$A$3:$K$1041,9,FALSE))*$C165/100,0)</f>
        <v>0</v>
      </c>
      <c r="O165" s="283">
        <f>IFERROR((VLOOKUP($A165,'[1]Tabela de alimentos'!$A$3:$K$1041,10,FALSE))*$C165/100,0)</f>
        <v>0</v>
      </c>
      <c r="P165" s="284">
        <f>IFERROR((VLOOKUP($A165,'[1]Tabela de alimentos'!$A$3:$K$1041,11,FALSE))*$C165/100,0)</f>
        <v>301.56</v>
      </c>
    </row>
    <row r="166" spans="1:16" ht="24.95" customHeight="1" x14ac:dyDescent="0.25">
      <c r="A166" s="285" t="s">
        <v>217</v>
      </c>
      <c r="B166" s="278">
        <v>8</v>
      </c>
      <c r="C166" s="249">
        <v>8</v>
      </c>
      <c r="D166" s="249" t="s">
        <v>1614</v>
      </c>
      <c r="E166" s="279">
        <f>IFERROR(B166/C166,0)</f>
        <v>1</v>
      </c>
      <c r="F166" s="279" t="s">
        <v>1218</v>
      </c>
      <c r="G166" s="289">
        <f>IFERROR((VLOOKUP($A166,'[1]Tabela de alimentos'!$A$3:$K$1041,2,FALSE))*$C166/100,0)</f>
        <v>58.077514147679906</v>
      </c>
      <c r="H166" s="283">
        <f>IFERROR((VLOOKUP($A166,'[1]Tabela de alimentos'!$A$3:$K$1041,3,FALSE))*$C166/100,0)</f>
        <v>242.99631919389273</v>
      </c>
      <c r="I166" s="279">
        <f>IFERROR((VLOOKUP($A166,'[1]Tabela de alimentos'!$A$3:$K$1041,4,FALSE))*$C166/100,0)</f>
        <v>3.3176000595092778E-2</v>
      </c>
      <c r="J166" s="282">
        <f>IFERROR((VLOOKUP($A166,'[1]Tabela de alimentos'!$A$3:$K$1041,5,FALSE))*$C166/100,0)</f>
        <v>6.5888800000000005</v>
      </c>
      <c r="K166" s="282">
        <f>IFERROR((VLOOKUP($A166,'[1]Tabela de alimentos'!$A$3:$K$1041,6,FALSE))*$C166/100,0)</f>
        <v>5.0639994049066321E-3</v>
      </c>
      <c r="L166" s="283">
        <f>IFERROR((VLOOKUP($A166,'[1]Tabela de alimentos'!$A$3:$K$1041,7,FALSE))*$C166/100,0)</f>
        <v>0.75383999999999995</v>
      </c>
      <c r="M166" s="283">
        <f>IFERROR((VLOOKUP($A166,'[1]Tabela de alimentos'!$A$3:$K$1041,8,FALSE))*$C166/100,0)</f>
        <v>1.2320000000000003E-2</v>
      </c>
      <c r="N166" s="283">
        <f>IFERROR((VLOOKUP($A166,'[1]Tabela de alimentos'!$A$3:$K$1041,9,FALSE))*$C166/100,0)</f>
        <v>60.32</v>
      </c>
      <c r="O166" s="283">
        <f>IFERROR((VLOOKUP($A166,'[1]Tabela de alimentos'!$A$3:$K$1041,10,FALSE))*$C166/100,0)</f>
        <v>0</v>
      </c>
      <c r="P166" s="284">
        <f>IFERROR((VLOOKUP($A166,'[1]Tabela de alimentos'!$A$3:$K$1041,11,FALSE))*$C166/100,0)</f>
        <v>46.295573333333344</v>
      </c>
    </row>
    <row r="167" spans="1:16" ht="24.95" customHeight="1" x14ac:dyDescent="0.25">
      <c r="A167" s="373" t="s">
        <v>1209</v>
      </c>
      <c r="B167" s="542" t="s">
        <v>1234</v>
      </c>
      <c r="C167" s="543"/>
      <c r="D167" s="257"/>
      <c r="E167" s="374"/>
      <c r="F167" s="374"/>
      <c r="G167" s="290"/>
      <c r="H167" s="257"/>
      <c r="I167" s="257"/>
      <c r="J167" s="257"/>
      <c r="K167" s="257"/>
      <c r="L167" s="257"/>
      <c r="M167" s="257"/>
      <c r="N167" s="257"/>
      <c r="O167" s="257"/>
      <c r="P167" s="294"/>
    </row>
    <row r="168" spans="1:16" ht="24.95" customHeight="1" x14ac:dyDescent="0.25">
      <c r="A168" s="295" t="s">
        <v>767</v>
      </c>
      <c r="B168" s="537"/>
      <c r="C168" s="537"/>
      <c r="D168" s="250"/>
      <c r="E168" s="296"/>
      <c r="F168" s="296"/>
      <c r="G168" s="297"/>
      <c r="H168" s="296"/>
      <c r="I168" s="296"/>
      <c r="J168" s="296"/>
      <c r="K168" s="296"/>
      <c r="L168" s="296"/>
      <c r="M168" s="298"/>
      <c r="N168" s="298"/>
      <c r="O168" s="298"/>
      <c r="P168" s="299"/>
    </row>
    <row r="169" spans="1:16" ht="24.95" customHeight="1" x14ac:dyDescent="0.25">
      <c r="A169" s="516" t="s">
        <v>1035</v>
      </c>
      <c r="B169" s="517"/>
      <c r="C169" s="517"/>
      <c r="D169" s="517"/>
      <c r="E169" s="517"/>
      <c r="F169" s="517"/>
      <c r="G169" s="517"/>
      <c r="H169" s="517"/>
      <c r="I169" s="517"/>
      <c r="J169" s="517"/>
      <c r="K169" s="517"/>
      <c r="L169" s="517"/>
      <c r="M169" s="517"/>
      <c r="N169" s="517"/>
      <c r="O169" s="517"/>
      <c r="P169" s="518"/>
    </row>
    <row r="170" spans="1:16" ht="24.95" customHeight="1" x14ac:dyDescent="0.25">
      <c r="A170" s="516" t="s">
        <v>1237</v>
      </c>
      <c r="B170" s="517"/>
      <c r="C170" s="517"/>
      <c r="D170" s="517"/>
      <c r="E170" s="517"/>
      <c r="F170" s="517"/>
      <c r="G170" s="517"/>
      <c r="H170" s="517"/>
      <c r="I170" s="517"/>
      <c r="J170" s="517"/>
      <c r="K170" s="517"/>
      <c r="L170" s="517"/>
      <c r="M170" s="517"/>
      <c r="N170" s="517"/>
      <c r="O170" s="517"/>
      <c r="P170" s="518"/>
    </row>
    <row r="171" spans="1:16" ht="24.95" customHeight="1" x14ac:dyDescent="0.25">
      <c r="A171" s="516" t="s">
        <v>1243</v>
      </c>
      <c r="B171" s="517"/>
      <c r="C171" s="517"/>
      <c r="D171" s="517"/>
      <c r="E171" s="517"/>
      <c r="F171" s="517"/>
      <c r="G171" s="517"/>
      <c r="H171" s="517"/>
      <c r="I171" s="517"/>
      <c r="J171" s="517"/>
      <c r="K171" s="517"/>
      <c r="L171" s="517"/>
      <c r="M171" s="517"/>
      <c r="N171" s="517"/>
      <c r="O171" s="517"/>
      <c r="P171" s="518"/>
    </row>
    <row r="172" spans="1:16" ht="24.95" customHeight="1" x14ac:dyDescent="0.25">
      <c r="A172" s="325" t="s">
        <v>1232</v>
      </c>
      <c r="G172" s="251"/>
      <c r="P172" s="301"/>
    </row>
    <row r="173" spans="1:16" ht="24.75" customHeight="1" x14ac:dyDescent="0.25">
      <c r="A173" s="516" t="s">
        <v>1244</v>
      </c>
      <c r="B173" s="517"/>
      <c r="C173" s="517"/>
      <c r="D173" s="517"/>
      <c r="E173" s="517"/>
      <c r="F173" s="517"/>
      <c r="G173" s="517"/>
      <c r="H173" s="517"/>
      <c r="I173" s="517"/>
      <c r="J173" s="517"/>
      <c r="K173" s="517"/>
      <c r="L173" s="517"/>
      <c r="M173" s="517"/>
      <c r="N173" s="517"/>
      <c r="O173" s="517"/>
      <c r="P173" s="518"/>
    </row>
    <row r="174" spans="1:16" ht="24.95" customHeight="1" thickBot="1" x14ac:dyDescent="0.3">
      <c r="A174" s="332" t="s">
        <v>1039</v>
      </c>
      <c r="B174" s="252"/>
      <c r="C174" s="252"/>
      <c r="D174" s="252"/>
      <c r="E174" s="252"/>
      <c r="F174" s="252"/>
      <c r="G174" s="252"/>
      <c r="H174" s="252"/>
      <c r="I174" s="252"/>
      <c r="J174" s="252"/>
      <c r="K174" s="252"/>
      <c r="L174" s="252"/>
      <c r="M174" s="252"/>
      <c r="N174" s="252"/>
      <c r="O174" s="252"/>
      <c r="P174" s="303"/>
    </row>
    <row r="175" spans="1:16" ht="24.95" customHeight="1" thickBot="1" x14ac:dyDescent="0.3">
      <c r="A175" s="333"/>
      <c r="B175" s="532" t="s">
        <v>1152</v>
      </c>
      <c r="C175" s="532"/>
      <c r="D175" s="532"/>
      <c r="E175" s="532"/>
      <c r="F175" s="532"/>
      <c r="G175" s="532"/>
      <c r="H175" s="532"/>
      <c r="I175" s="532"/>
      <c r="J175" s="532"/>
      <c r="K175" s="532"/>
      <c r="L175" s="334"/>
      <c r="M175" s="334"/>
      <c r="N175" s="334"/>
      <c r="O175" s="334"/>
      <c r="P175" s="335"/>
    </row>
    <row r="176" spans="1:16" ht="35.25" customHeight="1" x14ac:dyDescent="0.25">
      <c r="A176" s="510" t="s">
        <v>762</v>
      </c>
      <c r="B176" s="511"/>
      <c r="C176" s="511"/>
      <c r="D176" s="511"/>
      <c r="E176" s="511"/>
      <c r="F176" s="511"/>
      <c r="G176" s="511"/>
      <c r="H176" s="511"/>
      <c r="I176" s="511"/>
      <c r="J176" s="511"/>
      <c r="K176" s="511"/>
      <c r="L176" s="511"/>
      <c r="M176" s="511"/>
      <c r="N176" s="511"/>
      <c r="O176" s="511"/>
      <c r="P176" s="512"/>
    </row>
    <row r="177" spans="1:16" ht="24.95" customHeight="1" x14ac:dyDescent="0.25">
      <c r="A177" s="513" t="s">
        <v>1366</v>
      </c>
      <c r="B177" s="514"/>
      <c r="C177" s="514"/>
      <c r="D177" s="514"/>
      <c r="E177" s="514"/>
      <c r="F177" s="514"/>
      <c r="G177" s="514"/>
      <c r="H177" s="514"/>
      <c r="I177" s="514"/>
      <c r="J177" s="514"/>
      <c r="K177" s="514"/>
      <c r="L177" s="514"/>
      <c r="M177" s="514"/>
      <c r="N177" s="514"/>
      <c r="O177" s="514"/>
      <c r="P177" s="515"/>
    </row>
    <row r="178" spans="1:16" ht="24.95" customHeight="1" x14ac:dyDescent="0.25">
      <c r="A178" s="534" t="s">
        <v>1183</v>
      </c>
      <c r="B178" s="535"/>
      <c r="C178" s="535"/>
      <c r="D178" s="535"/>
      <c r="E178" s="535"/>
      <c r="F178" s="536"/>
      <c r="G178" s="522" t="s">
        <v>764</v>
      </c>
      <c r="H178" s="523"/>
      <c r="I178" s="523"/>
      <c r="J178" s="523"/>
      <c r="K178" s="523"/>
      <c r="L178" s="523"/>
      <c r="M178" s="523"/>
      <c r="N178" s="523"/>
      <c r="O178" s="523"/>
      <c r="P178" s="524"/>
    </row>
    <row r="179" spans="1:16" ht="24.95" customHeight="1" x14ac:dyDescent="0.25">
      <c r="A179" s="525" t="s">
        <v>393</v>
      </c>
      <c r="B179" s="505" t="s">
        <v>644</v>
      </c>
      <c r="C179" s="505" t="s">
        <v>645</v>
      </c>
      <c r="D179" s="505" t="s">
        <v>1613</v>
      </c>
      <c r="E179" s="505" t="s">
        <v>394</v>
      </c>
      <c r="F179" s="505" t="s">
        <v>621</v>
      </c>
      <c r="G179" s="527" t="s">
        <v>31</v>
      </c>
      <c r="H179" s="528"/>
      <c r="I179" s="263" t="s">
        <v>7</v>
      </c>
      <c r="J179" s="264" t="s">
        <v>32</v>
      </c>
      <c r="K179" s="264" t="s">
        <v>640</v>
      </c>
      <c r="L179" s="265" t="s">
        <v>8</v>
      </c>
      <c r="M179" s="266" t="s">
        <v>9</v>
      </c>
      <c r="N179" s="267" t="s">
        <v>10</v>
      </c>
      <c r="O179" s="264" t="s">
        <v>396</v>
      </c>
      <c r="P179" s="268" t="s">
        <v>623</v>
      </c>
    </row>
    <row r="180" spans="1:16" ht="24.95" customHeight="1" x14ac:dyDescent="0.25">
      <c r="A180" s="526"/>
      <c r="B180" s="506"/>
      <c r="C180" s="506"/>
      <c r="D180" s="506"/>
      <c r="E180" s="506"/>
      <c r="F180" s="506"/>
      <c r="G180" s="269" t="s">
        <v>34</v>
      </c>
      <c r="H180" s="270" t="s">
        <v>35</v>
      </c>
      <c r="I180" s="271" t="s">
        <v>36</v>
      </c>
      <c r="J180" s="272" t="s">
        <v>36</v>
      </c>
      <c r="K180" s="272" t="s">
        <v>36</v>
      </c>
      <c r="L180" s="273" t="s">
        <v>37</v>
      </c>
      <c r="M180" s="274" t="s">
        <v>37</v>
      </c>
      <c r="N180" s="275" t="s">
        <v>38</v>
      </c>
      <c r="O180" s="272" t="s">
        <v>37</v>
      </c>
      <c r="P180" s="276" t="s">
        <v>37</v>
      </c>
    </row>
    <row r="181" spans="1:16" ht="24.95" customHeight="1" x14ac:dyDescent="0.25">
      <c r="A181" s="285" t="s">
        <v>49</v>
      </c>
      <c r="B181" s="278">
        <v>80</v>
      </c>
      <c r="C181" s="249">
        <v>240</v>
      </c>
      <c r="D181" s="249" t="s">
        <v>1614</v>
      </c>
      <c r="E181" s="279">
        <f>IFERROR(B181/C181,0)</f>
        <v>0.33333333333333331</v>
      </c>
      <c r="F181" s="279" t="s">
        <v>1245</v>
      </c>
      <c r="G181" s="280">
        <f>IFERROR((VLOOKUP($A181,'[1]Tabela de alimentos'!$A$3:$K$1041,2,FALSE))*$C181/100,0)</f>
        <v>858.246216</v>
      </c>
      <c r="H181" s="283">
        <f>IFERROR((VLOOKUP($A181,'[1]Tabela de alimentos'!$A$3:$K$1041,3,FALSE))*$C181/100,0)</f>
        <v>3590.9021677440005</v>
      </c>
      <c r="I181" s="279">
        <f>IFERROR((VLOOKUP($A181,'[1]Tabela de alimentos'!$A$3:$K$1041,4,FALSE))*$C181/100,0)</f>
        <v>17.28</v>
      </c>
      <c r="J181" s="282">
        <f>IFERROR((VLOOKUP($A181,'[1]Tabela de alimentos'!$A$3:$K$1041,5,FALSE))*$C181/100,0)</f>
        <v>2.3304</v>
      </c>
      <c r="K181" s="282">
        <f>IFERROR((VLOOKUP($A181,'[1]Tabela de alimentos'!$A$3:$K$1041,6,FALSE))*$C181/100,0)</f>
        <v>187.34639999999999</v>
      </c>
      <c r="L181" s="283">
        <f>IFERROR((VLOOKUP($A181,'[1]Tabela de alimentos'!$A$3:$K$1041,7,FALSE))*$C181/100,0)</f>
        <v>4.7152000000000003</v>
      </c>
      <c r="M181" s="283">
        <f>IFERROR((VLOOKUP($A181,'[1]Tabela de alimentos'!$A$3:$K$1041,8,FALSE))*$C181/100,0)</f>
        <v>0.77200000000000002</v>
      </c>
      <c r="N181" s="283">
        <f>IFERROR((VLOOKUP($A181,'[1]Tabela de alimentos'!$A$3:$K$1041,9,FALSE))*$C181/100,0)</f>
        <v>56251.199999999997</v>
      </c>
      <c r="O181" s="283">
        <f>IFERROR((VLOOKUP($A181,'[1]Tabela de alimentos'!$A$3:$K$1041,10,FALSE))*$C181/100,0)</f>
        <v>0</v>
      </c>
      <c r="P181" s="284">
        <f>IFERROR((VLOOKUP($A181,'[1]Tabela de alimentos'!$A$3:$K$1041,11,FALSE))*$C181/100,0)</f>
        <v>1.8951999999999998</v>
      </c>
    </row>
    <row r="182" spans="1:16" ht="24.95" customHeight="1" x14ac:dyDescent="0.25">
      <c r="A182" s="285" t="s">
        <v>307</v>
      </c>
      <c r="B182" s="278">
        <v>30</v>
      </c>
      <c r="C182" s="249">
        <v>30</v>
      </c>
      <c r="D182" s="249" t="s">
        <v>1614</v>
      </c>
      <c r="E182" s="279">
        <f>IFERROR(B182/C182,0)</f>
        <v>1</v>
      </c>
      <c r="F182" s="279" t="s">
        <v>1246</v>
      </c>
      <c r="G182" s="282">
        <f>IFERROR((VLOOKUP($A182,'[1]Tabela de alimentos'!$A$3:$K$1041,2,FALSE))*$C182/100,0)</f>
        <v>148.99508999999998</v>
      </c>
      <c r="H182" s="283">
        <f>IFERROR((VLOOKUP($A182,'[1]Tabela de alimentos'!$A$3:$K$1041,3,FALSE))*$C182/100,0)</f>
        <v>623.39545655999996</v>
      </c>
      <c r="I182" s="279">
        <f>IFERROR((VLOOKUP($A182,'[1]Tabela de alimentos'!$A$3:$K$1041,4,FALSE))*$C182/100,0)</f>
        <v>7.6260000000000003</v>
      </c>
      <c r="J182" s="282">
        <f>IFERROR((VLOOKUP($A182,'[1]Tabela de alimentos'!$A$3:$K$1041,5,FALSE))*$C182/100,0)</f>
        <v>8.0710000000000015</v>
      </c>
      <c r="K182" s="282">
        <f>IFERROR((VLOOKUP($A182,'[1]Tabela de alimentos'!$A$3:$K$1041,6,FALSE))*$C182/100,0)</f>
        <v>11.754000000000001</v>
      </c>
      <c r="L182" s="283">
        <f>IFERROR((VLOOKUP($A182,'[1]Tabela de alimentos'!$A$3:$K$1041,7,FALSE))*$C182/100,0)</f>
        <v>267.08199999999999</v>
      </c>
      <c r="M182" s="283">
        <f>IFERROR((VLOOKUP($A182,'[1]Tabela de alimentos'!$A$3:$K$1041,8,FALSE))*$C182/100,0)</f>
        <v>0.157</v>
      </c>
      <c r="N182" s="283">
        <f>IFERROR((VLOOKUP($A182,'[1]Tabela de alimentos'!$A$3:$K$1041,9,FALSE))*$C182/100,0)</f>
        <v>108.31700000000001</v>
      </c>
      <c r="O182" s="283">
        <f>IFERROR((VLOOKUP($A182,'[1]Tabela de alimentos'!$A$3:$K$1041,10,FALSE))*$C182/100,0)</f>
        <v>0</v>
      </c>
      <c r="P182" s="284">
        <f>IFERROR((VLOOKUP($A182,'[1]Tabela de alimentos'!$A$3:$K$1041,11,FALSE))*$C182/100,0)</f>
        <v>96.9</v>
      </c>
    </row>
    <row r="183" spans="1:16" ht="24.95" customHeight="1" x14ac:dyDescent="0.25">
      <c r="A183" s="285" t="s">
        <v>315</v>
      </c>
      <c r="B183" s="278">
        <v>15</v>
      </c>
      <c r="C183" s="249">
        <v>15</v>
      </c>
      <c r="D183" s="249" t="s">
        <v>1614</v>
      </c>
      <c r="E183" s="279">
        <f>IFERROR(B183/C183,0)</f>
        <v>1</v>
      </c>
      <c r="F183" s="279" t="s">
        <v>1247</v>
      </c>
      <c r="G183" s="289">
        <f>IFERROR((VLOOKUP($A183,'[1]Tabela de alimentos'!$A$3:$K$1041,2,FALSE))*$C183/100,0)</f>
        <v>58.026858599999997</v>
      </c>
      <c r="H183" s="283">
        <f>IFERROR((VLOOKUP($A183,'[1]Tabela de alimentos'!$A$3:$K$1041,3,FALSE))*$C183/100,0)</f>
        <v>242.78437638239996</v>
      </c>
      <c r="I183" s="279">
        <f>IFERROR((VLOOKUP($A183,'[1]Tabela de alimentos'!$A$3:$K$1041,4,FALSE))*$C183/100,0)</f>
        <v>4.8000000000000001E-2</v>
      </c>
      <c r="J183" s="282">
        <f>IFERROR((VLOOKUP($A183,'[1]Tabela de alimentos'!$A$3:$K$1041,5,FALSE))*$C183/100,0)</f>
        <v>0</v>
      </c>
      <c r="K183" s="282">
        <f>IFERROR((VLOOKUP($A183,'[1]Tabela de alimentos'!$A$3:$K$1041,6,FALSE))*$C183/100,0)</f>
        <v>14.941500000000001</v>
      </c>
      <c r="L183" s="283">
        <f>IFERROR((VLOOKUP($A183,'[1]Tabela de alimentos'!$A$3:$K$1041,7,FALSE))*$C183/100,0)</f>
        <v>1.1379999999999999</v>
      </c>
      <c r="M183" s="283">
        <f>IFERROR((VLOOKUP($A183,'[1]Tabela de alimentos'!$A$3:$K$1041,8,FALSE))*$C183/100,0)</f>
        <v>2.4500000000000001E-2</v>
      </c>
      <c r="N183" s="283">
        <f>IFERROR((VLOOKUP($A183,'[1]Tabela de alimentos'!$A$3:$K$1041,9,FALSE))*$C183/100,0)</f>
        <v>0</v>
      </c>
      <c r="O183" s="283">
        <f>IFERROR((VLOOKUP($A183,'[1]Tabela de alimentos'!$A$3:$K$1041,10,FALSE))*$C183/100,0)</f>
        <v>0</v>
      </c>
      <c r="P183" s="284">
        <f>IFERROR((VLOOKUP($A183,'[1]Tabela de alimentos'!$A$3:$K$1041,11,FALSE))*$C183/100,0)</f>
        <v>0</v>
      </c>
    </row>
    <row r="184" spans="1:16" ht="24.95" customHeight="1" x14ac:dyDescent="0.25">
      <c r="A184" s="373" t="s">
        <v>1209</v>
      </c>
      <c r="B184" s="542" t="s">
        <v>1258</v>
      </c>
      <c r="C184" s="543"/>
      <c r="D184" s="257"/>
      <c r="E184" s="374"/>
      <c r="F184" s="374"/>
      <c r="G184" s="290"/>
      <c r="H184" s="257"/>
      <c r="I184" s="257"/>
      <c r="J184" s="257"/>
      <c r="K184" s="257"/>
      <c r="L184" s="257"/>
      <c r="M184" s="257"/>
      <c r="N184" s="257"/>
      <c r="O184" s="257"/>
      <c r="P184" s="294"/>
    </row>
    <row r="185" spans="1:16" ht="24.95" customHeight="1" x14ac:dyDescent="0.25">
      <c r="A185" s="295" t="s">
        <v>767</v>
      </c>
      <c r="B185" s="537"/>
      <c r="C185" s="537"/>
      <c r="D185" s="250"/>
      <c r="E185" s="296"/>
      <c r="F185" s="296"/>
      <c r="G185" s="297"/>
      <c r="H185" s="296"/>
      <c r="I185" s="296"/>
      <c r="J185" s="296"/>
      <c r="K185" s="296"/>
      <c r="L185" s="296"/>
      <c r="M185" s="298"/>
      <c r="N185" s="298"/>
      <c r="O185" s="298"/>
      <c r="P185" s="299"/>
    </row>
    <row r="186" spans="1:16" ht="24.95" customHeight="1" x14ac:dyDescent="0.25">
      <c r="A186" s="516" t="s">
        <v>869</v>
      </c>
      <c r="B186" s="517"/>
      <c r="C186" s="517"/>
      <c r="D186" s="517"/>
      <c r="E186" s="517"/>
      <c r="F186" s="517"/>
      <c r="G186" s="517"/>
      <c r="H186" s="517"/>
      <c r="I186" s="517"/>
      <c r="J186" s="517"/>
      <c r="K186" s="517"/>
      <c r="L186" s="517"/>
      <c r="M186" s="517"/>
      <c r="N186" s="517"/>
      <c r="O186" s="517"/>
      <c r="P186" s="518"/>
    </row>
    <row r="187" spans="1:16" ht="24.95" customHeight="1" x14ac:dyDescent="0.25">
      <c r="A187" s="516" t="s">
        <v>1184</v>
      </c>
      <c r="B187" s="517"/>
      <c r="C187" s="517"/>
      <c r="D187" s="517"/>
      <c r="E187" s="517"/>
      <c r="F187" s="517"/>
      <c r="G187" s="517"/>
      <c r="H187" s="517"/>
      <c r="I187" s="517"/>
      <c r="J187" s="517"/>
      <c r="K187" s="517"/>
      <c r="L187" s="517"/>
      <c r="M187" s="517"/>
      <c r="N187" s="517"/>
      <c r="O187" s="517"/>
      <c r="P187" s="518"/>
    </row>
    <row r="188" spans="1:16" ht="24.95" customHeight="1" x14ac:dyDescent="0.25">
      <c r="A188" s="516" t="s">
        <v>1185</v>
      </c>
      <c r="B188" s="517"/>
      <c r="C188" s="517"/>
      <c r="D188" s="517"/>
      <c r="E188" s="517"/>
      <c r="F188" s="517"/>
      <c r="G188" s="517"/>
      <c r="H188" s="517"/>
      <c r="I188" s="517"/>
      <c r="J188" s="517"/>
      <c r="K188" s="517"/>
      <c r="L188" s="517"/>
      <c r="M188" s="517"/>
      <c r="N188" s="517"/>
      <c r="O188" s="517"/>
      <c r="P188" s="518"/>
    </row>
    <row r="189" spans="1:16" ht="24.95" customHeight="1" x14ac:dyDescent="0.25">
      <c r="A189" s="325" t="s">
        <v>1186</v>
      </c>
      <c r="G189" s="251"/>
      <c r="P189" s="301"/>
    </row>
    <row r="190" spans="1:16" ht="24.95" customHeight="1" x14ac:dyDescent="0.25">
      <c r="A190" s="516" t="s">
        <v>1187</v>
      </c>
      <c r="B190" s="517"/>
      <c r="C190" s="517"/>
      <c r="D190" s="517"/>
      <c r="E190" s="517"/>
      <c r="F190" s="517"/>
      <c r="G190" s="517"/>
      <c r="H190" s="517"/>
      <c r="I190" s="517"/>
      <c r="J190" s="517"/>
      <c r="K190" s="517"/>
      <c r="L190" s="517"/>
      <c r="M190" s="517"/>
      <c r="N190" s="517"/>
      <c r="O190" s="517"/>
      <c r="P190" s="518"/>
    </row>
    <row r="191" spans="1:16" ht="24.95" customHeight="1" thickBot="1" x14ac:dyDescent="0.3">
      <c r="A191" s="332" t="s">
        <v>1188</v>
      </c>
      <c r="B191" s="252"/>
      <c r="C191" s="252"/>
      <c r="D191" s="252"/>
      <c r="E191" s="252"/>
      <c r="F191" s="252"/>
      <c r="G191" s="252"/>
      <c r="H191" s="252"/>
      <c r="I191" s="252"/>
      <c r="J191" s="252"/>
      <c r="K191" s="252"/>
      <c r="L191" s="252"/>
      <c r="M191" s="252"/>
      <c r="N191" s="252"/>
      <c r="O191" s="252"/>
      <c r="P191" s="303"/>
    </row>
    <row r="192" spans="1:16" ht="24.95" customHeight="1" thickBot="1" x14ac:dyDescent="0.3">
      <c r="A192" s="333"/>
      <c r="B192" s="532" t="s">
        <v>1152</v>
      </c>
      <c r="C192" s="532"/>
      <c r="D192" s="532"/>
      <c r="E192" s="532"/>
      <c r="F192" s="532"/>
      <c r="G192" s="532"/>
      <c r="H192" s="532"/>
      <c r="I192" s="532"/>
      <c r="J192" s="532"/>
      <c r="K192" s="532"/>
      <c r="L192" s="334"/>
      <c r="M192" s="334"/>
      <c r="N192" s="334"/>
      <c r="O192" s="334"/>
      <c r="P192" s="335"/>
    </row>
    <row r="193" spans="1:16" ht="38.25" customHeight="1" x14ac:dyDescent="0.25">
      <c r="A193" s="510" t="s">
        <v>762</v>
      </c>
      <c r="B193" s="511"/>
      <c r="C193" s="511"/>
      <c r="D193" s="511"/>
      <c r="E193" s="511"/>
      <c r="F193" s="511"/>
      <c r="G193" s="511"/>
      <c r="H193" s="511"/>
      <c r="I193" s="511"/>
      <c r="J193" s="511"/>
      <c r="K193" s="511"/>
      <c r="L193" s="511"/>
      <c r="M193" s="511"/>
      <c r="N193" s="511"/>
      <c r="O193" s="511"/>
      <c r="P193" s="512"/>
    </row>
    <row r="194" spans="1:16" ht="24.95" customHeight="1" x14ac:dyDescent="0.25">
      <c r="A194" s="513" t="s">
        <v>1366</v>
      </c>
      <c r="B194" s="514"/>
      <c r="C194" s="514"/>
      <c r="D194" s="514"/>
      <c r="E194" s="514"/>
      <c r="F194" s="514"/>
      <c r="G194" s="514"/>
      <c r="H194" s="514"/>
      <c r="I194" s="514"/>
      <c r="J194" s="514"/>
      <c r="K194" s="514"/>
      <c r="L194" s="514"/>
      <c r="M194" s="514"/>
      <c r="N194" s="514"/>
      <c r="O194" s="514"/>
      <c r="P194" s="515"/>
    </row>
    <row r="195" spans="1:16" ht="24.95" customHeight="1" x14ac:dyDescent="0.25">
      <c r="A195" s="534" t="s">
        <v>1104</v>
      </c>
      <c r="B195" s="535"/>
      <c r="C195" s="535"/>
      <c r="D195" s="535"/>
      <c r="E195" s="535"/>
      <c r="F195" s="536"/>
      <c r="G195" s="522" t="s">
        <v>764</v>
      </c>
      <c r="H195" s="523"/>
      <c r="I195" s="523"/>
      <c r="J195" s="523"/>
      <c r="K195" s="523"/>
      <c r="L195" s="523"/>
      <c r="M195" s="523"/>
      <c r="N195" s="523"/>
      <c r="O195" s="523"/>
      <c r="P195" s="524"/>
    </row>
    <row r="196" spans="1:16" ht="24.95" customHeight="1" x14ac:dyDescent="0.25">
      <c r="A196" s="525" t="s">
        <v>393</v>
      </c>
      <c r="B196" s="505" t="s">
        <v>644</v>
      </c>
      <c r="C196" s="505" t="s">
        <v>645</v>
      </c>
      <c r="D196" s="505" t="s">
        <v>1613</v>
      </c>
      <c r="E196" s="505" t="s">
        <v>394</v>
      </c>
      <c r="F196" s="505" t="s">
        <v>621</v>
      </c>
      <c r="G196" s="527" t="s">
        <v>31</v>
      </c>
      <c r="H196" s="528"/>
      <c r="I196" s="263" t="s">
        <v>7</v>
      </c>
      <c r="J196" s="264" t="s">
        <v>32</v>
      </c>
      <c r="K196" s="264" t="s">
        <v>640</v>
      </c>
      <c r="L196" s="265" t="s">
        <v>8</v>
      </c>
      <c r="M196" s="266" t="s">
        <v>9</v>
      </c>
      <c r="N196" s="267" t="s">
        <v>10</v>
      </c>
      <c r="O196" s="264" t="s">
        <v>396</v>
      </c>
      <c r="P196" s="268" t="s">
        <v>623</v>
      </c>
    </row>
    <row r="197" spans="1:16" ht="24.95" customHeight="1" x14ac:dyDescent="0.25">
      <c r="A197" s="526"/>
      <c r="B197" s="506"/>
      <c r="C197" s="506"/>
      <c r="D197" s="506"/>
      <c r="E197" s="506"/>
      <c r="F197" s="506"/>
      <c r="G197" s="377" t="s">
        <v>34</v>
      </c>
      <c r="H197" s="270" t="s">
        <v>35</v>
      </c>
      <c r="I197" s="271" t="s">
        <v>36</v>
      </c>
      <c r="J197" s="272" t="s">
        <v>36</v>
      </c>
      <c r="K197" s="272" t="s">
        <v>36</v>
      </c>
      <c r="L197" s="273" t="s">
        <v>37</v>
      </c>
      <c r="M197" s="274" t="s">
        <v>37</v>
      </c>
      <c r="N197" s="275" t="s">
        <v>38</v>
      </c>
      <c r="O197" s="272" t="s">
        <v>37</v>
      </c>
      <c r="P197" s="276" t="s">
        <v>37</v>
      </c>
    </row>
    <row r="198" spans="1:16" ht="24.95" customHeight="1" x14ac:dyDescent="0.25">
      <c r="A198" s="285" t="s">
        <v>368</v>
      </c>
      <c r="B198" s="278">
        <v>160</v>
      </c>
      <c r="C198" s="249">
        <v>160</v>
      </c>
      <c r="D198" s="249" t="s">
        <v>1614</v>
      </c>
      <c r="E198" s="279">
        <f>IFERROR(B198/C198,0)</f>
        <v>1</v>
      </c>
      <c r="F198" s="279" t="s">
        <v>1248</v>
      </c>
      <c r="G198" s="289">
        <f>IFERROR((VLOOKUP($A198,'Tabela de alimentos'!$A$3:$K$1041,2,FALSE))*$C198/100,0)</f>
        <v>86.6718886956522</v>
      </c>
      <c r="H198" s="283">
        <f>IFERROR((VLOOKUP($A198,'Tabela de alimentos'!$A$3:$K$1041,3,FALSE))*$C198/100,0)</f>
        <v>362.63518230260883</v>
      </c>
      <c r="I198" s="279">
        <f>IFERROR((VLOOKUP($A198,'Tabela de alimentos'!$A$3:$K$1041,4,FALSE))*$C198/100,0)</f>
        <v>1.7391304347826086</v>
      </c>
      <c r="J198" s="282">
        <f>IFERROR((VLOOKUP($A198,'Tabela de alimentos'!$A$3:$K$1041,5,FALSE))*$C198/100,0)</f>
        <v>0.70400000000000007</v>
      </c>
      <c r="K198" s="282">
        <f>IFERROR((VLOOKUP($A198,'Tabela de alimentos'!$A$3:$K$1041,6,FALSE))*$C198/100,0)</f>
        <v>20.815536231884053</v>
      </c>
      <c r="L198" s="283">
        <f>IFERROR((VLOOKUP($A198,'Tabela de alimentos'!$A$3:$K$1041,7,FALSE))*$C198/100,0)</f>
        <v>7.1221333333333341</v>
      </c>
      <c r="M198" s="283">
        <f>IFERROR((VLOOKUP($A198,'Tabela de alimentos'!$A$3:$K$1041,8,FALSE))*$C198/100,0)</f>
        <v>0.27200000000000002</v>
      </c>
      <c r="N198" s="283">
        <f>IFERROR((VLOOKUP($A198,'Tabela de alimentos'!$A$3:$K$1041,9,FALSE))*$C198/100,0)</f>
        <v>126.4</v>
      </c>
      <c r="O198" s="283">
        <f>IFERROR((VLOOKUP($A198,'Tabela de alimentos'!$A$3:$K$1041,10,FALSE))*$C198/100,0)</f>
        <v>128.96266666666668</v>
      </c>
      <c r="P198" s="284">
        <f>IFERROR((VLOOKUP($A198,'Tabela de alimentos'!$A$3:$K$1041,11,FALSE))*$C198/100,0)</f>
        <v>0</v>
      </c>
    </row>
    <row r="199" spans="1:16" ht="24.95" customHeight="1" thickBot="1" x14ac:dyDescent="0.3">
      <c r="A199" s="373" t="s">
        <v>1209</v>
      </c>
      <c r="B199" s="542" t="s">
        <v>1257</v>
      </c>
      <c r="C199" s="543"/>
      <c r="D199" s="421"/>
      <c r="E199" s="374"/>
      <c r="F199" s="374"/>
      <c r="G199" s="290"/>
      <c r="H199" s="257"/>
      <c r="I199" s="257"/>
      <c r="J199" s="257"/>
      <c r="K199" s="257"/>
      <c r="L199" s="257"/>
      <c r="M199" s="257"/>
      <c r="N199" s="257"/>
      <c r="O199" s="257"/>
      <c r="P199" s="294"/>
    </row>
    <row r="200" spans="1:16" ht="24.95" customHeight="1" x14ac:dyDescent="0.25">
      <c r="A200" s="391" t="s">
        <v>767</v>
      </c>
      <c r="B200" s="553"/>
      <c r="C200" s="553"/>
      <c r="D200" s="484"/>
      <c r="E200" s="393"/>
      <c r="F200" s="393"/>
      <c r="G200" s="394"/>
      <c r="H200" s="393"/>
      <c r="I200" s="393"/>
      <c r="J200" s="393"/>
      <c r="K200" s="393"/>
      <c r="L200" s="393"/>
      <c r="M200" s="395"/>
      <c r="N200" s="395"/>
      <c r="O200" s="395"/>
      <c r="P200" s="396"/>
    </row>
    <row r="201" spans="1:16" ht="24.95" customHeight="1" x14ac:dyDescent="0.25">
      <c r="A201" s="516" t="s">
        <v>1105</v>
      </c>
      <c r="B201" s="517"/>
      <c r="C201" s="517"/>
      <c r="D201" s="517"/>
      <c r="E201" s="517"/>
      <c r="F201" s="517"/>
      <c r="G201" s="517"/>
      <c r="H201" s="517"/>
      <c r="I201" s="517"/>
      <c r="J201" s="517"/>
      <c r="K201" s="517"/>
      <c r="L201" s="517"/>
      <c r="M201" s="517"/>
      <c r="N201" s="517"/>
      <c r="O201" s="517"/>
      <c r="P201" s="518"/>
    </row>
    <row r="202" spans="1:16" ht="24.95" customHeight="1" x14ac:dyDescent="0.25">
      <c r="A202" s="516" t="s">
        <v>1106</v>
      </c>
      <c r="B202" s="517"/>
      <c r="C202" s="517"/>
      <c r="D202" s="517"/>
      <c r="E202" s="517"/>
      <c r="F202" s="517"/>
      <c r="G202" s="517"/>
      <c r="H202" s="517"/>
      <c r="I202" s="517"/>
      <c r="J202" s="517"/>
      <c r="K202" s="517"/>
      <c r="L202" s="517"/>
      <c r="M202" s="517"/>
      <c r="N202" s="517"/>
      <c r="O202" s="517"/>
      <c r="P202" s="518"/>
    </row>
    <row r="203" spans="1:16" ht="24.95" customHeight="1" thickBot="1" x14ac:dyDescent="0.3">
      <c r="A203" s="332"/>
      <c r="B203" s="399"/>
      <c r="C203" s="399"/>
      <c r="D203" s="399"/>
      <c r="E203" s="399"/>
      <c r="F203" s="399"/>
      <c r="G203" s="399"/>
      <c r="H203" s="399"/>
      <c r="I203" s="399"/>
      <c r="J203" s="399"/>
      <c r="K203" s="399"/>
      <c r="L203" s="399"/>
      <c r="M203" s="399"/>
      <c r="N203" s="399"/>
      <c r="O203" s="399"/>
      <c r="P203" s="400"/>
    </row>
    <row r="204" spans="1:16" ht="24.95" customHeight="1" thickBot="1" x14ac:dyDescent="0.3">
      <c r="A204" s="333"/>
      <c r="B204" s="532" t="s">
        <v>1152</v>
      </c>
      <c r="C204" s="532"/>
      <c r="D204" s="532"/>
      <c r="E204" s="532"/>
      <c r="F204" s="532"/>
      <c r="G204" s="532"/>
      <c r="H204" s="532"/>
      <c r="I204" s="532"/>
      <c r="J204" s="532"/>
      <c r="K204" s="532"/>
      <c r="L204" s="334"/>
      <c r="M204" s="334"/>
      <c r="N204" s="334"/>
      <c r="O204" s="334"/>
      <c r="P204" s="335"/>
    </row>
    <row r="205" spans="1:16" ht="33" customHeight="1" x14ac:dyDescent="0.25">
      <c r="A205" s="510" t="s">
        <v>762</v>
      </c>
      <c r="B205" s="511"/>
      <c r="C205" s="511"/>
      <c r="D205" s="511"/>
      <c r="E205" s="511"/>
      <c r="F205" s="511"/>
      <c r="G205" s="511"/>
      <c r="H205" s="511"/>
      <c r="I205" s="511"/>
      <c r="J205" s="511"/>
      <c r="K205" s="511"/>
      <c r="L205" s="511"/>
      <c r="M205" s="511"/>
      <c r="N205" s="511"/>
      <c r="O205" s="511"/>
      <c r="P205" s="512"/>
    </row>
    <row r="206" spans="1:16" ht="24.95" customHeight="1" x14ac:dyDescent="0.25">
      <c r="A206" s="513" t="s">
        <v>1366</v>
      </c>
      <c r="B206" s="514"/>
      <c r="C206" s="514"/>
      <c r="D206" s="514"/>
      <c r="E206" s="514"/>
      <c r="F206" s="514"/>
      <c r="G206" s="514"/>
      <c r="H206" s="514"/>
      <c r="I206" s="514"/>
      <c r="J206" s="514"/>
      <c r="K206" s="514"/>
      <c r="L206" s="514"/>
      <c r="M206" s="514"/>
      <c r="N206" s="514"/>
      <c r="O206" s="514"/>
      <c r="P206" s="515"/>
    </row>
    <row r="207" spans="1:16" ht="24.95" customHeight="1" x14ac:dyDescent="0.25">
      <c r="A207" s="534" t="s">
        <v>1249</v>
      </c>
      <c r="B207" s="535"/>
      <c r="C207" s="535"/>
      <c r="D207" s="535"/>
      <c r="E207" s="535"/>
      <c r="F207" s="536"/>
      <c r="G207" s="522" t="s">
        <v>764</v>
      </c>
      <c r="H207" s="523"/>
      <c r="I207" s="523"/>
      <c r="J207" s="523"/>
      <c r="K207" s="523"/>
      <c r="L207" s="523"/>
      <c r="M207" s="523"/>
      <c r="N207" s="523"/>
      <c r="O207" s="523"/>
      <c r="P207" s="524"/>
    </row>
    <row r="208" spans="1:16" ht="24.95" customHeight="1" x14ac:dyDescent="0.25">
      <c r="A208" s="525" t="s">
        <v>393</v>
      </c>
      <c r="B208" s="505" t="s">
        <v>644</v>
      </c>
      <c r="C208" s="505" t="s">
        <v>645</v>
      </c>
      <c r="D208" s="505" t="s">
        <v>1613</v>
      </c>
      <c r="E208" s="505" t="s">
        <v>394</v>
      </c>
      <c r="F208" s="505" t="s">
        <v>621</v>
      </c>
      <c r="G208" s="527" t="s">
        <v>31</v>
      </c>
      <c r="H208" s="528"/>
      <c r="I208" s="263" t="s">
        <v>7</v>
      </c>
      <c r="J208" s="264" t="s">
        <v>32</v>
      </c>
      <c r="K208" s="264" t="s">
        <v>640</v>
      </c>
      <c r="L208" s="265" t="s">
        <v>8</v>
      </c>
      <c r="M208" s="266" t="s">
        <v>9</v>
      </c>
      <c r="N208" s="267" t="s">
        <v>10</v>
      </c>
      <c r="O208" s="264" t="s">
        <v>396</v>
      </c>
      <c r="P208" s="268" t="s">
        <v>623</v>
      </c>
    </row>
    <row r="209" spans="1:16" ht="24.95" customHeight="1" x14ac:dyDescent="0.25">
      <c r="A209" s="526"/>
      <c r="B209" s="506"/>
      <c r="C209" s="506"/>
      <c r="D209" s="506"/>
      <c r="E209" s="506"/>
      <c r="F209" s="506"/>
      <c r="G209" s="269" t="s">
        <v>34</v>
      </c>
      <c r="H209" s="270" t="s">
        <v>35</v>
      </c>
      <c r="I209" s="271" t="s">
        <v>36</v>
      </c>
      <c r="J209" s="272" t="s">
        <v>36</v>
      </c>
      <c r="K209" s="272" t="s">
        <v>36</v>
      </c>
      <c r="L209" s="273" t="s">
        <v>37</v>
      </c>
      <c r="M209" s="274" t="s">
        <v>37</v>
      </c>
      <c r="N209" s="275" t="s">
        <v>38</v>
      </c>
      <c r="O209" s="272" t="s">
        <v>37</v>
      </c>
      <c r="P209" s="276" t="s">
        <v>37</v>
      </c>
    </row>
    <row r="210" spans="1:16" ht="24.95" customHeight="1" x14ac:dyDescent="0.25">
      <c r="A210" s="277" t="s">
        <v>482</v>
      </c>
      <c r="B210" s="278">
        <v>50</v>
      </c>
      <c r="C210" s="249">
        <v>50</v>
      </c>
      <c r="D210" s="249" t="s">
        <v>1614</v>
      </c>
      <c r="E210" s="279">
        <f t="shared" ref="E210:E212" si="3">IFERROR(B210/C210,0)</f>
        <v>1</v>
      </c>
      <c r="F210" s="279" t="s">
        <v>1250</v>
      </c>
      <c r="G210" s="280">
        <f>IFERROR((VLOOKUP($A210,'[1]Tabela de alimentos'!$A$3:$K$1041,2,FALSE))*$C210/100,0)</f>
        <v>139.5</v>
      </c>
      <c r="H210" s="283">
        <f>IFERROR((VLOOKUP($A210,'[1]Tabela de alimentos'!$A$3:$K$1041,3,FALSE))*$C210/100,0)</f>
        <v>583.66800000000001</v>
      </c>
      <c r="I210" s="310">
        <f>IFERROR((VLOOKUP($A210,'[1]Tabela de alimentos'!$A$3:$K$1041,4,FALSE))*$C210/100,0)</f>
        <v>4.75</v>
      </c>
      <c r="J210" s="282">
        <f>IFERROR((VLOOKUP($A210,'[1]Tabela de alimentos'!$A$3:$K$1041,5,FALSE))*$C210/100,0)</f>
        <v>2.165</v>
      </c>
      <c r="K210" s="282">
        <f>IFERROR((VLOOKUP($A210,'[1]Tabela de alimentos'!$A$3:$K$1041,6,FALSE))*$C210/100,0)</f>
        <v>24.725000000000001</v>
      </c>
      <c r="L210" s="283">
        <f>IFERROR((VLOOKUP($A210,'[1]Tabela de alimentos'!$A$3:$K$1041,7,FALSE))*$C210/100,0)</f>
        <v>69</v>
      </c>
      <c r="M210" s="283">
        <f>IFERROR((VLOOKUP($A210,'[1]Tabela de alimentos'!$A$3:$K$1041,8,FALSE))*$C210/100,0)</f>
        <v>1.66</v>
      </c>
      <c r="N210" s="283">
        <f>IFERROR((VLOOKUP($A210,'[1]Tabela de alimentos'!$A$3:$K$1041,9,FALSE))*$C210/100,0)</f>
        <v>0</v>
      </c>
      <c r="O210" s="283">
        <f>IFERROR((VLOOKUP($A210,'[1]Tabela de alimentos'!$A$3:$K$1041,10,FALSE))*$C210/100,0)</f>
        <v>0</v>
      </c>
      <c r="P210" s="284">
        <f>IFERROR((VLOOKUP($A210,'[1]Tabela de alimentos'!$A$3:$K$1041,11,FALSE))*$C210/100,0)</f>
        <v>239.5</v>
      </c>
    </row>
    <row r="211" spans="1:16" ht="24.95" customHeight="1" x14ac:dyDescent="0.25">
      <c r="A211" s="285" t="s">
        <v>285</v>
      </c>
      <c r="B211" s="278">
        <v>57</v>
      </c>
      <c r="C211" s="249">
        <v>38</v>
      </c>
      <c r="D211" s="249" t="s">
        <v>1614</v>
      </c>
      <c r="E211" s="279">
        <v>1.5</v>
      </c>
      <c r="F211" s="279" t="s">
        <v>1251</v>
      </c>
      <c r="G211" s="282">
        <f>IFERROR((VLOOKUP($A211,'[1]Tabela de alimentos'!$A$3:$K$1041,2,FALSE))*$C211/100,0)</f>
        <v>81.637680000000003</v>
      </c>
      <c r="H211" s="283">
        <f>IFERROR((VLOOKUP($A211,'[1]Tabela de alimentos'!$A$3:$K$1041,3,FALSE))*$C211/100,0)</f>
        <v>341.57205312000008</v>
      </c>
      <c r="I211" s="310">
        <f>IFERROR((VLOOKUP($A211,'[1]Tabela de alimentos'!$A$3:$K$1041,4,FALSE))*$C211/100,0)</f>
        <v>4.9993749999999997</v>
      </c>
      <c r="J211" s="282">
        <f>IFERROR((VLOOKUP($A211,'[1]Tabela de alimentos'!$A$3:$K$1041,5,FALSE))*$C211/100,0)</f>
        <v>6.1473866666666659</v>
      </c>
      <c r="K211" s="282">
        <f>IFERROR((VLOOKUP($A211,'[1]Tabela de alimentos'!$A$3:$K$1041,6,FALSE))*$C211/100,0)</f>
        <v>1.5784249999999997</v>
      </c>
      <c r="L211" s="283">
        <f>IFERROR((VLOOKUP($A211,'[1]Tabela de alimentos'!$A$3:$K$1041,7,FALSE))*$C211/100,0)</f>
        <v>12.943686666666668</v>
      </c>
      <c r="M211" s="283">
        <f>IFERROR((VLOOKUP($A211,'[1]Tabela de alimentos'!$A$3:$K$1041,8,FALSE))*$C211/100,0)</f>
        <v>0.71870666666666649</v>
      </c>
      <c r="N211" s="283">
        <f>IFERROR((VLOOKUP($A211,'[1]Tabela de alimentos'!$A$3:$K$1041,9,FALSE))*$C211/100,0)</f>
        <v>0</v>
      </c>
      <c r="O211" s="283">
        <f>IFERROR((VLOOKUP($A211,'[1]Tabela de alimentos'!$A$3:$K$1041,10,FALSE))*$C211/100,0)</f>
        <v>0</v>
      </c>
      <c r="P211" s="284">
        <f>IFERROR((VLOOKUP($A211,'[1]Tabela de alimentos'!$A$3:$K$1041,11,FALSE))*$C211/100,0)</f>
        <v>330.22</v>
      </c>
    </row>
    <row r="212" spans="1:16" ht="24.95" customHeight="1" x14ac:dyDescent="0.25">
      <c r="A212" s="285" t="s">
        <v>88</v>
      </c>
      <c r="B212" s="278">
        <v>17</v>
      </c>
      <c r="C212" s="249">
        <v>17</v>
      </c>
      <c r="D212" s="249" t="s">
        <v>1614</v>
      </c>
      <c r="E212" s="279">
        <f t="shared" si="3"/>
        <v>1</v>
      </c>
      <c r="F212" s="279" t="s">
        <v>1252</v>
      </c>
      <c r="G212" s="282">
        <f>IFERROR((VLOOKUP($A212,'[1]Tabela de alimentos'!$A$3:$K$1041,2,FALSE))*$C212/100,0)</f>
        <v>2.3495532463768085</v>
      </c>
      <c r="H212" s="283">
        <f>IFERROR((VLOOKUP($A212,'[1]Tabela de alimentos'!$A$3:$K$1041,3,FALSE))*$C212/100,0)</f>
        <v>9.830530782840567</v>
      </c>
      <c r="I212" s="310">
        <f>IFERROR((VLOOKUP($A212,'[1]Tabela de alimentos'!$A$3:$K$1041,4,FALSE))*$C212/100,0)</f>
        <v>0.28702898550724643</v>
      </c>
      <c r="J212" s="282">
        <f>IFERROR((VLOOKUP($A212,'[1]Tabela de alimentos'!$A$3:$K$1041,5,FALSE))*$C212/100,0)</f>
        <v>2.0966666666666668E-2</v>
      </c>
      <c r="K212" s="282">
        <f>IFERROR((VLOOKUP($A212,'[1]Tabela de alimentos'!$A$3:$K$1041,6,FALSE))*$C212/100,0)</f>
        <v>0.4128043478260871</v>
      </c>
      <c r="L212" s="283">
        <f>IFERROR((VLOOKUP($A212,'[1]Tabela de alimentos'!$A$3:$K$1041,7,FALSE))*$C212/100,0)</f>
        <v>4.6772666666666671</v>
      </c>
      <c r="M212" s="283">
        <f>IFERROR((VLOOKUP($A212,'[1]Tabela de alimentos'!$A$3:$K$1041,8,FALSE))*$C212/100,0)</f>
        <v>0.10369999999999999</v>
      </c>
      <c r="N212" s="283">
        <f>IFERROR((VLOOKUP($A212,'[1]Tabela de alimentos'!$A$3:$K$1041,9,FALSE))*$C212/100,0)</f>
        <v>36.89</v>
      </c>
      <c r="O212" s="283">
        <f>IFERROR((VLOOKUP($A212,'[1]Tabela de alimentos'!$A$3:$K$1041,10,FALSE))*$C212/100,0)</f>
        <v>3.6362999999999999</v>
      </c>
      <c r="P212" s="284">
        <f>IFERROR((VLOOKUP($A212,'[1]Tabela de alimentos'!$A$3:$K$1041,11,FALSE))*$C212/100,0)</f>
        <v>0.71966666666666668</v>
      </c>
    </row>
    <row r="213" spans="1:16" ht="24.95" customHeight="1" x14ac:dyDescent="0.25">
      <c r="A213" s="285" t="s">
        <v>137</v>
      </c>
      <c r="B213" s="278">
        <v>35</v>
      </c>
      <c r="C213" s="249">
        <v>32</v>
      </c>
      <c r="D213" s="249" t="s">
        <v>1614</v>
      </c>
      <c r="E213" s="279">
        <v>2.2000000000000002</v>
      </c>
      <c r="F213" s="279" t="s">
        <v>1250</v>
      </c>
      <c r="G213" s="289">
        <f>IFERROR((VLOOKUP($A213,'[1]Tabela de alimentos'!$A$3:$K$1041,2,FALSE))*$C213/100,0)</f>
        <v>6.5750109333333242</v>
      </c>
      <c r="H213" s="283">
        <f>IFERROR((VLOOKUP($A213,'[1]Tabela de alimentos'!$A$3:$K$1041,3,FALSE))*$C213/100,0)</f>
        <v>27.509845745066627</v>
      </c>
      <c r="I213" s="310">
        <f>IFERROR((VLOOKUP($A213,'[1]Tabela de alimentos'!$A$3:$K$1041,4,FALSE))*$C213/100,0)</f>
        <v>0.25933333333333336</v>
      </c>
      <c r="J213" s="282">
        <f>IFERROR((VLOOKUP($A213,'[1]Tabela de alimentos'!$A$3:$K$1041,5,FALSE))*$C213/100,0)</f>
        <v>0</v>
      </c>
      <c r="K213" s="282">
        <f>IFERROR((VLOOKUP($A213,'[1]Tabela de alimentos'!$A$3:$K$1041,6,FALSE))*$C213/100,0)</f>
        <v>1.6377333333333317</v>
      </c>
      <c r="L213" s="283">
        <f>IFERROR((VLOOKUP($A213,'[1]Tabela de alimentos'!$A$3:$K$1041,7,FALSE))*$C213/100,0)</f>
        <v>2.2228266666666672</v>
      </c>
      <c r="M213" s="283">
        <f>IFERROR((VLOOKUP($A213,'[1]Tabela de alimentos'!$A$3:$K$1041,8,FALSE))*$C213/100,0)</f>
        <v>9.2906666666666665E-2</v>
      </c>
      <c r="N213" s="283">
        <f>IFERROR((VLOOKUP($A213,'[1]Tabela de alimentos'!$A$3:$K$1041,9,FALSE))*$C213/100,0)</f>
        <v>0</v>
      </c>
      <c r="O213" s="283">
        <f>IFERROR((VLOOKUP($A213,'[1]Tabela de alimentos'!$A$3:$K$1041,10,FALSE))*$C213/100,0)</f>
        <v>4.0972800000000005</v>
      </c>
      <c r="P213" s="284">
        <f>IFERROR((VLOOKUP($A213,'[1]Tabela de alimentos'!$A$3:$K$1041,11,FALSE))*$C213/100,0)</f>
        <v>1.6777600000000001</v>
      </c>
    </row>
    <row r="214" spans="1:16" ht="24.95" customHeight="1" x14ac:dyDescent="0.25">
      <c r="A214" s="373" t="s">
        <v>1209</v>
      </c>
      <c r="B214" s="542" t="s">
        <v>1256</v>
      </c>
      <c r="C214" s="543"/>
      <c r="D214" s="257"/>
      <c r="E214" s="374"/>
      <c r="F214" s="374"/>
      <c r="G214" s="290"/>
      <c r="H214" s="257"/>
      <c r="I214" s="257"/>
      <c r="J214" s="257"/>
      <c r="K214" s="257"/>
      <c r="L214" s="257"/>
      <c r="M214" s="257"/>
      <c r="N214" s="257"/>
      <c r="O214" s="257"/>
      <c r="P214" s="294"/>
    </row>
    <row r="215" spans="1:16" ht="24.95" customHeight="1" x14ac:dyDescent="0.25">
      <c r="A215" s="295" t="s">
        <v>767</v>
      </c>
      <c r="B215" s="537"/>
      <c r="C215" s="537"/>
      <c r="D215" s="250"/>
      <c r="E215" s="296"/>
      <c r="F215" s="296"/>
      <c r="G215" s="297"/>
      <c r="H215" s="296"/>
      <c r="I215" s="296"/>
      <c r="J215" s="296"/>
      <c r="K215" s="296"/>
      <c r="L215" s="296"/>
      <c r="M215" s="298"/>
      <c r="N215" s="298"/>
      <c r="O215" s="298"/>
      <c r="P215" s="299"/>
    </row>
    <row r="216" spans="1:16" ht="24.95" customHeight="1" x14ac:dyDescent="0.25">
      <c r="A216" s="516" t="s">
        <v>1050</v>
      </c>
      <c r="B216" s="517"/>
      <c r="C216" s="517"/>
      <c r="D216" s="517"/>
      <c r="E216" s="517"/>
      <c r="F216" s="517"/>
      <c r="G216" s="517"/>
      <c r="H216" s="517"/>
      <c r="I216" s="517"/>
      <c r="J216" s="517"/>
      <c r="K216" s="517"/>
      <c r="L216" s="517"/>
      <c r="M216" s="517"/>
      <c r="N216" s="517"/>
      <c r="O216" s="517"/>
      <c r="P216" s="518"/>
    </row>
    <row r="217" spans="1:16" ht="24.95" customHeight="1" x14ac:dyDescent="0.25">
      <c r="A217" s="516" t="s">
        <v>1051</v>
      </c>
      <c r="B217" s="517"/>
      <c r="C217" s="517"/>
      <c r="D217" s="517"/>
      <c r="E217" s="517"/>
      <c r="F217" s="517"/>
      <c r="G217" s="517"/>
      <c r="H217" s="517"/>
      <c r="I217" s="517"/>
      <c r="J217" s="517"/>
      <c r="K217" s="517"/>
      <c r="L217" s="517"/>
      <c r="M217" s="517"/>
      <c r="N217" s="517"/>
      <c r="O217" s="517"/>
      <c r="P217" s="518"/>
    </row>
    <row r="218" spans="1:16" ht="24.95" customHeight="1" x14ac:dyDescent="0.25">
      <c r="A218" s="516" t="s">
        <v>1054</v>
      </c>
      <c r="B218" s="517"/>
      <c r="C218" s="517"/>
      <c r="D218" s="517"/>
      <c r="E218" s="517"/>
      <c r="F218" s="517"/>
      <c r="G218" s="517"/>
      <c r="H218" s="517"/>
      <c r="I218" s="517"/>
      <c r="J218" s="517"/>
      <c r="K218" s="517"/>
      <c r="L218" s="517"/>
      <c r="M218" s="517"/>
      <c r="N218" s="517"/>
      <c r="O218" s="517"/>
      <c r="P218" s="518"/>
    </row>
    <row r="219" spans="1:16" ht="24.95" customHeight="1" x14ac:dyDescent="0.25">
      <c r="A219" s="516" t="s">
        <v>1253</v>
      </c>
      <c r="B219" s="517"/>
      <c r="C219" s="517"/>
      <c r="D219" s="517"/>
      <c r="E219" s="517"/>
      <c r="F219" s="517"/>
      <c r="G219" s="517"/>
      <c r="H219" s="517"/>
      <c r="I219" s="517"/>
      <c r="J219" s="517"/>
      <c r="K219" s="517"/>
      <c r="L219" s="517"/>
      <c r="M219" s="517"/>
      <c r="N219" s="517"/>
      <c r="O219" s="517"/>
      <c r="P219" s="518"/>
    </row>
    <row r="220" spans="1:16" ht="24.95" customHeight="1" x14ac:dyDescent="0.25">
      <c r="A220" s="325" t="s">
        <v>1254</v>
      </c>
      <c r="G220" s="251"/>
      <c r="P220" s="301"/>
    </row>
    <row r="221" spans="1:16" ht="24.95" customHeight="1" thickBot="1" x14ac:dyDescent="0.3">
      <c r="A221" s="554" t="s">
        <v>1255</v>
      </c>
      <c r="B221" s="555"/>
      <c r="C221" s="555"/>
      <c r="D221" s="555"/>
      <c r="E221" s="555"/>
      <c r="F221" s="555"/>
      <c r="G221" s="555"/>
      <c r="H221" s="555"/>
      <c r="I221" s="555"/>
      <c r="J221" s="555"/>
      <c r="K221" s="555"/>
      <c r="L221" s="555"/>
      <c r="M221" s="555"/>
      <c r="N221" s="555"/>
      <c r="O221" s="555"/>
      <c r="P221" s="556"/>
    </row>
    <row r="222" spans="1:16" ht="24.95" customHeight="1" thickBot="1" x14ac:dyDescent="0.3">
      <c r="A222" s="568" t="s">
        <v>1152</v>
      </c>
      <c r="B222" s="532"/>
      <c r="C222" s="532"/>
      <c r="D222" s="532"/>
      <c r="E222" s="532"/>
      <c r="F222" s="532"/>
      <c r="G222" s="532"/>
      <c r="H222" s="532"/>
      <c r="I222" s="532"/>
      <c r="J222" s="532"/>
      <c r="K222" s="532"/>
      <c r="L222" s="532"/>
      <c r="M222" s="532"/>
      <c r="N222" s="532"/>
      <c r="O222" s="532"/>
      <c r="P222" s="569"/>
    </row>
    <row r="223" spans="1:16" ht="48" customHeight="1" x14ac:dyDescent="0.25">
      <c r="A223" s="510" t="s">
        <v>762</v>
      </c>
      <c r="B223" s="511"/>
      <c r="C223" s="511"/>
      <c r="D223" s="511"/>
      <c r="E223" s="511"/>
      <c r="F223" s="511"/>
      <c r="G223" s="511"/>
      <c r="H223" s="511"/>
      <c r="I223" s="511"/>
      <c r="J223" s="511"/>
      <c r="K223" s="511"/>
      <c r="L223" s="511"/>
      <c r="M223" s="511"/>
      <c r="N223" s="511"/>
      <c r="O223" s="511"/>
      <c r="P223" s="512"/>
    </row>
    <row r="224" spans="1:16" ht="24.95" customHeight="1" x14ac:dyDescent="0.25">
      <c r="A224" s="513" t="s">
        <v>1366</v>
      </c>
      <c r="B224" s="514"/>
      <c r="C224" s="514"/>
      <c r="D224" s="514"/>
      <c r="E224" s="514"/>
      <c r="F224" s="514"/>
      <c r="G224" s="514"/>
      <c r="H224" s="514"/>
      <c r="I224" s="514"/>
      <c r="J224" s="514"/>
      <c r="K224" s="514"/>
      <c r="L224" s="514"/>
      <c r="M224" s="514"/>
      <c r="N224" s="514"/>
      <c r="O224" s="514"/>
      <c r="P224" s="515"/>
    </row>
    <row r="225" spans="1:16" ht="24.95" customHeight="1" x14ac:dyDescent="0.25">
      <c r="A225" s="534" t="s">
        <v>789</v>
      </c>
      <c r="B225" s="535"/>
      <c r="C225" s="535"/>
      <c r="D225" s="535"/>
      <c r="E225" s="535"/>
      <c r="F225" s="536"/>
      <c r="G225" s="522" t="s">
        <v>764</v>
      </c>
      <c r="H225" s="523"/>
      <c r="I225" s="523"/>
      <c r="J225" s="523"/>
      <c r="K225" s="523"/>
      <c r="L225" s="523"/>
      <c r="M225" s="523"/>
      <c r="N225" s="523"/>
      <c r="O225" s="523"/>
      <c r="P225" s="524"/>
    </row>
    <row r="226" spans="1:16" ht="24.95" customHeight="1" x14ac:dyDescent="0.25">
      <c r="A226" s="525" t="s">
        <v>393</v>
      </c>
      <c r="B226" s="505" t="s">
        <v>644</v>
      </c>
      <c r="C226" s="505" t="s">
        <v>645</v>
      </c>
      <c r="D226" s="505" t="s">
        <v>1613</v>
      </c>
      <c r="E226" s="505" t="s">
        <v>394</v>
      </c>
      <c r="F226" s="505" t="s">
        <v>621</v>
      </c>
      <c r="G226" s="527" t="s">
        <v>31</v>
      </c>
      <c r="H226" s="528"/>
      <c r="I226" s="263" t="s">
        <v>7</v>
      </c>
      <c r="J226" s="264" t="s">
        <v>32</v>
      </c>
      <c r="K226" s="264" t="s">
        <v>640</v>
      </c>
      <c r="L226" s="265" t="s">
        <v>8</v>
      </c>
      <c r="M226" s="266" t="s">
        <v>9</v>
      </c>
      <c r="N226" s="267" t="s">
        <v>10</v>
      </c>
      <c r="O226" s="264" t="s">
        <v>396</v>
      </c>
      <c r="P226" s="268" t="s">
        <v>623</v>
      </c>
    </row>
    <row r="227" spans="1:16" ht="24.95" customHeight="1" x14ac:dyDescent="0.25">
      <c r="A227" s="526"/>
      <c r="B227" s="506"/>
      <c r="C227" s="506"/>
      <c r="D227" s="506"/>
      <c r="E227" s="506"/>
      <c r="F227" s="506"/>
      <c r="G227" s="377" t="s">
        <v>34</v>
      </c>
      <c r="H227" s="270" t="s">
        <v>35</v>
      </c>
      <c r="I227" s="271" t="s">
        <v>36</v>
      </c>
      <c r="J227" s="272" t="s">
        <v>36</v>
      </c>
      <c r="K227" s="272" t="s">
        <v>36</v>
      </c>
      <c r="L227" s="273" t="s">
        <v>37</v>
      </c>
      <c r="M227" s="274" t="s">
        <v>37</v>
      </c>
      <c r="N227" s="275" t="s">
        <v>38</v>
      </c>
      <c r="O227" s="272" t="s">
        <v>37</v>
      </c>
      <c r="P227" s="276" t="s">
        <v>37</v>
      </c>
    </row>
    <row r="228" spans="1:16" ht="24.95" customHeight="1" x14ac:dyDescent="0.25">
      <c r="A228" s="285" t="s">
        <v>183</v>
      </c>
      <c r="B228" s="278">
        <v>190</v>
      </c>
      <c r="C228" s="249">
        <v>190</v>
      </c>
      <c r="D228" s="249" t="s">
        <v>1614</v>
      </c>
      <c r="E228" s="279">
        <f>IFERROR(B228/C228,0)</f>
        <v>1</v>
      </c>
      <c r="F228" s="279" t="s">
        <v>1212</v>
      </c>
      <c r="G228" s="289">
        <f>IFERROR((VLOOKUP($A228,'[1]Tabela de alimentos'!$A$3:$K$1041,2,FALSE))*$C228/100,0)</f>
        <v>69.870153913043509</v>
      </c>
      <c r="H228" s="283">
        <f>IFERROR((VLOOKUP($A228,'[1]Tabela de alimentos'!$A$3:$K$1041,3,FALSE))*$C228/100,0)</f>
        <v>292.33672397217401</v>
      </c>
      <c r="I228" s="279">
        <f>IFERROR((VLOOKUP($A228,'[1]Tabela de alimentos'!$A$3:$K$1041,4,FALSE))*$C228/100,0)</f>
        <v>1.9826086956521738</v>
      </c>
      <c r="J228" s="282">
        <f>IFERROR((VLOOKUP($A228,'[1]Tabela de alimentos'!$A$3:$K$1041,5,FALSE))*$C228/100,0)</f>
        <v>0.2406666666666667</v>
      </c>
      <c r="K228" s="282">
        <f>IFERROR((VLOOKUP($A228,'[1]Tabela de alimentos'!$A$3:$K$1041,6,FALSE))*$C228/100,0)</f>
        <v>16.99839130434783</v>
      </c>
      <c r="L228" s="283">
        <f>IFERROR((VLOOKUP($A228,'[1]Tabela de alimentos'!$A$3:$K$1041,7,FALSE))*$C228/100,0)</f>
        <v>41.583400000000005</v>
      </c>
      <c r="M228" s="283">
        <f>IFERROR((VLOOKUP($A228,'[1]Tabela de alimentos'!$A$3:$K$1041,8,FALSE))*$C228/100,0)</f>
        <v>0.17099999999999999</v>
      </c>
      <c r="N228" s="283">
        <f>IFERROR((VLOOKUP($A228,'[1]Tabela de alimentos'!$A$3:$K$1041,9,FALSE))*$C228/100,0)</f>
        <v>3.8</v>
      </c>
      <c r="O228" s="283">
        <f>IFERROR((VLOOKUP($A228,'[1]Tabela de alimentos'!$A$3:$K$1041,10,FALSE))*$C228/100,0)</f>
        <v>102.09333333333332</v>
      </c>
      <c r="P228" s="284">
        <f>IFERROR((VLOOKUP($A228,'[1]Tabela de alimentos'!$A$3:$K$1041,11,FALSE))*$C228/100,0)</f>
        <v>0</v>
      </c>
    </row>
    <row r="229" spans="1:16" ht="24.95" customHeight="1" x14ac:dyDescent="0.25">
      <c r="A229" s="373" t="s">
        <v>1209</v>
      </c>
      <c r="B229" s="542" t="s">
        <v>1212</v>
      </c>
      <c r="C229" s="543"/>
      <c r="D229" s="257"/>
      <c r="E229" s="374"/>
      <c r="F229" s="374"/>
      <c r="G229" s="290"/>
      <c r="H229" s="257"/>
      <c r="I229" s="257"/>
      <c r="J229" s="257"/>
      <c r="K229" s="257"/>
      <c r="L229" s="257"/>
      <c r="M229" s="257"/>
      <c r="N229" s="257"/>
      <c r="O229" s="257"/>
      <c r="P229" s="294"/>
    </row>
    <row r="230" spans="1:16" ht="24.95" customHeight="1" x14ac:dyDescent="0.25">
      <c r="A230" s="295" t="s">
        <v>767</v>
      </c>
      <c r="B230" s="537"/>
      <c r="C230" s="537"/>
      <c r="D230" s="250"/>
      <c r="E230" s="296"/>
      <c r="F230" s="296"/>
      <c r="G230" s="297"/>
      <c r="H230" s="296"/>
      <c r="I230" s="296"/>
      <c r="J230" s="296"/>
      <c r="K230" s="296"/>
      <c r="L230" s="296"/>
      <c r="M230" s="298"/>
      <c r="N230" s="298"/>
      <c r="O230" s="298"/>
      <c r="P230" s="299"/>
    </row>
    <row r="231" spans="1:16" ht="24.95" customHeight="1" x14ac:dyDescent="0.25">
      <c r="A231" s="516" t="s">
        <v>890</v>
      </c>
      <c r="B231" s="517"/>
      <c r="C231" s="517"/>
      <c r="D231" s="517"/>
      <c r="E231" s="517"/>
      <c r="F231" s="517"/>
      <c r="G231" s="517"/>
      <c r="H231" s="517"/>
      <c r="I231" s="517"/>
      <c r="J231" s="517"/>
      <c r="K231" s="517"/>
      <c r="L231" s="517"/>
      <c r="M231" s="517"/>
      <c r="N231" s="517"/>
      <c r="O231" s="517"/>
      <c r="P231" s="518"/>
    </row>
    <row r="232" spans="1:16" ht="24.95" customHeight="1" x14ac:dyDescent="0.25">
      <c r="A232" s="325" t="s">
        <v>824</v>
      </c>
      <c r="B232" s="258"/>
      <c r="C232" s="258"/>
      <c r="D232" s="258"/>
      <c r="E232" s="258"/>
      <c r="F232" s="258"/>
      <c r="G232" s="258"/>
      <c r="H232" s="258"/>
      <c r="I232" s="258"/>
      <c r="J232" s="258"/>
      <c r="K232" s="258"/>
      <c r="L232" s="258"/>
      <c r="M232" s="258"/>
      <c r="N232" s="258"/>
      <c r="O232" s="258"/>
      <c r="P232" s="376"/>
    </row>
    <row r="233" spans="1:16" ht="24.95" customHeight="1" thickBot="1" x14ac:dyDescent="0.3">
      <c r="A233" s="519"/>
      <c r="B233" s="520"/>
      <c r="C233" s="520"/>
      <c r="D233" s="520"/>
      <c r="E233" s="520"/>
      <c r="F233" s="520"/>
      <c r="G233" s="520"/>
      <c r="H233" s="520"/>
      <c r="I233" s="520"/>
      <c r="J233" s="520"/>
      <c r="K233" s="520"/>
      <c r="L233" s="520"/>
      <c r="M233" s="520"/>
      <c r="N233" s="520"/>
      <c r="O233" s="520"/>
      <c r="P233" s="521"/>
    </row>
    <row r="234" spans="1:16" ht="24.95" customHeight="1" thickBot="1" x14ac:dyDescent="0.3">
      <c r="A234" s="304"/>
      <c r="B234" s="532" t="s">
        <v>1152</v>
      </c>
      <c r="C234" s="532"/>
      <c r="D234" s="532"/>
      <c r="E234" s="532"/>
      <c r="F234" s="532"/>
      <c r="G234" s="532"/>
      <c r="H234" s="532"/>
      <c r="I234" s="532"/>
      <c r="J234" s="532"/>
      <c r="K234" s="532"/>
      <c r="L234" s="323"/>
      <c r="M234" s="323"/>
      <c r="N234" s="323"/>
      <c r="O234" s="323"/>
      <c r="P234" s="324"/>
    </row>
    <row r="235" spans="1:16" ht="48" customHeight="1" x14ac:dyDescent="0.25">
      <c r="A235" s="510" t="s">
        <v>762</v>
      </c>
      <c r="B235" s="511"/>
      <c r="C235" s="511"/>
      <c r="D235" s="511"/>
      <c r="E235" s="511"/>
      <c r="F235" s="511"/>
      <c r="G235" s="511"/>
      <c r="H235" s="511"/>
      <c r="I235" s="511"/>
      <c r="J235" s="511"/>
      <c r="K235" s="511"/>
      <c r="L235" s="511"/>
      <c r="M235" s="511"/>
      <c r="N235" s="511"/>
      <c r="O235" s="511"/>
      <c r="P235" s="512"/>
    </row>
    <row r="236" spans="1:16" ht="24.95" customHeight="1" x14ac:dyDescent="0.25">
      <c r="A236" s="572" t="s">
        <v>763</v>
      </c>
      <c r="B236" s="573"/>
      <c r="C236" s="573"/>
      <c r="D236" s="573"/>
      <c r="E236" s="573"/>
      <c r="F236" s="573"/>
      <c r="G236" s="573"/>
      <c r="H236" s="573"/>
      <c r="I236" s="573"/>
      <c r="J236" s="573"/>
      <c r="K236" s="573"/>
      <c r="L236" s="573"/>
      <c r="M236" s="573"/>
      <c r="N236" s="573"/>
      <c r="O236" s="573"/>
      <c r="P236" s="574"/>
    </row>
    <row r="237" spans="1:16" ht="24.95" customHeight="1" x14ac:dyDescent="0.25">
      <c r="A237" s="534" t="s">
        <v>790</v>
      </c>
      <c r="B237" s="535"/>
      <c r="C237" s="535"/>
      <c r="D237" s="535"/>
      <c r="E237" s="535"/>
      <c r="F237" s="536"/>
      <c r="G237" s="522" t="s">
        <v>764</v>
      </c>
      <c r="H237" s="523"/>
      <c r="I237" s="523"/>
      <c r="J237" s="523"/>
      <c r="K237" s="523"/>
      <c r="L237" s="523"/>
      <c r="M237" s="523"/>
      <c r="N237" s="523"/>
      <c r="O237" s="523"/>
      <c r="P237" s="524"/>
    </row>
    <row r="238" spans="1:16" ht="24.95" customHeight="1" x14ac:dyDescent="0.25">
      <c r="A238" s="525" t="s">
        <v>393</v>
      </c>
      <c r="B238" s="505" t="s">
        <v>644</v>
      </c>
      <c r="C238" s="505" t="s">
        <v>645</v>
      </c>
      <c r="D238" s="505" t="s">
        <v>1613</v>
      </c>
      <c r="E238" s="505" t="s">
        <v>394</v>
      </c>
      <c r="F238" s="505" t="s">
        <v>621</v>
      </c>
      <c r="G238" s="527" t="s">
        <v>31</v>
      </c>
      <c r="H238" s="528"/>
      <c r="I238" s="263" t="s">
        <v>7</v>
      </c>
      <c r="J238" s="264" t="s">
        <v>32</v>
      </c>
      <c r="K238" s="264" t="s">
        <v>640</v>
      </c>
      <c r="L238" s="265" t="s">
        <v>8</v>
      </c>
      <c r="M238" s="266" t="s">
        <v>9</v>
      </c>
      <c r="N238" s="267" t="s">
        <v>10</v>
      </c>
      <c r="O238" s="264" t="s">
        <v>396</v>
      </c>
      <c r="P238" s="268" t="s">
        <v>623</v>
      </c>
    </row>
    <row r="239" spans="1:16" ht="24.95" customHeight="1" x14ac:dyDescent="0.25">
      <c r="A239" s="526"/>
      <c r="B239" s="506"/>
      <c r="C239" s="506"/>
      <c r="D239" s="506"/>
      <c r="E239" s="506"/>
      <c r="F239" s="506"/>
      <c r="G239" s="377" t="s">
        <v>34</v>
      </c>
      <c r="H239" s="270" t="s">
        <v>35</v>
      </c>
      <c r="I239" s="271" t="s">
        <v>36</v>
      </c>
      <c r="J239" s="272" t="s">
        <v>36</v>
      </c>
      <c r="K239" s="272" t="s">
        <v>36</v>
      </c>
      <c r="L239" s="273" t="s">
        <v>37</v>
      </c>
      <c r="M239" s="274" t="s">
        <v>37</v>
      </c>
      <c r="N239" s="275" t="s">
        <v>38</v>
      </c>
      <c r="O239" s="272" t="s">
        <v>37</v>
      </c>
      <c r="P239" s="276" t="s">
        <v>37</v>
      </c>
    </row>
    <row r="240" spans="1:16" ht="24.95" customHeight="1" x14ac:dyDescent="0.25">
      <c r="A240" s="285" t="s">
        <v>370</v>
      </c>
      <c r="B240" s="278">
        <v>150</v>
      </c>
      <c r="C240" s="249">
        <v>150</v>
      </c>
      <c r="D240" s="249" t="s">
        <v>1614</v>
      </c>
      <c r="E240" s="279">
        <f>IFERROR(B240/C240,0)</f>
        <v>1</v>
      </c>
      <c r="F240" s="279" t="s">
        <v>1212</v>
      </c>
      <c r="G240" s="398">
        <f>IFERROR((VLOOKUP($A240,'[1]Tabela de alimentos'!$A$3:$K$1041,2,FALSE))*$C240/100,0)</f>
        <v>83.272800000000075</v>
      </c>
      <c r="H240" s="281">
        <f>IFERROR((VLOOKUP($A240,'[1]Tabela de alimentos'!$A$3:$K$1041,3,FALSE))*$C240/100,0)</f>
        <v>348.41339520000031</v>
      </c>
      <c r="I240" s="280">
        <f>IFERROR((VLOOKUP($A240,'[1]Tabela de alimentos'!$A$3:$K$1041,4,FALSE))*$C240/100,0)</f>
        <v>0.43</v>
      </c>
      <c r="J240" s="280">
        <f>IFERROR((VLOOKUP($A240,'[1]Tabela de alimentos'!$A$3:$K$1041,5,FALSE))*$C240/100,0)</f>
        <v>0</v>
      </c>
      <c r="K240" s="280">
        <f>IFERROR((VLOOKUP($A240,'[1]Tabela de alimentos'!$A$3:$K$1041,6,FALSE))*$C240/100,0)</f>
        <v>22.730000000000015</v>
      </c>
      <c r="L240" s="280">
        <f>IFERROR((VLOOKUP($A240,'[1]Tabela de alimentos'!$A$3:$K$1041,7,FALSE))*$C240/100,0)</f>
        <v>2.8849999999999993</v>
      </c>
      <c r="M240" s="280">
        <f>IFERROR((VLOOKUP($A240,'[1]Tabela de alimentos'!$A$3:$K$1041,8,FALSE))*$C240/100,0)</f>
        <v>0.14000000000000001</v>
      </c>
      <c r="N240" s="280">
        <f>IFERROR((VLOOKUP($A240,'[1]Tabela de alimentos'!$A$3:$K$1041,9,FALSE))*$C240/100,0)</f>
        <v>6</v>
      </c>
      <c r="O240" s="280">
        <f>IFERROR((VLOOKUP($A240,'[1]Tabela de alimentos'!$A$3:$K$1041,10,FALSE))*$C240/100,0)</f>
        <v>3.61</v>
      </c>
      <c r="P240" s="401">
        <f>IFERROR((VLOOKUP($A240,'[1]Tabela de alimentos'!$A$3:$K$1041,11,FALSE))*$C240/100,0)</f>
        <v>0</v>
      </c>
    </row>
    <row r="241" spans="1:16" ht="24.95" customHeight="1" x14ac:dyDescent="0.25">
      <c r="A241" s="373" t="s">
        <v>1209</v>
      </c>
      <c r="B241" s="542" t="s">
        <v>1212</v>
      </c>
      <c r="C241" s="543"/>
      <c r="D241" s="257"/>
      <c r="E241" s="374"/>
      <c r="F241" s="374"/>
      <c r="G241" s="290"/>
      <c r="H241" s="257"/>
      <c r="I241" s="257"/>
      <c r="J241" s="257"/>
      <c r="K241" s="257"/>
      <c r="L241" s="257"/>
      <c r="M241" s="257"/>
      <c r="N241" s="257"/>
      <c r="O241" s="257"/>
      <c r="P241" s="294"/>
    </row>
    <row r="242" spans="1:16" ht="24.95" customHeight="1" x14ac:dyDescent="0.25">
      <c r="A242" s="295" t="s">
        <v>767</v>
      </c>
      <c r="B242" s="537"/>
      <c r="C242" s="537"/>
      <c r="D242" s="250"/>
      <c r="E242" s="296"/>
      <c r="F242" s="296"/>
      <c r="G242" s="297"/>
      <c r="H242" s="296"/>
      <c r="I242" s="296"/>
      <c r="J242" s="296"/>
      <c r="K242" s="296"/>
      <c r="L242" s="296"/>
      <c r="M242" s="298"/>
      <c r="N242" s="298"/>
      <c r="O242" s="298"/>
      <c r="P242" s="299"/>
    </row>
    <row r="243" spans="1:16" ht="24.95" customHeight="1" x14ac:dyDescent="0.25">
      <c r="A243" s="516" t="s">
        <v>927</v>
      </c>
      <c r="B243" s="517"/>
      <c r="C243" s="517"/>
      <c r="D243" s="517"/>
      <c r="E243" s="517"/>
      <c r="F243" s="517"/>
      <c r="G243" s="517"/>
      <c r="H243" s="517"/>
      <c r="I243" s="517"/>
      <c r="J243" s="517"/>
      <c r="K243" s="517"/>
      <c r="L243" s="517"/>
      <c r="M243" s="517"/>
      <c r="N243" s="517"/>
      <c r="O243" s="517"/>
      <c r="P243" s="518"/>
    </row>
    <row r="244" spans="1:16" ht="24.95" customHeight="1" x14ac:dyDescent="0.25">
      <c r="A244" s="325" t="s">
        <v>827</v>
      </c>
      <c r="B244" s="258"/>
      <c r="C244" s="258"/>
      <c r="D244" s="258"/>
      <c r="E244" s="258"/>
      <c r="F244" s="258"/>
      <c r="G244" s="258"/>
      <c r="H244" s="258"/>
      <c r="I244" s="258"/>
      <c r="J244" s="258"/>
      <c r="K244" s="258"/>
      <c r="L244" s="258"/>
      <c r="M244" s="258"/>
      <c r="N244" s="258"/>
      <c r="O244" s="258"/>
      <c r="P244" s="376"/>
    </row>
    <row r="245" spans="1:16" ht="24.95" customHeight="1" thickBot="1" x14ac:dyDescent="0.3">
      <c r="A245" s="519"/>
      <c r="B245" s="520"/>
      <c r="C245" s="520"/>
      <c r="D245" s="520"/>
      <c r="E245" s="520"/>
      <c r="F245" s="520"/>
      <c r="G245" s="520"/>
      <c r="H245" s="520"/>
      <c r="I245" s="520"/>
      <c r="J245" s="520"/>
      <c r="K245" s="520"/>
      <c r="L245" s="520"/>
      <c r="M245" s="520"/>
      <c r="N245" s="520"/>
      <c r="O245" s="520"/>
      <c r="P245" s="521"/>
    </row>
    <row r="246" spans="1:16" ht="24.95" customHeight="1" thickBot="1" x14ac:dyDescent="0.3">
      <c r="A246" s="322"/>
      <c r="B246" s="532" t="s">
        <v>1152</v>
      </c>
      <c r="C246" s="532"/>
      <c r="D246" s="532"/>
      <c r="E246" s="532"/>
      <c r="F246" s="532"/>
      <c r="G246" s="532"/>
      <c r="H246" s="532"/>
      <c r="I246" s="532"/>
      <c r="J246" s="532"/>
      <c r="K246" s="532"/>
      <c r="L246" s="326"/>
      <c r="M246" s="326"/>
      <c r="N246" s="326"/>
      <c r="O246" s="326"/>
      <c r="P246" s="327"/>
    </row>
    <row r="247" spans="1:16" ht="48" customHeight="1" x14ac:dyDescent="0.25">
      <c r="A247" s="510" t="s">
        <v>762</v>
      </c>
      <c r="B247" s="511"/>
      <c r="C247" s="511"/>
      <c r="D247" s="511"/>
      <c r="E247" s="511"/>
      <c r="F247" s="511"/>
      <c r="G247" s="511"/>
      <c r="H247" s="511"/>
      <c r="I247" s="511"/>
      <c r="J247" s="511"/>
      <c r="K247" s="511"/>
      <c r="L247" s="511"/>
      <c r="M247" s="511"/>
      <c r="N247" s="511"/>
      <c r="O247" s="511"/>
      <c r="P247" s="512"/>
    </row>
    <row r="248" spans="1:16" ht="24.95" customHeight="1" x14ac:dyDescent="0.25">
      <c r="A248" s="513" t="s">
        <v>1366</v>
      </c>
      <c r="B248" s="514"/>
      <c r="C248" s="514"/>
      <c r="D248" s="514"/>
      <c r="E248" s="514"/>
      <c r="F248" s="514"/>
      <c r="G248" s="514"/>
      <c r="H248" s="514"/>
      <c r="I248" s="514"/>
      <c r="J248" s="514"/>
      <c r="K248" s="514"/>
      <c r="L248" s="514"/>
      <c r="M248" s="514"/>
      <c r="N248" s="514"/>
      <c r="O248" s="514"/>
      <c r="P248" s="515"/>
    </row>
    <row r="249" spans="1:16" ht="24.95" customHeight="1" x14ac:dyDescent="0.25">
      <c r="A249" s="534" t="s">
        <v>792</v>
      </c>
      <c r="B249" s="535"/>
      <c r="C249" s="535"/>
      <c r="D249" s="535"/>
      <c r="E249" s="535"/>
      <c r="F249" s="536"/>
      <c r="G249" s="522" t="s">
        <v>764</v>
      </c>
      <c r="H249" s="523"/>
      <c r="I249" s="523"/>
      <c r="J249" s="523"/>
      <c r="K249" s="523"/>
      <c r="L249" s="523"/>
      <c r="M249" s="523"/>
      <c r="N249" s="523"/>
      <c r="O249" s="523"/>
      <c r="P249" s="524"/>
    </row>
    <row r="250" spans="1:16" ht="24.95" customHeight="1" x14ac:dyDescent="0.25">
      <c r="A250" s="525" t="s">
        <v>393</v>
      </c>
      <c r="B250" s="505" t="s">
        <v>644</v>
      </c>
      <c r="C250" s="505" t="s">
        <v>645</v>
      </c>
      <c r="D250" s="505" t="s">
        <v>1613</v>
      </c>
      <c r="E250" s="505" t="s">
        <v>394</v>
      </c>
      <c r="F250" s="505" t="s">
        <v>621</v>
      </c>
      <c r="G250" s="527" t="s">
        <v>31</v>
      </c>
      <c r="H250" s="528"/>
      <c r="I250" s="263" t="s">
        <v>7</v>
      </c>
      <c r="J250" s="264" t="s">
        <v>32</v>
      </c>
      <c r="K250" s="264" t="s">
        <v>640</v>
      </c>
      <c r="L250" s="265" t="s">
        <v>8</v>
      </c>
      <c r="M250" s="266" t="s">
        <v>9</v>
      </c>
      <c r="N250" s="267" t="s">
        <v>10</v>
      </c>
      <c r="O250" s="264" t="s">
        <v>396</v>
      </c>
      <c r="P250" s="268" t="s">
        <v>623</v>
      </c>
    </row>
    <row r="251" spans="1:16" ht="24.95" customHeight="1" x14ac:dyDescent="0.25">
      <c r="A251" s="526"/>
      <c r="B251" s="506"/>
      <c r="C251" s="506"/>
      <c r="D251" s="506"/>
      <c r="E251" s="506"/>
      <c r="F251" s="506"/>
      <c r="G251" s="377" t="s">
        <v>34</v>
      </c>
      <c r="H251" s="270" t="s">
        <v>35</v>
      </c>
      <c r="I251" s="271" t="s">
        <v>36</v>
      </c>
      <c r="J251" s="272" t="s">
        <v>36</v>
      </c>
      <c r="K251" s="272" t="s">
        <v>36</v>
      </c>
      <c r="L251" s="273" t="s">
        <v>37</v>
      </c>
      <c r="M251" s="274" t="s">
        <v>37</v>
      </c>
      <c r="N251" s="275" t="s">
        <v>38</v>
      </c>
      <c r="O251" s="272" t="s">
        <v>37</v>
      </c>
      <c r="P251" s="276" t="s">
        <v>37</v>
      </c>
    </row>
    <row r="252" spans="1:16" ht="24.95" customHeight="1" x14ac:dyDescent="0.25">
      <c r="A252" s="285" t="s">
        <v>371</v>
      </c>
      <c r="B252" s="278">
        <v>60</v>
      </c>
      <c r="C252" s="249">
        <v>40</v>
      </c>
      <c r="D252" s="249" t="s">
        <v>1614</v>
      </c>
      <c r="E252" s="279">
        <f>IFERROR(B252/C252,0)</f>
        <v>1.5</v>
      </c>
      <c r="F252" s="279" t="s">
        <v>1245</v>
      </c>
      <c r="G252" s="321">
        <f>IFERROR((VLOOKUP($A252,'[1]Tabela de alimentos'!$A$3:$K$1041,2,FALSE))*$C252/100,0)</f>
        <v>18.136299130434764</v>
      </c>
      <c r="H252" s="289">
        <f>IFERROR((VLOOKUP($A252,'[1]Tabela de alimentos'!$A$3:$K$1041,3,FALSE))*$C252/100,0)</f>
        <v>75.882275561739064</v>
      </c>
      <c r="I252" s="310">
        <f>IFERROR((VLOOKUP($A252,'[1]Tabela de alimentos'!$A$3:$K$1041,4,FALSE))*$C252/100,0)</f>
        <v>0.32608695652173914</v>
      </c>
      <c r="J252" s="282">
        <f>IFERROR((VLOOKUP($A252,'[1]Tabela de alimentos'!$A$3:$K$1041,5,FALSE))*$C252/100,0)</f>
        <v>4.8000000000000001E-2</v>
      </c>
      <c r="K252" s="282">
        <f>IFERROR((VLOOKUP($A252,'[1]Tabela de alimentos'!$A$3:$K$1041,6,FALSE))*$C252/100,0)</f>
        <v>4.6219130434782576</v>
      </c>
      <c r="L252" s="283">
        <f>IFERROR((VLOOKUP($A252,'[1]Tabela de alimentos'!$A$3:$K$1041,7,FALSE))*$C252/100,0)</f>
        <v>9.9493333333333336</v>
      </c>
      <c r="M252" s="283">
        <f>IFERROR((VLOOKUP($A252,'[1]Tabela de alimentos'!$A$3:$K$1041,8,FALSE))*$C252/100,0)</f>
        <v>9.3333333333333324E-2</v>
      </c>
      <c r="N252" s="283">
        <f>IFERROR((VLOOKUP($A252,'[1]Tabela de alimentos'!$A$3:$K$1041,9,FALSE))*$C252/100,0)</f>
        <v>31.2</v>
      </c>
      <c r="O252" s="283">
        <f>IFERROR((VLOOKUP($A252,'[1]Tabela de alimentos'!$A$3:$K$1041,10,FALSE))*$C252/100,0)</f>
        <v>31.410666666666661</v>
      </c>
      <c r="P252" s="284">
        <f>IFERROR((VLOOKUP($A252,'[1]Tabela de alimentos'!$A$3:$K$1041,11,FALSE))*$C252/100,0)</f>
        <v>1.3026666666666664</v>
      </c>
    </row>
    <row r="253" spans="1:16" ht="24.95" customHeight="1" x14ac:dyDescent="0.25">
      <c r="A253" s="373" t="s">
        <v>1209</v>
      </c>
      <c r="B253" s="542" t="s">
        <v>1245</v>
      </c>
      <c r="C253" s="543"/>
      <c r="D253" s="257"/>
      <c r="E253" s="374"/>
      <c r="F253" s="374"/>
      <c r="G253" s="290"/>
      <c r="H253" s="257"/>
      <c r="I253" s="257"/>
      <c r="J253" s="257"/>
      <c r="K253" s="257"/>
      <c r="L253" s="257"/>
      <c r="M253" s="257"/>
      <c r="N253" s="257"/>
      <c r="O253" s="257"/>
      <c r="P253" s="294"/>
    </row>
    <row r="254" spans="1:16" ht="24.95" customHeight="1" x14ac:dyDescent="0.25">
      <c r="A254" s="295" t="s">
        <v>767</v>
      </c>
      <c r="B254" s="537"/>
      <c r="C254" s="537"/>
      <c r="D254" s="250"/>
      <c r="E254" s="296"/>
      <c r="F254" s="296"/>
      <c r="G254" s="297"/>
      <c r="H254" s="296"/>
      <c r="I254" s="296"/>
      <c r="J254" s="296"/>
      <c r="K254" s="296"/>
      <c r="L254" s="296"/>
      <c r="M254" s="298"/>
      <c r="N254" s="298"/>
      <c r="O254" s="298"/>
      <c r="P254" s="299"/>
    </row>
    <row r="255" spans="1:16" ht="24.95" customHeight="1" x14ac:dyDescent="0.25">
      <c r="A255" s="529" t="s">
        <v>930</v>
      </c>
      <c r="B255" s="530"/>
      <c r="C255" s="530"/>
      <c r="D255" s="530"/>
      <c r="E255" s="530"/>
      <c r="F255" s="530"/>
      <c r="G255" s="530"/>
      <c r="H255" s="530"/>
      <c r="I255" s="530"/>
      <c r="J255" s="530"/>
      <c r="K255" s="530"/>
      <c r="L255" s="530"/>
      <c r="M255" s="530"/>
      <c r="N255" s="530"/>
      <c r="O255" s="530"/>
      <c r="P255" s="531"/>
    </row>
    <row r="256" spans="1:16" ht="24.95" customHeight="1" x14ac:dyDescent="0.25">
      <c r="A256" s="365" t="s">
        <v>1259</v>
      </c>
      <c r="B256" s="493"/>
      <c r="C256" s="493"/>
      <c r="D256" s="493"/>
      <c r="E256" s="493"/>
      <c r="F256" s="493"/>
      <c r="G256" s="493"/>
      <c r="H256" s="493"/>
      <c r="I256" s="493"/>
      <c r="J256" s="493"/>
      <c r="K256" s="493"/>
      <c r="L256" s="493"/>
      <c r="M256" s="493"/>
      <c r="N256" s="493"/>
      <c r="O256" s="493"/>
      <c r="P256" s="402"/>
    </row>
    <row r="257" spans="1:16" ht="24.95" customHeight="1" thickBot="1" x14ac:dyDescent="0.3">
      <c r="A257" s="554"/>
      <c r="B257" s="555"/>
      <c r="C257" s="555"/>
      <c r="D257" s="555"/>
      <c r="E257" s="555"/>
      <c r="F257" s="555"/>
      <c r="G257" s="555"/>
      <c r="H257" s="555"/>
      <c r="I257" s="555"/>
      <c r="J257" s="555"/>
      <c r="K257" s="555"/>
      <c r="L257" s="555"/>
      <c r="M257" s="555"/>
      <c r="N257" s="555"/>
      <c r="O257" s="555"/>
      <c r="P257" s="556"/>
    </row>
    <row r="258" spans="1:16" ht="24.95" customHeight="1" thickBot="1" x14ac:dyDescent="0.3">
      <c r="A258" s="322"/>
      <c r="B258" s="532" t="s">
        <v>1152</v>
      </c>
      <c r="C258" s="532"/>
      <c r="D258" s="532"/>
      <c r="E258" s="532"/>
      <c r="F258" s="532"/>
      <c r="G258" s="532"/>
      <c r="H258" s="532"/>
      <c r="I258" s="532"/>
      <c r="J258" s="532"/>
      <c r="K258" s="532"/>
      <c r="L258" s="326"/>
      <c r="M258" s="326"/>
      <c r="N258" s="326"/>
      <c r="O258" s="326"/>
      <c r="P258" s="327"/>
    </row>
    <row r="259" spans="1:16" ht="48" customHeight="1" x14ac:dyDescent="0.25">
      <c r="A259" s="510" t="s">
        <v>762</v>
      </c>
      <c r="B259" s="511"/>
      <c r="C259" s="511"/>
      <c r="D259" s="511"/>
      <c r="E259" s="511"/>
      <c r="F259" s="511"/>
      <c r="G259" s="511"/>
      <c r="H259" s="511"/>
      <c r="I259" s="511"/>
      <c r="J259" s="511"/>
      <c r="K259" s="511"/>
      <c r="L259" s="511"/>
      <c r="M259" s="511"/>
      <c r="N259" s="511"/>
      <c r="O259" s="511"/>
      <c r="P259" s="512"/>
    </row>
    <row r="260" spans="1:16" ht="24.95" customHeight="1" x14ac:dyDescent="0.25">
      <c r="A260" s="513" t="s">
        <v>1366</v>
      </c>
      <c r="B260" s="514"/>
      <c r="C260" s="514"/>
      <c r="D260" s="514"/>
      <c r="E260" s="514"/>
      <c r="F260" s="514"/>
      <c r="G260" s="514"/>
      <c r="H260" s="514"/>
      <c r="I260" s="514"/>
      <c r="J260" s="514"/>
      <c r="K260" s="514"/>
      <c r="L260" s="514"/>
      <c r="M260" s="514"/>
      <c r="N260" s="514"/>
      <c r="O260" s="514"/>
      <c r="P260" s="515"/>
    </row>
    <row r="261" spans="1:16" ht="24.95" customHeight="1" x14ac:dyDescent="0.25">
      <c r="A261" s="534" t="s">
        <v>793</v>
      </c>
      <c r="B261" s="535"/>
      <c r="C261" s="535"/>
      <c r="D261" s="535"/>
      <c r="E261" s="535"/>
      <c r="F261" s="536"/>
      <c r="G261" s="522" t="s">
        <v>764</v>
      </c>
      <c r="H261" s="523"/>
      <c r="I261" s="523"/>
      <c r="J261" s="523"/>
      <c r="K261" s="523"/>
      <c r="L261" s="523"/>
      <c r="M261" s="523"/>
      <c r="N261" s="523"/>
      <c r="O261" s="523"/>
      <c r="P261" s="524"/>
    </row>
    <row r="262" spans="1:16" ht="24.95" customHeight="1" x14ac:dyDescent="0.25">
      <c r="A262" s="525" t="s">
        <v>393</v>
      </c>
      <c r="B262" s="505" t="s">
        <v>644</v>
      </c>
      <c r="C262" s="505" t="s">
        <v>645</v>
      </c>
      <c r="D262" s="505" t="s">
        <v>1613</v>
      </c>
      <c r="E262" s="505" t="s">
        <v>394</v>
      </c>
      <c r="F262" s="505" t="s">
        <v>621</v>
      </c>
      <c r="G262" s="527" t="s">
        <v>31</v>
      </c>
      <c r="H262" s="528"/>
      <c r="I262" s="263" t="s">
        <v>7</v>
      </c>
      <c r="J262" s="264" t="s">
        <v>32</v>
      </c>
      <c r="K262" s="264" t="s">
        <v>640</v>
      </c>
      <c r="L262" s="265" t="s">
        <v>8</v>
      </c>
      <c r="M262" s="266" t="s">
        <v>9</v>
      </c>
      <c r="N262" s="267" t="s">
        <v>10</v>
      </c>
      <c r="O262" s="264" t="s">
        <v>396</v>
      </c>
      <c r="P262" s="268" t="s">
        <v>623</v>
      </c>
    </row>
    <row r="263" spans="1:16" ht="24.95" customHeight="1" x14ac:dyDescent="0.25">
      <c r="A263" s="526"/>
      <c r="B263" s="506"/>
      <c r="C263" s="506"/>
      <c r="D263" s="506"/>
      <c r="E263" s="506"/>
      <c r="F263" s="506"/>
      <c r="G263" s="377" t="s">
        <v>34</v>
      </c>
      <c r="H263" s="270" t="s">
        <v>35</v>
      </c>
      <c r="I263" s="271" t="s">
        <v>36</v>
      </c>
      <c r="J263" s="272" t="s">
        <v>36</v>
      </c>
      <c r="K263" s="272" t="s">
        <v>36</v>
      </c>
      <c r="L263" s="273" t="s">
        <v>37</v>
      </c>
      <c r="M263" s="274" t="s">
        <v>37</v>
      </c>
      <c r="N263" s="275" t="s">
        <v>38</v>
      </c>
      <c r="O263" s="272" t="s">
        <v>37</v>
      </c>
      <c r="P263" s="276" t="s">
        <v>37</v>
      </c>
    </row>
    <row r="264" spans="1:16" ht="24.95" customHeight="1" x14ac:dyDescent="0.25">
      <c r="A264" s="277" t="s">
        <v>195</v>
      </c>
      <c r="B264" s="278">
        <v>165</v>
      </c>
      <c r="C264" s="249">
        <v>145</v>
      </c>
      <c r="D264" s="249" t="s">
        <v>1614</v>
      </c>
      <c r="E264" s="279">
        <f>IFERROR(B264/C264,0)</f>
        <v>1.1379310344827587</v>
      </c>
      <c r="F264" s="279" t="s">
        <v>1260</v>
      </c>
      <c r="G264" s="321">
        <f>IFERROR((VLOOKUP($A264,'[1]Tabela de alimentos'!$A$3:$K$1041,2,FALSE))*$C264/100,0)</f>
        <v>47.279607826086867</v>
      </c>
      <c r="H264" s="289">
        <f>IFERROR((VLOOKUP($A264,'[1]Tabela de alimentos'!$A$3:$K$1041,3,FALSE))*$C264/100,0)</f>
        <v>197.81787914434747</v>
      </c>
      <c r="I264" s="310">
        <f>IFERROR((VLOOKUP($A264,'[1]Tabela de alimentos'!$A$3:$K$1041,4,FALSE))*$C264/100,0)</f>
        <v>1.2818840579710147</v>
      </c>
      <c r="J264" s="282">
        <f>IFERROR((VLOOKUP($A264,'[1]Tabela de alimentos'!$A$3:$K$1041,5,FALSE))*$C264/100,0)</f>
        <v>0</v>
      </c>
      <c r="K264" s="282">
        <f>IFERROR((VLOOKUP($A264,'[1]Tabela de alimentos'!$A$3:$K$1041,6,FALSE))*$C264/100,0)</f>
        <v>11.801949275362315</v>
      </c>
      <c r="L264" s="283">
        <f>IFERROR((VLOOKUP($A264,'[1]Tabela de alimentos'!$A$3:$K$1041,7,FALSE))*$C264/100,0)</f>
        <v>11.193999999999999</v>
      </c>
      <c r="M264" s="283">
        <f>IFERROR((VLOOKUP($A264,'[1]Tabela de alimentos'!$A$3:$K$1041,8,FALSE))*$C264/100,0)</f>
        <v>0.32866666666666666</v>
      </c>
      <c r="N264" s="283">
        <f>IFERROR((VLOOKUP($A264,'[1]Tabela de alimentos'!$A$3:$K$1041,9,FALSE))*$C264/100,0)</f>
        <v>53.07</v>
      </c>
      <c r="O264" s="283">
        <f>IFERROR((VLOOKUP($A264,'[1]Tabela de alimentos'!$A$3:$K$1041,10,FALSE))*$C264/100,0)</f>
        <v>8.9126666666666683</v>
      </c>
      <c r="P264" s="284">
        <f>IFERROR((VLOOKUP($A264,'[1]Tabela de alimentos'!$A$3:$K$1041,11,FALSE))*$C264/100,0)</f>
        <v>0</v>
      </c>
    </row>
    <row r="265" spans="1:16" ht="24.95" customHeight="1" x14ac:dyDescent="0.25">
      <c r="A265" s="373" t="s">
        <v>1209</v>
      </c>
      <c r="B265" s="542" t="s">
        <v>1260</v>
      </c>
      <c r="C265" s="543"/>
      <c r="D265" s="257"/>
      <c r="E265" s="374"/>
      <c r="F265" s="374"/>
      <c r="G265" s="290"/>
      <c r="H265" s="257"/>
      <c r="I265" s="257"/>
      <c r="J265" s="257"/>
      <c r="K265" s="257"/>
      <c r="L265" s="257"/>
      <c r="M265" s="257"/>
      <c r="N265" s="257"/>
      <c r="O265" s="257"/>
      <c r="P265" s="294"/>
    </row>
    <row r="266" spans="1:16" ht="24.95" customHeight="1" x14ac:dyDescent="0.25">
      <c r="A266" s="295" t="s">
        <v>767</v>
      </c>
      <c r="B266" s="537"/>
      <c r="C266" s="537"/>
      <c r="D266" s="250"/>
      <c r="E266" s="296"/>
      <c r="F266" s="296"/>
      <c r="G266" s="297"/>
      <c r="H266" s="296"/>
      <c r="I266" s="296"/>
      <c r="J266" s="296"/>
      <c r="K266" s="296"/>
      <c r="L266" s="296"/>
      <c r="M266" s="298"/>
      <c r="N266" s="298"/>
      <c r="O266" s="298"/>
      <c r="P266" s="299"/>
    </row>
    <row r="267" spans="1:16" ht="24.95" customHeight="1" x14ac:dyDescent="0.25">
      <c r="A267" s="529" t="s">
        <v>931</v>
      </c>
      <c r="B267" s="530"/>
      <c r="C267" s="530"/>
      <c r="D267" s="530"/>
      <c r="E267" s="530"/>
      <c r="F267" s="530"/>
      <c r="G267" s="530"/>
      <c r="H267" s="530"/>
      <c r="I267" s="530"/>
      <c r="J267" s="530"/>
      <c r="K267" s="530"/>
      <c r="L267" s="530"/>
      <c r="M267" s="530"/>
      <c r="N267" s="530"/>
      <c r="O267" s="530"/>
      <c r="P267" s="531"/>
    </row>
    <row r="268" spans="1:16" ht="24.95" customHeight="1" x14ac:dyDescent="0.25">
      <c r="A268" s="365" t="s">
        <v>934</v>
      </c>
      <c r="B268" s="493"/>
      <c r="C268" s="493"/>
      <c r="D268" s="493"/>
      <c r="E268" s="493"/>
      <c r="F268" s="493"/>
      <c r="G268" s="493"/>
      <c r="H268" s="493"/>
      <c r="I268" s="493"/>
      <c r="J268" s="493"/>
      <c r="K268" s="493"/>
      <c r="L268" s="493"/>
      <c r="M268" s="493"/>
      <c r="N268" s="493"/>
      <c r="O268" s="493"/>
      <c r="P268" s="402"/>
    </row>
    <row r="269" spans="1:16" ht="24.95" customHeight="1" thickBot="1" x14ac:dyDescent="0.3">
      <c r="A269" s="554"/>
      <c r="B269" s="555"/>
      <c r="C269" s="555"/>
      <c r="D269" s="555"/>
      <c r="E269" s="555"/>
      <c r="F269" s="555"/>
      <c r="G269" s="555"/>
      <c r="H269" s="555"/>
      <c r="I269" s="555"/>
      <c r="J269" s="555"/>
      <c r="K269" s="555"/>
      <c r="L269" s="555"/>
      <c r="M269" s="555"/>
      <c r="N269" s="555"/>
      <c r="O269" s="555"/>
      <c r="P269" s="556"/>
    </row>
    <row r="270" spans="1:16" ht="24.95" customHeight="1" thickBot="1" x14ac:dyDescent="0.3">
      <c r="A270" s="322"/>
      <c r="B270" s="532" t="s">
        <v>1152</v>
      </c>
      <c r="C270" s="532"/>
      <c r="D270" s="532"/>
      <c r="E270" s="532"/>
      <c r="F270" s="532"/>
      <c r="G270" s="532"/>
      <c r="H270" s="532"/>
      <c r="I270" s="532"/>
      <c r="J270" s="532"/>
      <c r="K270" s="532"/>
      <c r="L270" s="326"/>
      <c r="M270" s="326"/>
      <c r="N270" s="326"/>
      <c r="O270" s="326"/>
      <c r="P270" s="327"/>
    </row>
    <row r="271" spans="1:16" ht="48" customHeight="1" x14ac:dyDescent="0.25">
      <c r="A271" s="510" t="s">
        <v>762</v>
      </c>
      <c r="B271" s="511"/>
      <c r="C271" s="511"/>
      <c r="D271" s="511"/>
      <c r="E271" s="511"/>
      <c r="F271" s="511"/>
      <c r="G271" s="511"/>
      <c r="H271" s="511"/>
      <c r="I271" s="511"/>
      <c r="J271" s="511"/>
      <c r="K271" s="511"/>
      <c r="L271" s="511"/>
      <c r="M271" s="511"/>
      <c r="N271" s="511"/>
      <c r="O271" s="511"/>
      <c r="P271" s="512"/>
    </row>
    <row r="272" spans="1:16" ht="24.95" customHeight="1" x14ac:dyDescent="0.25">
      <c r="A272" s="513" t="s">
        <v>1366</v>
      </c>
      <c r="B272" s="514"/>
      <c r="C272" s="514"/>
      <c r="D272" s="514"/>
      <c r="E272" s="514"/>
      <c r="F272" s="514"/>
      <c r="G272" s="514"/>
      <c r="H272" s="514"/>
      <c r="I272" s="514"/>
      <c r="J272" s="514"/>
      <c r="K272" s="514"/>
      <c r="L272" s="514"/>
      <c r="M272" s="514"/>
      <c r="N272" s="514"/>
      <c r="O272" s="514"/>
      <c r="P272" s="515"/>
    </row>
    <row r="273" spans="1:16" ht="24.95" customHeight="1" x14ac:dyDescent="0.25">
      <c r="A273" s="534" t="s">
        <v>830</v>
      </c>
      <c r="B273" s="535"/>
      <c r="C273" s="535"/>
      <c r="D273" s="535"/>
      <c r="E273" s="535"/>
      <c r="F273" s="536"/>
      <c r="G273" s="522" t="s">
        <v>764</v>
      </c>
      <c r="H273" s="523"/>
      <c r="I273" s="523"/>
      <c r="J273" s="523"/>
      <c r="K273" s="523"/>
      <c r="L273" s="523"/>
      <c r="M273" s="523"/>
      <c r="N273" s="523"/>
      <c r="O273" s="523"/>
      <c r="P273" s="524"/>
    </row>
    <row r="274" spans="1:16" ht="24.95" customHeight="1" x14ac:dyDescent="0.25">
      <c r="A274" s="525" t="s">
        <v>393</v>
      </c>
      <c r="B274" s="505" t="s">
        <v>644</v>
      </c>
      <c r="C274" s="505" t="s">
        <v>645</v>
      </c>
      <c r="D274" s="505" t="s">
        <v>1613</v>
      </c>
      <c r="E274" s="505" t="s">
        <v>394</v>
      </c>
      <c r="F274" s="505" t="s">
        <v>621</v>
      </c>
      <c r="G274" s="527" t="s">
        <v>31</v>
      </c>
      <c r="H274" s="528"/>
      <c r="I274" s="263" t="s">
        <v>7</v>
      </c>
      <c r="J274" s="264" t="s">
        <v>32</v>
      </c>
      <c r="K274" s="264" t="s">
        <v>640</v>
      </c>
      <c r="L274" s="265" t="s">
        <v>8</v>
      </c>
      <c r="M274" s="266" t="s">
        <v>9</v>
      </c>
      <c r="N274" s="267" t="s">
        <v>10</v>
      </c>
      <c r="O274" s="264" t="s">
        <v>396</v>
      </c>
      <c r="P274" s="268" t="s">
        <v>623</v>
      </c>
    </row>
    <row r="275" spans="1:16" ht="24.95" customHeight="1" x14ac:dyDescent="0.25">
      <c r="A275" s="526"/>
      <c r="B275" s="506"/>
      <c r="C275" s="506"/>
      <c r="D275" s="506"/>
      <c r="E275" s="506"/>
      <c r="F275" s="506"/>
      <c r="G275" s="377" t="s">
        <v>34</v>
      </c>
      <c r="H275" s="270" t="s">
        <v>35</v>
      </c>
      <c r="I275" s="271" t="s">
        <v>36</v>
      </c>
      <c r="J275" s="272" t="s">
        <v>36</v>
      </c>
      <c r="K275" s="272" t="s">
        <v>36</v>
      </c>
      <c r="L275" s="273" t="s">
        <v>37</v>
      </c>
      <c r="M275" s="274" t="s">
        <v>37</v>
      </c>
      <c r="N275" s="275" t="s">
        <v>38</v>
      </c>
      <c r="O275" s="272" t="s">
        <v>37</v>
      </c>
      <c r="P275" s="276" t="s">
        <v>37</v>
      </c>
    </row>
    <row r="276" spans="1:16" ht="24.95" customHeight="1" x14ac:dyDescent="0.25">
      <c r="A276" s="277" t="s">
        <v>198</v>
      </c>
      <c r="B276" s="278">
        <v>175</v>
      </c>
      <c r="C276" s="249">
        <v>175</v>
      </c>
      <c r="D276" s="249" t="s">
        <v>1614</v>
      </c>
      <c r="E276" s="279">
        <f>IFERROR(B276/C276,0)</f>
        <v>1</v>
      </c>
      <c r="F276" s="279" t="s">
        <v>1212</v>
      </c>
      <c r="G276" s="398">
        <f>IFERROR((VLOOKUP($A276,'[1]Tabela de alimentos'!$A$3:$K$1041,2,FALSE))*$C276/100,0)</f>
        <v>64.524862500000111</v>
      </c>
      <c r="H276" s="283">
        <f>IFERROR((VLOOKUP($A276,'[1]Tabela de alimentos'!$A$3:$K$1041,3,FALSE))*$C276/100,0)</f>
        <v>269.97202470000047</v>
      </c>
      <c r="I276" s="310">
        <f>IFERROR((VLOOKUP($A276,'[1]Tabela de alimentos'!$A$3:$K$1041,4,FALSE))*$C276/100,0)</f>
        <v>1.1375</v>
      </c>
      <c r="J276" s="282">
        <f>IFERROR((VLOOKUP($A276,'[1]Tabela de alimentos'!$A$3:$K$1041,5,FALSE))*$C276/100,0)</f>
        <v>0.22458333333333333</v>
      </c>
      <c r="K276" s="282">
        <f>IFERROR((VLOOKUP($A276,'[1]Tabela de alimentos'!$A$3:$K$1041,6,FALSE))*$C276/100,0)</f>
        <v>16.339750000000024</v>
      </c>
      <c r="L276" s="283">
        <f>IFERROR((VLOOKUP($A276,'[1]Tabela de alimentos'!$A$3:$K$1041,7,FALSE))*$C276/100,0)</f>
        <v>30.071416666666668</v>
      </c>
      <c r="M276" s="283">
        <f>IFERROR((VLOOKUP($A276,'[1]Tabela de alimentos'!$A$3:$K$1041,8,FALSE))*$C276/100,0)</f>
        <v>0.15633333333333332</v>
      </c>
      <c r="N276" s="283">
        <f>IFERROR((VLOOKUP($A276,'[1]Tabela de alimentos'!$A$3:$K$1041,9,FALSE))*$C276/100,0)</f>
        <v>0</v>
      </c>
      <c r="O276" s="283">
        <f>IFERROR((VLOOKUP($A276,'[1]Tabela de alimentos'!$A$3:$K$1041,10,FALSE))*$C276/100,0)</f>
        <v>195.94749999999999</v>
      </c>
      <c r="P276" s="284">
        <f>IFERROR((VLOOKUP($A276,'[1]Tabela de alimentos'!$A$3:$K$1041,11,FALSE))*$C276/100,0)</f>
        <v>3.1919999999999997</v>
      </c>
    </row>
    <row r="277" spans="1:16" ht="24.95" customHeight="1" x14ac:dyDescent="0.25">
      <c r="A277" s="373" t="s">
        <v>1209</v>
      </c>
      <c r="B277" s="542" t="s">
        <v>1212</v>
      </c>
      <c r="C277" s="543"/>
      <c r="D277" s="257"/>
      <c r="E277" s="374"/>
      <c r="F277" s="374"/>
      <c r="G277" s="290"/>
      <c r="H277" s="257"/>
      <c r="I277" s="257"/>
      <c r="J277" s="257"/>
      <c r="K277" s="257"/>
      <c r="L277" s="257"/>
      <c r="M277" s="257"/>
      <c r="N277" s="257"/>
      <c r="O277" s="257"/>
      <c r="P277" s="294"/>
    </row>
    <row r="278" spans="1:16" ht="24.95" customHeight="1" x14ac:dyDescent="0.25">
      <c r="A278" s="295" t="s">
        <v>767</v>
      </c>
      <c r="B278" s="537"/>
      <c r="C278" s="537"/>
      <c r="D278" s="250"/>
      <c r="E278" s="296"/>
      <c r="F278" s="296"/>
      <c r="G278" s="297"/>
      <c r="H278" s="296"/>
      <c r="I278" s="296"/>
      <c r="J278" s="296"/>
      <c r="K278" s="296"/>
      <c r="L278" s="296"/>
      <c r="M278" s="298"/>
      <c r="N278" s="298"/>
      <c r="O278" s="298"/>
      <c r="P278" s="299"/>
    </row>
    <row r="279" spans="1:16" ht="24.95" customHeight="1" x14ac:dyDescent="0.25">
      <c r="A279" s="529" t="s">
        <v>932</v>
      </c>
      <c r="B279" s="530"/>
      <c r="C279" s="530"/>
      <c r="D279" s="530"/>
      <c r="E279" s="530"/>
      <c r="F279" s="530"/>
      <c r="G279" s="530"/>
      <c r="H279" s="530"/>
      <c r="I279" s="530"/>
      <c r="J279" s="530"/>
      <c r="K279" s="530"/>
      <c r="L279" s="530"/>
      <c r="M279" s="530"/>
      <c r="N279" s="530"/>
      <c r="O279" s="530"/>
      <c r="P279" s="531"/>
    </row>
    <row r="280" spans="1:16" ht="24.95" customHeight="1" x14ac:dyDescent="0.25">
      <c r="A280" s="365" t="s">
        <v>933</v>
      </c>
      <c r="B280" s="493"/>
      <c r="C280" s="493"/>
      <c r="D280" s="493"/>
      <c r="E280" s="493"/>
      <c r="F280" s="493"/>
      <c r="G280" s="493"/>
      <c r="H280" s="493"/>
      <c r="I280" s="493"/>
      <c r="J280" s="493"/>
      <c r="K280" s="493"/>
      <c r="L280" s="493"/>
      <c r="M280" s="493"/>
      <c r="N280" s="493"/>
      <c r="O280" s="493"/>
      <c r="P280" s="402"/>
    </row>
    <row r="281" spans="1:16" ht="24.95" customHeight="1" thickBot="1" x14ac:dyDescent="0.3">
      <c r="A281" s="554"/>
      <c r="B281" s="555"/>
      <c r="C281" s="555"/>
      <c r="D281" s="555"/>
      <c r="E281" s="555"/>
      <c r="F281" s="555"/>
      <c r="G281" s="555"/>
      <c r="H281" s="555"/>
      <c r="I281" s="555"/>
      <c r="J281" s="555"/>
      <c r="K281" s="555"/>
      <c r="L281" s="555"/>
      <c r="M281" s="555"/>
      <c r="N281" s="555"/>
      <c r="O281" s="555"/>
      <c r="P281" s="556"/>
    </row>
    <row r="282" spans="1:16" ht="24.95" customHeight="1" thickBot="1" x14ac:dyDescent="0.3">
      <c r="A282" s="370"/>
      <c r="B282" s="532" t="s">
        <v>1152</v>
      </c>
      <c r="C282" s="532"/>
      <c r="D282" s="532"/>
      <c r="E282" s="532"/>
      <c r="F282" s="532"/>
      <c r="G282" s="532"/>
      <c r="H282" s="532"/>
      <c r="I282" s="532"/>
      <c r="J282" s="532"/>
      <c r="K282" s="532"/>
      <c r="L282" s="371"/>
      <c r="M282" s="371"/>
      <c r="N282" s="371"/>
      <c r="O282" s="371"/>
      <c r="P282" s="372"/>
    </row>
    <row r="283" spans="1:16" ht="48" customHeight="1" x14ac:dyDescent="0.25">
      <c r="A283" s="510" t="s">
        <v>762</v>
      </c>
      <c r="B283" s="511"/>
      <c r="C283" s="511"/>
      <c r="D283" s="511"/>
      <c r="E283" s="511"/>
      <c r="F283" s="511"/>
      <c r="G283" s="511"/>
      <c r="H283" s="511"/>
      <c r="I283" s="511"/>
      <c r="J283" s="511"/>
      <c r="K283" s="511"/>
      <c r="L283" s="511"/>
      <c r="M283" s="511"/>
      <c r="N283" s="511"/>
      <c r="O283" s="511"/>
      <c r="P283" s="512"/>
    </row>
    <row r="284" spans="1:16" ht="24.95" customHeight="1" x14ac:dyDescent="0.25">
      <c r="A284" s="513" t="s">
        <v>1366</v>
      </c>
      <c r="B284" s="514"/>
      <c r="C284" s="514"/>
      <c r="D284" s="514"/>
      <c r="E284" s="514"/>
      <c r="F284" s="514"/>
      <c r="G284" s="514"/>
      <c r="H284" s="514"/>
      <c r="I284" s="514"/>
      <c r="J284" s="514"/>
      <c r="K284" s="514"/>
      <c r="L284" s="514"/>
      <c r="M284" s="514"/>
      <c r="N284" s="514"/>
      <c r="O284" s="514"/>
      <c r="P284" s="515"/>
    </row>
    <row r="285" spans="1:16" ht="24.95" customHeight="1" x14ac:dyDescent="0.25">
      <c r="A285" s="534" t="s">
        <v>794</v>
      </c>
      <c r="B285" s="535"/>
      <c r="C285" s="535"/>
      <c r="D285" s="535"/>
      <c r="E285" s="535"/>
      <c r="F285" s="536"/>
      <c r="G285" s="522" t="s">
        <v>764</v>
      </c>
      <c r="H285" s="523"/>
      <c r="I285" s="523"/>
      <c r="J285" s="523"/>
      <c r="K285" s="523"/>
      <c r="L285" s="523"/>
      <c r="M285" s="523"/>
      <c r="N285" s="523"/>
      <c r="O285" s="523"/>
      <c r="P285" s="524"/>
    </row>
    <row r="286" spans="1:16" ht="24.95" customHeight="1" x14ac:dyDescent="0.25">
      <c r="A286" s="525" t="s">
        <v>393</v>
      </c>
      <c r="B286" s="505" t="s">
        <v>644</v>
      </c>
      <c r="C286" s="505" t="s">
        <v>645</v>
      </c>
      <c r="D286" s="505" t="s">
        <v>1613</v>
      </c>
      <c r="E286" s="505" t="s">
        <v>394</v>
      </c>
      <c r="F286" s="505" t="s">
        <v>621</v>
      </c>
      <c r="G286" s="527" t="s">
        <v>31</v>
      </c>
      <c r="H286" s="528"/>
      <c r="I286" s="263" t="s">
        <v>7</v>
      </c>
      <c r="J286" s="264" t="s">
        <v>32</v>
      </c>
      <c r="K286" s="264" t="s">
        <v>640</v>
      </c>
      <c r="L286" s="265" t="s">
        <v>8</v>
      </c>
      <c r="M286" s="266" t="s">
        <v>9</v>
      </c>
      <c r="N286" s="267" t="s">
        <v>10</v>
      </c>
      <c r="O286" s="264" t="s">
        <v>396</v>
      </c>
      <c r="P286" s="268" t="s">
        <v>623</v>
      </c>
    </row>
    <row r="287" spans="1:16" ht="24.95" customHeight="1" x14ac:dyDescent="0.25">
      <c r="A287" s="538"/>
      <c r="B287" s="506"/>
      <c r="C287" s="506"/>
      <c r="D287" s="506"/>
      <c r="E287" s="506"/>
      <c r="F287" s="506"/>
      <c r="G287" s="377" t="s">
        <v>34</v>
      </c>
      <c r="H287" s="378" t="s">
        <v>35</v>
      </c>
      <c r="I287" s="271" t="s">
        <v>36</v>
      </c>
      <c r="J287" s="272" t="s">
        <v>36</v>
      </c>
      <c r="K287" s="272" t="s">
        <v>36</v>
      </c>
      <c r="L287" s="273" t="s">
        <v>37</v>
      </c>
      <c r="M287" s="274" t="s">
        <v>37</v>
      </c>
      <c r="N287" s="275" t="s">
        <v>38</v>
      </c>
      <c r="O287" s="272" t="s">
        <v>37</v>
      </c>
      <c r="P287" s="276" t="s">
        <v>37</v>
      </c>
    </row>
    <row r="288" spans="1:16" ht="24.95" customHeight="1" x14ac:dyDescent="0.25">
      <c r="A288" s="277" t="s">
        <v>313</v>
      </c>
      <c r="B288" s="278">
        <v>120</v>
      </c>
      <c r="C288" s="249">
        <v>100</v>
      </c>
      <c r="D288" s="249" t="s">
        <v>1614</v>
      </c>
      <c r="E288" s="279">
        <f>IFERROR(B288/C288,0)</f>
        <v>1.2</v>
      </c>
      <c r="F288" s="279" t="s">
        <v>1251</v>
      </c>
      <c r="G288" s="280">
        <f>IFERROR((VLOOKUP($A288,'[1]Tabela de alimentos'!$A$3:$K$1041,2,FALSE))*$C288/100,0)</f>
        <v>143.11173333333335</v>
      </c>
      <c r="H288" s="283">
        <f>IFERROR((VLOOKUP($A288,'[1]Tabela de alimentos'!$A$3:$K$1041,3,FALSE))*$C288/100,0)</f>
        <v>598.77949226666669</v>
      </c>
      <c r="I288" s="310">
        <f>IFERROR((VLOOKUP($A288,'[1]Tabela de alimentos'!$A$3:$K$1041,4,FALSE))*$C288/100,0)</f>
        <v>13.03</v>
      </c>
      <c r="J288" s="282">
        <f>IFERROR((VLOOKUP($A288,'[1]Tabela de alimentos'!$A$3:$K$1041,5,FALSE))*$C288/100,0)</f>
        <v>8.9</v>
      </c>
      <c r="K288" s="282">
        <f>IFERROR((VLOOKUP($A288,'[1]Tabela de alimentos'!$A$3:$K$1041,6,FALSE))*$C288/100,0)</f>
        <v>1.6366666666666725</v>
      </c>
      <c r="L288" s="283">
        <f>IFERROR((VLOOKUP($A288,'[1]Tabela de alimentos'!$A$3:$K$1041,7,FALSE))*$C288/100,0)</f>
        <v>42.023333333333333</v>
      </c>
      <c r="M288" s="283">
        <f>IFERROR((VLOOKUP($A288,'[1]Tabela de alimentos'!$A$3:$K$1041,8,FALSE))*$C288/100,0)</f>
        <v>1.5633333333333335</v>
      </c>
      <c r="N288" s="283">
        <f>IFERROR((VLOOKUP($A288,'[1]Tabela de alimentos'!$A$3:$K$1041,9,FALSE))*$C288/100,0)</f>
        <v>78.826666666666654</v>
      </c>
      <c r="O288" s="283">
        <f>IFERROR((VLOOKUP($A288,'[1]Tabela de alimentos'!$A$3:$K$1041,10,FALSE))*$C288/100,0)</f>
        <v>0</v>
      </c>
      <c r="P288" s="284">
        <f>IFERROR((VLOOKUP($A288,'[1]Tabela de alimentos'!$A$3:$K$1041,11,FALSE))*$C288/100,0)</f>
        <v>168</v>
      </c>
    </row>
    <row r="289" spans="1:16" ht="24.95" customHeight="1" x14ac:dyDescent="0.25">
      <c r="A289" s="285" t="s">
        <v>861</v>
      </c>
      <c r="B289" s="278">
        <v>0.4</v>
      </c>
      <c r="C289" s="249">
        <v>0.4</v>
      </c>
      <c r="D289" s="249" t="s">
        <v>1614</v>
      </c>
      <c r="E289" s="279">
        <f>IFERROR(B289/C289,0)</f>
        <v>1</v>
      </c>
      <c r="F289" s="279" t="s">
        <v>1267</v>
      </c>
      <c r="G289" s="282">
        <f>IFERROR((VLOOKUP($A289,'[1]Tabela de alimentos'!$A$3:$K$1041,2,FALSE))*$C289/100,0)</f>
        <v>0</v>
      </c>
      <c r="H289" s="283">
        <f>IFERROR((VLOOKUP($A289,'[1]Tabela de alimentos'!$A$3:$K$1041,3,FALSE))*$C289/100,0)</f>
        <v>0</v>
      </c>
      <c r="I289" s="310">
        <f>IFERROR((VLOOKUP($A289,'[1]Tabela de alimentos'!$A$3:$K$1041,4,FALSE))*$C289/100,0)</f>
        <v>0</v>
      </c>
      <c r="J289" s="282">
        <f>IFERROR((VLOOKUP($A289,'[1]Tabela de alimentos'!$A$3:$K$1041,5,FALSE))*$C289/100,0)</f>
        <v>0</v>
      </c>
      <c r="K289" s="282">
        <f>IFERROR((VLOOKUP($A289,'[1]Tabela de alimentos'!$A$3:$K$1041,6,FALSE))*$C289/100,0)</f>
        <v>0</v>
      </c>
      <c r="L289" s="283">
        <f>IFERROR((VLOOKUP($A289,'[1]Tabela de alimentos'!$A$3:$K$1041,7,FALSE))*$C289/100,0)</f>
        <v>0</v>
      </c>
      <c r="M289" s="283">
        <f>IFERROR((VLOOKUP($A289,'[1]Tabela de alimentos'!$A$3:$K$1041,8,FALSE))*$C289/100,0)</f>
        <v>0</v>
      </c>
      <c r="N289" s="283">
        <f>IFERROR((VLOOKUP($A289,'[1]Tabela de alimentos'!$A$3:$K$1041,9,FALSE))*$C289/100,0)</f>
        <v>0</v>
      </c>
      <c r="O289" s="283">
        <f>IFERROR((VLOOKUP($A289,'[1]Tabela de alimentos'!$A$3:$K$1041,10,FALSE))*$C289/100,0)</f>
        <v>0</v>
      </c>
      <c r="P289" s="284">
        <f>IFERROR((VLOOKUP($A289,'[1]Tabela de alimentos'!$A$3:$K$1041,11,FALSE))*$C289/100,0)</f>
        <v>159.77200000000002</v>
      </c>
    </row>
    <row r="290" spans="1:16" ht="24.95" customHeight="1" x14ac:dyDescent="0.25">
      <c r="A290" s="285" t="s">
        <v>129</v>
      </c>
      <c r="B290" s="278">
        <v>2.4</v>
      </c>
      <c r="C290" s="249">
        <v>2</v>
      </c>
      <c r="D290" s="249" t="s">
        <v>1614</v>
      </c>
      <c r="E290" s="279">
        <f>IFERROR(B290/C290,0)</f>
        <v>1.2</v>
      </c>
      <c r="F290" s="279" t="s">
        <v>1239</v>
      </c>
      <c r="G290" s="282">
        <f>IFERROR((VLOOKUP($A290,'[1]Tabela de alimentos'!$A$3:$K$1041,2,FALSE))*$C290/100,0)</f>
        <v>0.66848223188405764</v>
      </c>
      <c r="H290" s="283">
        <f>IFERROR((VLOOKUP($A290,'[1]Tabela de alimentos'!$A$3:$K$1041,3,FALSE))*$C290/100,0)</f>
        <v>2.7969296582028975</v>
      </c>
      <c r="I290" s="310">
        <f>IFERROR((VLOOKUP($A290,'[1]Tabela de alimentos'!$A$3:$K$1041,4,FALSE))*$C290/100,0)</f>
        <v>6.5144927536231884E-2</v>
      </c>
      <c r="J290" s="282">
        <f>IFERROR((VLOOKUP($A290,'[1]Tabela de alimentos'!$A$3:$K$1041,5,FALSE))*$C290/100,0)</f>
        <v>1.2199999999999999E-2</v>
      </c>
      <c r="K290" s="282">
        <f>IFERROR((VLOOKUP($A290,'[1]Tabela de alimentos'!$A$3:$K$1041,6,FALSE))*$C290/100,0)</f>
        <v>0.11412173913043469</v>
      </c>
      <c r="L290" s="283">
        <f>IFERROR((VLOOKUP($A290,'[1]Tabela de alimentos'!$A$3:$K$1041,7,FALSE))*$C290/100,0)</f>
        <v>3.5882666666666667</v>
      </c>
      <c r="M290" s="283">
        <f>IFERROR((VLOOKUP($A290,'[1]Tabela de alimentos'!$A$3:$K$1041,8,FALSE))*$C290/100,0)</f>
        <v>6.3600000000000004E-2</v>
      </c>
      <c r="N290" s="283">
        <f>IFERROR((VLOOKUP($A290,'[1]Tabela de alimentos'!$A$3:$K$1041,9,FALSE))*$C290/100,0)</f>
        <v>34.86</v>
      </c>
      <c r="O290" s="283">
        <f>IFERROR((VLOOKUP($A290,'[1]Tabela de alimentos'!$A$3:$K$1041,10,FALSE))*$C290/100,0)</f>
        <v>1.0338666666666665</v>
      </c>
      <c r="P290" s="284">
        <f>IFERROR((VLOOKUP($A290,'[1]Tabela de alimentos'!$A$3:$K$1041,11,FALSE))*$C290/100,0)</f>
        <v>4.5999999999999999E-2</v>
      </c>
    </row>
    <row r="291" spans="1:16" ht="24.95" customHeight="1" x14ac:dyDescent="0.25">
      <c r="A291" s="285" t="s">
        <v>102</v>
      </c>
      <c r="B291" s="278">
        <v>2.2999999999999998</v>
      </c>
      <c r="C291" s="249">
        <v>2</v>
      </c>
      <c r="D291" s="249" t="s">
        <v>1614</v>
      </c>
      <c r="E291" s="279">
        <f t="shared" ref="E291:E292" si="4">IFERROR(B291/C291,0)</f>
        <v>1.1499999999999999</v>
      </c>
      <c r="F291" s="279" t="s">
        <v>1239</v>
      </c>
      <c r="G291" s="282">
        <f>IFERROR((VLOOKUP($A291,'[1]Tabela de alimentos'!$A$3:$K$1041,2,FALSE))*$C291/100,0)</f>
        <v>0.39031771014492878</v>
      </c>
      <c r="H291" s="283">
        <f>IFERROR((VLOOKUP($A291,'[1]Tabela de alimentos'!$A$3:$K$1041,3,FALSE))*$C291/100,0)</f>
        <v>1.6330892992463819</v>
      </c>
      <c r="I291" s="310">
        <f>IFERROR((VLOOKUP($A291,'[1]Tabela de alimentos'!$A$3:$K$1041,4,FALSE))*$C291/100,0)</f>
        <v>3.731884057971014E-2</v>
      </c>
      <c r="J291" s="282">
        <f>IFERROR((VLOOKUP($A291,'[1]Tabela de alimentos'!$A$3:$K$1041,5,FALSE))*$C291/100,0)</f>
        <v>6.9999999999999993E-3</v>
      </c>
      <c r="K291" s="282">
        <f>IFERROR((VLOOKUP($A291,'[1]Tabela de alimentos'!$A$3:$K$1041,6,FALSE))*$C291/100,0)</f>
        <v>6.7414492753623295E-2</v>
      </c>
      <c r="L291" s="283">
        <f>IFERROR((VLOOKUP($A291,'[1]Tabela de alimentos'!$A$3:$K$1041,7,FALSE))*$C291/100,0)</f>
        <v>1.5970666666666669</v>
      </c>
      <c r="M291" s="283">
        <f>IFERROR((VLOOKUP($A291,'[1]Tabela de alimentos'!$A$3:$K$1041,8,FALSE))*$C291/100,0)</f>
        <v>1.2933333333333331E-2</v>
      </c>
      <c r="N291" s="283">
        <f>IFERROR((VLOOKUP($A291,'[1]Tabela de alimentos'!$A$3:$K$1041,9,FALSE))*$C291/100,0)</f>
        <v>5.58</v>
      </c>
      <c r="O291" s="283">
        <f>IFERROR((VLOOKUP($A291,'[1]Tabela de alimentos'!$A$3:$K$1041,10,FALSE))*$C291/100,0)</f>
        <v>0.63560000000000005</v>
      </c>
      <c r="P291" s="284">
        <f>IFERROR((VLOOKUP($A291,'[1]Tabela de alimentos'!$A$3:$K$1041,11,FALSE))*$C291/100,0)</f>
        <v>3.2066666666666667E-2</v>
      </c>
    </row>
    <row r="292" spans="1:16" ht="24.95" customHeight="1" x14ac:dyDescent="0.25">
      <c r="A292" s="285" t="s">
        <v>226</v>
      </c>
      <c r="B292" s="278">
        <v>3</v>
      </c>
      <c r="C292" s="249">
        <v>3</v>
      </c>
      <c r="D292" s="249" t="s">
        <v>1615</v>
      </c>
      <c r="E292" s="279">
        <f t="shared" si="4"/>
        <v>1</v>
      </c>
      <c r="F292" s="279" t="s">
        <v>1268</v>
      </c>
      <c r="G292" s="289">
        <f>IFERROR((VLOOKUP($A292,'[1]Tabela de alimentos'!$A$3:$K$1041,2,FALSE))*$C292/100,0)</f>
        <v>26.52</v>
      </c>
      <c r="H292" s="283">
        <f>IFERROR((VLOOKUP($A292,'[1]Tabela de alimentos'!$A$3:$K$1041,3,FALSE))*$C292/100,0)</f>
        <v>110.95968000000001</v>
      </c>
      <c r="I292" s="310">
        <f>IFERROR((VLOOKUP($A292,'[1]Tabela de alimentos'!$A$3:$K$1041,4,FALSE))*$C292/100,0)</f>
        <v>0</v>
      </c>
      <c r="J292" s="282">
        <f>IFERROR((VLOOKUP($A292,'[1]Tabela de alimentos'!$A$3:$K$1041,5,FALSE))*$C292/100,0)</f>
        <v>3</v>
      </c>
      <c r="K292" s="282">
        <f>IFERROR((VLOOKUP($A292,'[1]Tabela de alimentos'!$A$3:$K$1041,6,FALSE))*$C292/100,0)</f>
        <v>0</v>
      </c>
      <c r="L292" s="283">
        <f>IFERROR((VLOOKUP($A292,'[1]Tabela de alimentos'!$A$3:$K$1041,7,FALSE))*$C292/100,0)</f>
        <v>0</v>
      </c>
      <c r="M292" s="283">
        <f>IFERROR((VLOOKUP($A292,'[1]Tabela de alimentos'!$A$3:$K$1041,8,FALSE))*$C292/100,0)</f>
        <v>0</v>
      </c>
      <c r="N292" s="283">
        <f>IFERROR((VLOOKUP($A292,'[1]Tabela de alimentos'!$A$3:$K$1041,9,FALSE))*$C292/100,0)</f>
        <v>0</v>
      </c>
      <c r="O292" s="283">
        <f>IFERROR((VLOOKUP($A292,'[1]Tabela de alimentos'!$A$3:$K$1041,10,FALSE))*$C292/100,0)</f>
        <v>0</v>
      </c>
      <c r="P292" s="284">
        <f>IFERROR((VLOOKUP($A292,'[1]Tabela de alimentos'!$A$3:$K$1041,11,FALSE))*$C292/100,0)</f>
        <v>0</v>
      </c>
    </row>
    <row r="293" spans="1:16" ht="24.95" customHeight="1" x14ac:dyDescent="0.25">
      <c r="A293" s="373" t="s">
        <v>1209</v>
      </c>
      <c r="B293" s="542" t="s">
        <v>1229</v>
      </c>
      <c r="C293" s="543"/>
      <c r="D293" s="257"/>
      <c r="E293" s="374"/>
      <c r="F293" s="374"/>
      <c r="G293" s="290"/>
      <c r="H293" s="257"/>
      <c r="I293" s="257"/>
      <c r="J293" s="257"/>
      <c r="K293" s="257"/>
      <c r="L293" s="257"/>
      <c r="M293" s="257"/>
      <c r="N293" s="257"/>
      <c r="O293" s="257"/>
      <c r="P293" s="294"/>
    </row>
    <row r="294" spans="1:16" ht="24.95" customHeight="1" x14ac:dyDescent="0.25">
      <c r="A294" s="295" t="s">
        <v>767</v>
      </c>
      <c r="B294" s="537"/>
      <c r="C294" s="537"/>
      <c r="D294" s="250"/>
      <c r="E294" s="296"/>
      <c r="F294" s="296"/>
      <c r="G294" s="297"/>
      <c r="H294" s="296"/>
      <c r="I294" s="296"/>
      <c r="J294" s="296"/>
      <c r="K294" s="296"/>
      <c r="L294" s="296"/>
      <c r="M294" s="298"/>
      <c r="N294" s="298"/>
      <c r="O294" s="298"/>
      <c r="P294" s="299"/>
    </row>
    <row r="295" spans="1:16" ht="24.95" customHeight="1" x14ac:dyDescent="0.25">
      <c r="A295" s="516" t="s">
        <v>831</v>
      </c>
      <c r="B295" s="517"/>
      <c r="C295" s="517"/>
      <c r="D295" s="517"/>
      <c r="E295" s="517"/>
      <c r="F295" s="517"/>
      <c r="G295" s="517"/>
      <c r="H295" s="517"/>
      <c r="I295" s="517"/>
      <c r="J295" s="517"/>
      <c r="K295" s="517"/>
      <c r="L295" s="517"/>
      <c r="M295" s="517"/>
      <c r="N295" s="517"/>
      <c r="O295" s="517"/>
      <c r="P295" s="518"/>
    </row>
    <row r="296" spans="1:16" ht="24.95" customHeight="1" x14ac:dyDescent="0.25">
      <c r="A296" s="507" t="s">
        <v>1269</v>
      </c>
      <c r="B296" s="517"/>
      <c r="C296" s="517"/>
      <c r="D296" s="517"/>
      <c r="E296" s="517"/>
      <c r="F296" s="517"/>
      <c r="G296" s="517"/>
      <c r="H296" s="517"/>
      <c r="I296" s="517"/>
      <c r="J296" s="517"/>
      <c r="K296" s="517"/>
      <c r="L296" s="517"/>
      <c r="M296" s="517"/>
      <c r="N296" s="517"/>
      <c r="O296" s="517"/>
      <c r="P296" s="518"/>
    </row>
    <row r="297" spans="1:16" ht="24.95" customHeight="1" x14ac:dyDescent="0.25">
      <c r="A297" s="516" t="s">
        <v>1270</v>
      </c>
      <c r="B297" s="517"/>
      <c r="C297" s="517"/>
      <c r="D297" s="517"/>
      <c r="E297" s="517"/>
      <c r="F297" s="517"/>
      <c r="G297" s="517"/>
      <c r="H297" s="517"/>
      <c r="I297" s="517"/>
      <c r="J297" s="517"/>
      <c r="K297" s="517"/>
      <c r="L297" s="517"/>
      <c r="M297" s="517"/>
      <c r="N297" s="517"/>
      <c r="O297" s="517"/>
      <c r="P297" s="518"/>
    </row>
    <row r="298" spans="1:16" ht="24.95" customHeight="1" x14ac:dyDescent="0.25">
      <c r="A298" s="516" t="s">
        <v>1271</v>
      </c>
      <c r="B298" s="517"/>
      <c r="C298" s="517"/>
      <c r="D298" s="517"/>
      <c r="E298" s="517"/>
      <c r="F298" s="517"/>
      <c r="G298" s="517"/>
      <c r="H298" s="517"/>
      <c r="I298" s="517"/>
      <c r="J298" s="517"/>
      <c r="K298" s="517"/>
      <c r="L298" s="517"/>
      <c r="M298" s="517"/>
      <c r="N298" s="517"/>
      <c r="O298" s="517"/>
      <c r="P298" s="518"/>
    </row>
    <row r="299" spans="1:16" ht="24.95" customHeight="1" x14ac:dyDescent="0.25">
      <c r="A299" s="516" t="s">
        <v>1272</v>
      </c>
      <c r="B299" s="517"/>
      <c r="C299" s="517"/>
      <c r="D299" s="517"/>
      <c r="E299" s="517"/>
      <c r="F299" s="517"/>
      <c r="G299" s="517"/>
      <c r="H299" s="517"/>
      <c r="I299" s="517"/>
      <c r="J299" s="517"/>
      <c r="K299" s="517"/>
      <c r="L299" s="517"/>
      <c r="M299" s="517"/>
      <c r="N299" s="517"/>
      <c r="O299" s="517"/>
      <c r="P299" s="518"/>
    </row>
    <row r="300" spans="1:16" ht="24.95" customHeight="1" thickBot="1" x14ac:dyDescent="0.3">
      <c r="A300" s="332" t="s">
        <v>1273</v>
      </c>
      <c r="B300" s="252"/>
      <c r="C300" s="252"/>
      <c r="D300" s="252"/>
      <c r="E300" s="252"/>
      <c r="F300" s="252"/>
      <c r="G300" s="252"/>
      <c r="H300" s="252"/>
      <c r="I300" s="252"/>
      <c r="J300" s="252"/>
      <c r="K300" s="252"/>
      <c r="L300" s="252"/>
      <c r="M300" s="252"/>
      <c r="N300" s="252"/>
      <c r="O300" s="252"/>
      <c r="P300" s="303"/>
    </row>
    <row r="301" spans="1:16" ht="24.95" customHeight="1" thickBot="1" x14ac:dyDescent="0.3">
      <c r="A301" s="333"/>
      <c r="B301" s="532" t="s">
        <v>1152</v>
      </c>
      <c r="C301" s="532"/>
      <c r="D301" s="532"/>
      <c r="E301" s="532"/>
      <c r="F301" s="532"/>
      <c r="G301" s="532"/>
      <c r="H301" s="532"/>
      <c r="I301" s="532"/>
      <c r="J301" s="532"/>
      <c r="K301" s="532"/>
      <c r="L301" s="334"/>
      <c r="M301" s="334"/>
      <c r="N301" s="334"/>
      <c r="O301" s="334"/>
      <c r="P301" s="335"/>
    </row>
    <row r="302" spans="1:16" ht="48" customHeight="1" x14ac:dyDescent="0.25">
      <c r="A302" s="510" t="s">
        <v>762</v>
      </c>
      <c r="B302" s="511"/>
      <c r="C302" s="511"/>
      <c r="D302" s="511"/>
      <c r="E302" s="511"/>
      <c r="F302" s="511"/>
      <c r="G302" s="511"/>
      <c r="H302" s="511"/>
      <c r="I302" s="511"/>
      <c r="J302" s="511"/>
      <c r="K302" s="511"/>
      <c r="L302" s="511"/>
      <c r="M302" s="511"/>
      <c r="N302" s="511"/>
      <c r="O302" s="511"/>
      <c r="P302" s="512"/>
    </row>
    <row r="303" spans="1:16" ht="24.95" customHeight="1" x14ac:dyDescent="0.25">
      <c r="A303" s="513" t="s">
        <v>1366</v>
      </c>
      <c r="B303" s="514"/>
      <c r="C303" s="514"/>
      <c r="D303" s="514"/>
      <c r="E303" s="514"/>
      <c r="F303" s="514"/>
      <c r="G303" s="514"/>
      <c r="H303" s="514"/>
      <c r="I303" s="514"/>
      <c r="J303" s="514"/>
      <c r="K303" s="514"/>
      <c r="L303" s="514"/>
      <c r="M303" s="514"/>
      <c r="N303" s="514"/>
      <c r="O303" s="514"/>
      <c r="P303" s="515"/>
    </row>
    <row r="304" spans="1:16" ht="24.95" customHeight="1" x14ac:dyDescent="0.25">
      <c r="A304" s="534" t="s">
        <v>1044</v>
      </c>
      <c r="B304" s="535"/>
      <c r="C304" s="535"/>
      <c r="D304" s="535"/>
      <c r="E304" s="535"/>
      <c r="F304" s="536"/>
      <c r="G304" s="522" t="s">
        <v>764</v>
      </c>
      <c r="H304" s="523"/>
      <c r="I304" s="523"/>
      <c r="J304" s="523"/>
      <c r="K304" s="523"/>
      <c r="L304" s="523"/>
      <c r="M304" s="523"/>
      <c r="N304" s="523"/>
      <c r="O304" s="523"/>
      <c r="P304" s="524"/>
    </row>
    <row r="305" spans="1:16" ht="24.95" customHeight="1" x14ac:dyDescent="0.25">
      <c r="A305" s="525" t="s">
        <v>393</v>
      </c>
      <c r="B305" s="505" t="s">
        <v>644</v>
      </c>
      <c r="C305" s="505" t="s">
        <v>645</v>
      </c>
      <c r="D305" s="505" t="s">
        <v>1613</v>
      </c>
      <c r="E305" s="505" t="s">
        <v>394</v>
      </c>
      <c r="F305" s="505" t="s">
        <v>621</v>
      </c>
      <c r="G305" s="527" t="s">
        <v>31</v>
      </c>
      <c r="H305" s="528"/>
      <c r="I305" s="263" t="s">
        <v>7</v>
      </c>
      <c r="J305" s="264" t="s">
        <v>32</v>
      </c>
      <c r="K305" s="264" t="s">
        <v>640</v>
      </c>
      <c r="L305" s="265" t="s">
        <v>8</v>
      </c>
      <c r="M305" s="266" t="s">
        <v>9</v>
      </c>
      <c r="N305" s="267" t="s">
        <v>10</v>
      </c>
      <c r="O305" s="264" t="s">
        <v>396</v>
      </c>
      <c r="P305" s="268" t="s">
        <v>623</v>
      </c>
    </row>
    <row r="306" spans="1:16" ht="24.95" customHeight="1" x14ac:dyDescent="0.25">
      <c r="A306" s="526"/>
      <c r="B306" s="506"/>
      <c r="C306" s="506"/>
      <c r="D306" s="506"/>
      <c r="E306" s="506"/>
      <c r="F306" s="506"/>
      <c r="G306" s="269" t="s">
        <v>34</v>
      </c>
      <c r="H306" s="270" t="s">
        <v>35</v>
      </c>
      <c r="I306" s="271" t="s">
        <v>36</v>
      </c>
      <c r="J306" s="272" t="s">
        <v>36</v>
      </c>
      <c r="K306" s="272" t="s">
        <v>36</v>
      </c>
      <c r="L306" s="273" t="s">
        <v>37</v>
      </c>
      <c r="M306" s="274" t="s">
        <v>37</v>
      </c>
      <c r="N306" s="275" t="s">
        <v>38</v>
      </c>
      <c r="O306" s="272" t="s">
        <v>37</v>
      </c>
      <c r="P306" s="276" t="s">
        <v>37</v>
      </c>
    </row>
    <row r="307" spans="1:16" ht="24.95" customHeight="1" x14ac:dyDescent="0.25">
      <c r="A307" s="277" t="s">
        <v>61</v>
      </c>
      <c r="B307" s="278">
        <v>57</v>
      </c>
      <c r="C307" s="249">
        <v>57</v>
      </c>
      <c r="D307" s="249" t="s">
        <v>1614</v>
      </c>
      <c r="E307" s="279">
        <f t="shared" ref="E307:E313" si="5">IFERROR(B307/C307,0)</f>
        <v>1</v>
      </c>
      <c r="F307" s="280" t="s">
        <v>1275</v>
      </c>
      <c r="G307" s="280">
        <f>IFERROR((VLOOKUP($A307,'[1]Tabela de alimentos'!$A$3:$K$1041,2,FALSE))*$C307/100,0)</f>
        <v>205.46959777391308</v>
      </c>
      <c r="H307" s="283">
        <f>IFERROR((VLOOKUP($A307,'[1]Tabela de alimentos'!$A$3:$K$1041,3,FALSE))*$C307/100,0)</f>
        <v>859.6847970860523</v>
      </c>
      <c r="I307" s="310">
        <f>IFERROR((VLOOKUP($A307,'[1]Tabela de alimentos'!$A$3:$K$1041,4,FALSE))*$C307/100,0)</f>
        <v>5.5807460869565206</v>
      </c>
      <c r="J307" s="282">
        <f>IFERROR((VLOOKUP($A307,'[1]Tabela de alimentos'!$A$3:$K$1041,5,FALSE))*$C307/100,0)</f>
        <v>0.77900000000000025</v>
      </c>
      <c r="K307" s="282">
        <f>IFERROR((VLOOKUP($A307,'[1]Tabela de alimentos'!$A$3:$K$1041,6,FALSE))*$C307/100,0)</f>
        <v>42.802753913043482</v>
      </c>
      <c r="L307" s="283">
        <f>IFERROR((VLOOKUP($A307,'[1]Tabela de alimentos'!$A$3:$K$1041,7,FALSE))*$C307/100,0)</f>
        <v>10.1821</v>
      </c>
      <c r="M307" s="283">
        <f>IFERROR((VLOOKUP($A307,'[1]Tabela de alimentos'!$A$3:$K$1041,8,FALSE))*$C307/100,0)</f>
        <v>0.54149999999999998</v>
      </c>
      <c r="N307" s="283">
        <f>IFERROR((VLOOKUP($A307,'[1]Tabela de alimentos'!$A$3:$K$1041,9,FALSE))*$C307/100,0)</f>
        <v>0</v>
      </c>
      <c r="O307" s="283">
        <f>IFERROR((VLOOKUP($A307,'[1]Tabela de alimentos'!$A$3:$K$1041,10,FALSE))*$C307/100,0)</f>
        <v>0</v>
      </c>
      <c r="P307" s="284">
        <f>IFERROR((VLOOKUP($A307,'[1]Tabela de alimentos'!$A$3:$K$1041,11,FALSE))*$C307/100,0)</f>
        <v>0.4199</v>
      </c>
    </row>
    <row r="308" spans="1:16" ht="24.95" customHeight="1" x14ac:dyDescent="0.25">
      <c r="A308" s="285" t="s">
        <v>315</v>
      </c>
      <c r="B308" s="278">
        <v>6</v>
      </c>
      <c r="C308" s="249">
        <v>6</v>
      </c>
      <c r="D308" s="249" t="s">
        <v>1614</v>
      </c>
      <c r="E308" s="282">
        <f t="shared" si="5"/>
        <v>1</v>
      </c>
      <c r="F308" s="282" t="s">
        <v>1276</v>
      </c>
      <c r="G308" s="282">
        <f>IFERROR((VLOOKUP($A308,'[1]Tabela de alimentos'!$A$3:$K$1041,2,FALSE))*$C308/100,0)</f>
        <v>23.210743439999998</v>
      </c>
      <c r="H308" s="283">
        <f>IFERROR((VLOOKUP($A308,'[1]Tabela de alimentos'!$A$3:$K$1041,3,FALSE))*$C308/100,0)</f>
        <v>97.113750552959985</v>
      </c>
      <c r="I308" s="310">
        <f>IFERROR((VLOOKUP($A308,'[1]Tabela de alimentos'!$A$3:$K$1041,4,FALSE))*$C308/100,0)</f>
        <v>1.9199999999999998E-2</v>
      </c>
      <c r="J308" s="282">
        <f>IFERROR((VLOOKUP($A308,'[1]Tabela de alimentos'!$A$3:$K$1041,5,FALSE))*$C308/100,0)</f>
        <v>0</v>
      </c>
      <c r="K308" s="282">
        <f>IFERROR((VLOOKUP($A308,'[1]Tabela de alimentos'!$A$3:$K$1041,6,FALSE))*$C308/100,0)</f>
        <v>5.9765999999999995</v>
      </c>
      <c r="L308" s="283">
        <f>IFERROR((VLOOKUP($A308,'[1]Tabela de alimentos'!$A$3:$K$1041,7,FALSE))*$C308/100,0)</f>
        <v>0.45520000000000005</v>
      </c>
      <c r="M308" s="283">
        <f>IFERROR((VLOOKUP($A308,'[1]Tabela de alimentos'!$A$3:$K$1041,8,FALSE))*$C308/100,0)</f>
        <v>9.7999999999999997E-3</v>
      </c>
      <c r="N308" s="283">
        <f>IFERROR((VLOOKUP($A308,'[1]Tabela de alimentos'!$A$3:$K$1041,9,FALSE))*$C308/100,0)</f>
        <v>0</v>
      </c>
      <c r="O308" s="283">
        <f>IFERROR((VLOOKUP($A308,'[1]Tabela de alimentos'!$A$3:$K$1041,10,FALSE))*$C308/100,0)</f>
        <v>0</v>
      </c>
      <c r="P308" s="284">
        <f>IFERROR((VLOOKUP($A308,'[1]Tabela de alimentos'!$A$3:$K$1041,11,FALSE))*$C308/100,0)</f>
        <v>0</v>
      </c>
    </row>
    <row r="309" spans="1:16" ht="24.95" customHeight="1" x14ac:dyDescent="0.25">
      <c r="A309" s="285" t="s">
        <v>861</v>
      </c>
      <c r="B309" s="278">
        <v>0.85</v>
      </c>
      <c r="C309" s="249">
        <v>0.85</v>
      </c>
      <c r="D309" s="249" t="s">
        <v>1614</v>
      </c>
      <c r="E309" s="282">
        <f t="shared" si="5"/>
        <v>1</v>
      </c>
      <c r="F309" s="282" t="s">
        <v>1277</v>
      </c>
      <c r="G309" s="282">
        <f>IFERROR((VLOOKUP($A309,'[1]Tabela de alimentos'!$A$3:$K$1041,2,FALSE))*$C309/100,0)</f>
        <v>0</v>
      </c>
      <c r="H309" s="283">
        <f>IFERROR((VLOOKUP($A309,'[1]Tabela de alimentos'!$A$3:$K$1041,3,FALSE))*$C309/100,0)</f>
        <v>0</v>
      </c>
      <c r="I309" s="310">
        <f>IFERROR((VLOOKUP($A309,'[1]Tabela de alimentos'!$A$3:$K$1041,4,FALSE))*$C309/100,0)</f>
        <v>0</v>
      </c>
      <c r="J309" s="282">
        <f>IFERROR((VLOOKUP($A309,'[1]Tabela de alimentos'!$A$3:$K$1041,5,FALSE))*$C309/100,0)</f>
        <v>0</v>
      </c>
      <c r="K309" s="282">
        <f>IFERROR((VLOOKUP($A309,'[1]Tabela de alimentos'!$A$3:$K$1041,6,FALSE))*$C309/100,0)</f>
        <v>0</v>
      </c>
      <c r="L309" s="283">
        <f>IFERROR((VLOOKUP($A309,'[1]Tabela de alimentos'!$A$3:$K$1041,7,FALSE))*$C309/100,0)</f>
        <v>0</v>
      </c>
      <c r="M309" s="283">
        <f>IFERROR((VLOOKUP($A309,'[1]Tabela de alimentos'!$A$3:$K$1041,8,FALSE))*$C309/100,0)</f>
        <v>0</v>
      </c>
      <c r="N309" s="283">
        <f>IFERROR((VLOOKUP($A309,'[1]Tabela de alimentos'!$A$3:$K$1041,9,FALSE))*$C309/100,0)</f>
        <v>0</v>
      </c>
      <c r="O309" s="283">
        <f>IFERROR((VLOOKUP($A309,'[1]Tabela de alimentos'!$A$3:$K$1041,10,FALSE))*$C309/100,0)</f>
        <v>0</v>
      </c>
      <c r="P309" s="284">
        <f>IFERROR((VLOOKUP($A309,'[1]Tabela de alimentos'!$A$3:$K$1041,11,FALSE))*$C309/100,0)</f>
        <v>339.51549999999997</v>
      </c>
    </row>
    <row r="310" spans="1:16" ht="24.95" customHeight="1" x14ac:dyDescent="0.25">
      <c r="A310" s="285" t="s">
        <v>226</v>
      </c>
      <c r="B310" s="278">
        <v>6.4</v>
      </c>
      <c r="C310" s="249">
        <v>6.4</v>
      </c>
      <c r="D310" s="249" t="s">
        <v>1615</v>
      </c>
      <c r="E310" s="282">
        <f t="shared" si="5"/>
        <v>1</v>
      </c>
      <c r="F310" s="282" t="s">
        <v>1216</v>
      </c>
      <c r="G310" s="282">
        <f>IFERROR((VLOOKUP($A310,'[1]Tabela de alimentos'!$A$3:$K$1041,2,FALSE))*$C310/100,0)</f>
        <v>56.576000000000001</v>
      </c>
      <c r="H310" s="283">
        <f>IFERROR((VLOOKUP($A310,'[1]Tabela de alimentos'!$A$3:$K$1041,3,FALSE))*$C310/100,0)</f>
        <v>236.71398400000001</v>
      </c>
      <c r="I310" s="310">
        <f>IFERROR((VLOOKUP($A310,'[1]Tabela de alimentos'!$A$3:$K$1041,4,FALSE))*$C310/100,0)</f>
        <v>0</v>
      </c>
      <c r="J310" s="282">
        <f>IFERROR((VLOOKUP($A310,'[1]Tabela de alimentos'!$A$3:$K$1041,5,FALSE))*$C310/100,0)</f>
        <v>6.4</v>
      </c>
      <c r="K310" s="282">
        <f>IFERROR((VLOOKUP($A310,'[1]Tabela de alimentos'!$A$3:$K$1041,6,FALSE))*$C310/100,0)</f>
        <v>0</v>
      </c>
      <c r="L310" s="283">
        <f>IFERROR((VLOOKUP($A310,'[1]Tabela de alimentos'!$A$3:$K$1041,7,FALSE))*$C310/100,0)</f>
        <v>0</v>
      </c>
      <c r="M310" s="283">
        <f>IFERROR((VLOOKUP($A310,'[1]Tabela de alimentos'!$A$3:$K$1041,8,FALSE))*$C310/100,0)</f>
        <v>0</v>
      </c>
      <c r="N310" s="283">
        <f>IFERROR((VLOOKUP($A310,'[1]Tabela de alimentos'!$A$3:$K$1041,9,FALSE))*$C310/100,0)</f>
        <v>0</v>
      </c>
      <c r="O310" s="283">
        <f>IFERROR((VLOOKUP($A310,'[1]Tabela de alimentos'!$A$3:$K$1041,10,FALSE))*$C310/100,0)</f>
        <v>0</v>
      </c>
      <c r="P310" s="284">
        <f>IFERROR((VLOOKUP($A310,'[1]Tabela de alimentos'!$A$3:$K$1041,11,FALSE))*$C310/100,0)</f>
        <v>0</v>
      </c>
    </row>
    <row r="311" spans="1:16" ht="24.95" customHeight="1" x14ac:dyDescent="0.25">
      <c r="A311" s="285" t="s">
        <v>307</v>
      </c>
      <c r="B311" s="278">
        <v>5.7</v>
      </c>
      <c r="C311" s="249">
        <v>5.7</v>
      </c>
      <c r="D311" s="249" t="s">
        <v>1614</v>
      </c>
      <c r="E311" s="282">
        <f t="shared" si="5"/>
        <v>1</v>
      </c>
      <c r="F311" s="282" t="s">
        <v>1278</v>
      </c>
      <c r="G311" s="282">
        <f>IFERROR((VLOOKUP($A311,'[1]Tabela de alimentos'!$A$3:$K$1041,2,FALSE))*$C311/100,0)</f>
        <v>28.309067099999996</v>
      </c>
      <c r="H311" s="283">
        <f>IFERROR((VLOOKUP($A311,'[1]Tabela de alimentos'!$A$3:$K$1041,3,FALSE))*$C311/100,0)</f>
        <v>118.44513674640001</v>
      </c>
      <c r="I311" s="310">
        <f>IFERROR((VLOOKUP($A311,'[1]Tabela de alimentos'!$A$3:$K$1041,4,FALSE))*$C311/100,0)</f>
        <v>1.4489400000000001</v>
      </c>
      <c r="J311" s="282">
        <f>IFERROR((VLOOKUP($A311,'[1]Tabela de alimentos'!$A$3:$K$1041,5,FALSE))*$C311/100,0)</f>
        <v>1.5334900000000002</v>
      </c>
      <c r="K311" s="282">
        <f>IFERROR((VLOOKUP($A311,'[1]Tabela de alimentos'!$A$3:$K$1041,6,FALSE))*$C311/100,0)</f>
        <v>2.23326</v>
      </c>
      <c r="L311" s="283">
        <f>IFERROR((VLOOKUP($A311,'[1]Tabela de alimentos'!$A$3:$K$1041,7,FALSE))*$C311/100,0)</f>
        <v>50.74557999999999</v>
      </c>
      <c r="M311" s="283">
        <f>IFERROR((VLOOKUP($A311,'[1]Tabela de alimentos'!$A$3:$K$1041,8,FALSE))*$C311/100,0)</f>
        <v>2.9830000000000002E-2</v>
      </c>
      <c r="N311" s="283">
        <f>IFERROR((VLOOKUP($A311,'[1]Tabela de alimentos'!$A$3:$K$1041,9,FALSE))*$C311/100,0)</f>
        <v>20.58023</v>
      </c>
      <c r="O311" s="283">
        <f>IFERROR((VLOOKUP($A311,'[1]Tabela de alimentos'!$A$3:$K$1041,10,FALSE))*$C311/100,0)</f>
        <v>0</v>
      </c>
      <c r="P311" s="284">
        <f>IFERROR((VLOOKUP($A311,'[1]Tabela de alimentos'!$A$3:$K$1041,11,FALSE))*$C311/100,0)</f>
        <v>18.411000000000001</v>
      </c>
    </row>
    <row r="312" spans="1:16" ht="24.95" customHeight="1" x14ac:dyDescent="0.25">
      <c r="A312" s="285" t="s">
        <v>327</v>
      </c>
      <c r="B312" s="278">
        <v>1.4</v>
      </c>
      <c r="C312" s="249">
        <v>1.4</v>
      </c>
      <c r="D312" s="249" t="s">
        <v>1614</v>
      </c>
      <c r="E312" s="282">
        <f t="shared" si="5"/>
        <v>1</v>
      </c>
      <c r="F312" s="282" t="s">
        <v>1219</v>
      </c>
      <c r="G312" s="282">
        <f>IFERROR((VLOOKUP($A312,'[1]Tabela de alimentos'!$A$3:$K$1041,2,FALSE))*$C312/100,0)</f>
        <v>1.2571281384282438</v>
      </c>
      <c r="H312" s="283">
        <f>IFERROR((VLOOKUP($A312,'[1]Tabela de alimentos'!$A$3:$K$1041,3,FALSE))*$C312/100,0)</f>
        <v>5.2598241311837732</v>
      </c>
      <c r="I312" s="310">
        <f>IFERROR((VLOOKUP($A312,'[1]Tabela de alimentos'!$A$3:$K$1041,4,FALSE))*$C312/100,0)</f>
        <v>0.23739799269676204</v>
      </c>
      <c r="J312" s="282">
        <f>IFERROR((VLOOKUP($A312,'[1]Tabela de alimentos'!$A$3:$K$1041,5,FALSE))*$C312/100,0)</f>
        <v>2.1247333333333333E-2</v>
      </c>
      <c r="K312" s="282">
        <f>IFERROR((VLOOKUP($A312,'[1]Tabela de alimentos'!$A$3:$K$1041,6,FALSE))*$C312/100,0)</f>
        <v>0.10778134063657131</v>
      </c>
      <c r="L312" s="283">
        <f>IFERROR((VLOOKUP($A312,'[1]Tabela de alimentos'!$A$3:$K$1041,7,FALSE))*$C312/100,0)</f>
        <v>0.25212133333333331</v>
      </c>
      <c r="M312" s="283">
        <f>IFERROR((VLOOKUP($A312,'[1]Tabela de alimentos'!$A$3:$K$1041,8,FALSE))*$C312/100,0)</f>
        <v>3.6651999999999997E-2</v>
      </c>
      <c r="N312" s="283">
        <f>IFERROR((VLOOKUP($A312,'[1]Tabela de alimentos'!$A$3:$K$1041,9,FALSE))*$C312/100,0)</f>
        <v>0</v>
      </c>
      <c r="O312" s="283">
        <f>IFERROR((VLOOKUP($A312,'[1]Tabela de alimentos'!$A$3:$K$1041,10,FALSE))*$C312/100,0)</f>
        <v>0</v>
      </c>
      <c r="P312" s="284">
        <f>IFERROR((VLOOKUP($A312,'[1]Tabela de alimentos'!$A$3:$K$1041,11,FALSE))*$C312/100,0)</f>
        <v>0.56000000000000005</v>
      </c>
    </row>
    <row r="313" spans="1:16" ht="24.95" customHeight="1" x14ac:dyDescent="0.25">
      <c r="A313" s="285" t="s">
        <v>313</v>
      </c>
      <c r="B313" s="278">
        <v>8.5</v>
      </c>
      <c r="C313" s="249">
        <v>8.5</v>
      </c>
      <c r="D313" s="249" t="s">
        <v>1614</v>
      </c>
      <c r="E313" s="279">
        <f t="shared" si="5"/>
        <v>1</v>
      </c>
      <c r="F313" s="289" t="s">
        <v>1279</v>
      </c>
      <c r="G313" s="289">
        <f>IFERROR((VLOOKUP($A313,'[1]Tabela de alimentos'!$A$3:$K$1041,2,FALSE))*$C313/100,0)</f>
        <v>12.164497333333333</v>
      </c>
      <c r="H313" s="283">
        <f>IFERROR((VLOOKUP($A313,'[1]Tabela de alimentos'!$A$3:$K$1041,3,FALSE))*$C313/100,0)</f>
        <v>50.896256842666673</v>
      </c>
      <c r="I313" s="310">
        <f>IFERROR((VLOOKUP($A313,'[1]Tabela de alimentos'!$A$3:$K$1041,4,FALSE))*$C313/100,0)</f>
        <v>1.10755</v>
      </c>
      <c r="J313" s="282">
        <f>IFERROR((VLOOKUP($A313,'[1]Tabela de alimentos'!$A$3:$K$1041,5,FALSE))*$C313/100,0)</f>
        <v>0.75650000000000006</v>
      </c>
      <c r="K313" s="282">
        <f>IFERROR((VLOOKUP($A313,'[1]Tabela de alimentos'!$A$3:$K$1041,6,FALSE))*$C313/100,0)</f>
        <v>0.13911666666666717</v>
      </c>
      <c r="L313" s="283">
        <f>IFERROR((VLOOKUP($A313,'[1]Tabela de alimentos'!$A$3:$K$1041,7,FALSE))*$C313/100,0)</f>
        <v>3.5719833333333333</v>
      </c>
      <c r="M313" s="283">
        <f>IFERROR((VLOOKUP($A313,'[1]Tabela de alimentos'!$A$3:$K$1041,8,FALSE))*$C313/100,0)</f>
        <v>0.13288333333333335</v>
      </c>
      <c r="N313" s="283">
        <f>IFERROR((VLOOKUP($A313,'[1]Tabela de alimentos'!$A$3:$K$1041,9,FALSE))*$C313/100,0)</f>
        <v>6.700266666666665</v>
      </c>
      <c r="O313" s="283">
        <f>IFERROR((VLOOKUP($A313,'[1]Tabela de alimentos'!$A$3:$K$1041,10,FALSE))*$C313/100,0)</f>
        <v>0</v>
      </c>
      <c r="P313" s="284">
        <f>IFERROR((VLOOKUP($A313,'[1]Tabela de alimentos'!$A$3:$K$1041,11,FALSE))*$C313/100,0)</f>
        <v>14.28</v>
      </c>
    </row>
    <row r="314" spans="1:16" ht="24.95" customHeight="1" x14ac:dyDescent="0.25">
      <c r="A314" s="373" t="s">
        <v>1209</v>
      </c>
      <c r="B314" s="542" t="s">
        <v>1234</v>
      </c>
      <c r="C314" s="543"/>
      <c r="D314" s="257"/>
      <c r="E314" s="374"/>
      <c r="F314" s="374"/>
      <c r="G314" s="290"/>
      <c r="H314" s="257"/>
      <c r="I314" s="257"/>
      <c r="J314" s="257"/>
      <c r="K314" s="257"/>
      <c r="L314" s="257"/>
      <c r="M314" s="257"/>
      <c r="N314" s="257"/>
      <c r="O314" s="257"/>
      <c r="P314" s="294"/>
    </row>
    <row r="315" spans="1:16" ht="24.95" customHeight="1" x14ac:dyDescent="0.25">
      <c r="A315" s="295" t="s">
        <v>767</v>
      </c>
      <c r="B315" s="537"/>
      <c r="C315" s="537"/>
      <c r="D315" s="250"/>
      <c r="E315" s="296"/>
      <c r="F315" s="296"/>
      <c r="G315" s="297"/>
      <c r="H315" s="296"/>
      <c r="I315" s="296"/>
      <c r="J315" s="296"/>
      <c r="K315" s="296"/>
      <c r="L315" s="296"/>
      <c r="M315" s="298"/>
      <c r="N315" s="298"/>
      <c r="O315" s="298"/>
      <c r="P315" s="299"/>
    </row>
    <row r="316" spans="1:16" ht="24.95" customHeight="1" x14ac:dyDescent="0.25">
      <c r="A316" s="516" t="s">
        <v>883</v>
      </c>
      <c r="B316" s="517"/>
      <c r="C316" s="517"/>
      <c r="D316" s="517"/>
      <c r="E316" s="517"/>
      <c r="F316" s="517"/>
      <c r="G316" s="517"/>
      <c r="H316" s="517"/>
      <c r="I316" s="517"/>
      <c r="J316" s="517"/>
      <c r="K316" s="517"/>
      <c r="L316" s="517"/>
      <c r="M316" s="517"/>
      <c r="N316" s="517"/>
      <c r="O316" s="517"/>
      <c r="P316" s="518"/>
    </row>
    <row r="317" spans="1:16" ht="24.95" customHeight="1" x14ac:dyDescent="0.25">
      <c r="A317" s="507" t="s">
        <v>1045</v>
      </c>
      <c r="B317" s="517"/>
      <c r="C317" s="517"/>
      <c r="D317" s="517"/>
      <c r="E317" s="517"/>
      <c r="F317" s="517"/>
      <c r="G317" s="517"/>
      <c r="H317" s="517"/>
      <c r="I317" s="517"/>
      <c r="J317" s="517"/>
      <c r="K317" s="517"/>
      <c r="L317" s="517"/>
      <c r="M317" s="517"/>
      <c r="N317" s="517"/>
      <c r="O317" s="517"/>
      <c r="P317" s="518"/>
    </row>
    <row r="318" spans="1:16" ht="24.95" customHeight="1" x14ac:dyDescent="0.25">
      <c r="A318" s="325" t="s">
        <v>1281</v>
      </c>
      <c r="B318" s="258"/>
      <c r="C318" s="258"/>
      <c r="D318" s="258"/>
      <c r="E318" s="258"/>
      <c r="F318" s="258"/>
      <c r="G318" s="258"/>
      <c r="H318" s="258"/>
      <c r="I318" s="258"/>
      <c r="J318" s="258"/>
      <c r="K318" s="258"/>
      <c r="L318" s="258"/>
      <c r="M318" s="258"/>
      <c r="N318" s="258"/>
      <c r="O318" s="258"/>
      <c r="P318" s="376"/>
    </row>
    <row r="319" spans="1:16" ht="24.95" customHeight="1" x14ac:dyDescent="0.25">
      <c r="A319" s="516" t="s">
        <v>1282</v>
      </c>
      <c r="B319" s="517"/>
      <c r="C319" s="517"/>
      <c r="D319" s="517"/>
      <c r="E319" s="517"/>
      <c r="F319" s="517"/>
      <c r="G319" s="517"/>
      <c r="H319" s="517"/>
      <c r="I319" s="517"/>
      <c r="J319" s="517"/>
      <c r="K319" s="517"/>
      <c r="L319" s="517"/>
      <c r="M319" s="517"/>
      <c r="N319" s="517"/>
      <c r="O319" s="517"/>
      <c r="P319" s="518"/>
    </row>
    <row r="320" spans="1:16" ht="24.95" customHeight="1" x14ac:dyDescent="0.25">
      <c r="A320" s="507" t="s">
        <v>1283</v>
      </c>
      <c r="B320" s="508"/>
      <c r="C320" s="508"/>
      <c r="D320" s="508"/>
      <c r="E320" s="508"/>
      <c r="F320" s="508"/>
      <c r="G320" s="508"/>
      <c r="H320" s="508"/>
      <c r="I320" s="508"/>
      <c r="J320" s="508"/>
      <c r="K320" s="508"/>
      <c r="L320" s="508"/>
      <c r="M320" s="508"/>
      <c r="N320" s="508"/>
      <c r="O320" s="508"/>
      <c r="P320" s="509"/>
    </row>
    <row r="321" spans="1:16" ht="24.95" customHeight="1" x14ac:dyDescent="0.25">
      <c r="A321" s="325" t="s">
        <v>1284</v>
      </c>
      <c r="G321" s="251"/>
      <c r="P321" s="301"/>
    </row>
    <row r="322" spans="1:16" ht="24.95" customHeight="1" x14ac:dyDescent="0.25">
      <c r="A322" s="507" t="s">
        <v>1285</v>
      </c>
      <c r="B322" s="508"/>
      <c r="C322" s="508"/>
      <c r="D322" s="508"/>
      <c r="E322" s="508"/>
      <c r="F322" s="508"/>
      <c r="G322" s="508"/>
      <c r="H322" s="508"/>
      <c r="I322" s="508"/>
      <c r="J322" s="508"/>
      <c r="K322" s="508"/>
      <c r="L322" s="508"/>
      <c r="M322" s="508"/>
      <c r="N322" s="508"/>
      <c r="O322" s="508"/>
      <c r="P322" s="509"/>
    </row>
    <row r="323" spans="1:16" ht="24.95" customHeight="1" x14ac:dyDescent="0.25">
      <c r="A323" s="507" t="s">
        <v>1286</v>
      </c>
      <c r="B323" s="517"/>
      <c r="C323" s="517"/>
      <c r="D323" s="517"/>
      <c r="E323" s="517"/>
      <c r="F323" s="517"/>
      <c r="G323" s="517"/>
      <c r="H323" s="517"/>
      <c r="I323" s="517"/>
      <c r="J323" s="517"/>
      <c r="K323" s="517"/>
      <c r="L323" s="517"/>
      <c r="M323" s="517"/>
      <c r="N323" s="517"/>
      <c r="O323" s="517"/>
      <c r="P323" s="518"/>
    </row>
    <row r="324" spans="1:16" ht="24.95" customHeight="1" thickBot="1" x14ac:dyDescent="0.3">
      <c r="A324" s="519" t="s">
        <v>1287</v>
      </c>
      <c r="B324" s="520"/>
      <c r="C324" s="520"/>
      <c r="D324" s="520"/>
      <c r="E324" s="520"/>
      <c r="F324" s="520"/>
      <c r="G324" s="520"/>
      <c r="H324" s="520"/>
      <c r="I324" s="520"/>
      <c r="J324" s="520"/>
      <c r="K324" s="520"/>
      <c r="L324" s="520"/>
      <c r="M324" s="520"/>
      <c r="N324" s="520"/>
      <c r="O324" s="520"/>
      <c r="P324" s="521"/>
    </row>
    <row r="325" spans="1:16" ht="24.95" customHeight="1" thickBot="1" x14ac:dyDescent="0.3">
      <c r="A325" s="333"/>
      <c r="B325" s="532" t="s">
        <v>1152</v>
      </c>
      <c r="C325" s="532"/>
      <c r="D325" s="532"/>
      <c r="E325" s="532"/>
      <c r="F325" s="532"/>
      <c r="G325" s="532"/>
      <c r="H325" s="532"/>
      <c r="I325" s="532"/>
      <c r="J325" s="532"/>
      <c r="K325" s="532"/>
      <c r="L325" s="334"/>
      <c r="M325" s="334"/>
      <c r="N325" s="334"/>
      <c r="O325" s="334"/>
      <c r="P325" s="335"/>
    </row>
    <row r="326" spans="1:16" ht="48" customHeight="1" x14ac:dyDescent="0.25">
      <c r="A326" s="510" t="s">
        <v>762</v>
      </c>
      <c r="B326" s="511"/>
      <c r="C326" s="511"/>
      <c r="D326" s="511"/>
      <c r="E326" s="511"/>
      <c r="F326" s="511"/>
      <c r="G326" s="511"/>
      <c r="H326" s="511"/>
      <c r="I326" s="511"/>
      <c r="J326" s="511"/>
      <c r="K326" s="511"/>
      <c r="L326" s="511"/>
      <c r="M326" s="511"/>
      <c r="N326" s="511"/>
      <c r="O326" s="511"/>
      <c r="P326" s="512"/>
    </row>
    <row r="327" spans="1:16" ht="24.95" customHeight="1" x14ac:dyDescent="0.25">
      <c r="A327" s="513" t="s">
        <v>1366</v>
      </c>
      <c r="B327" s="514"/>
      <c r="C327" s="514"/>
      <c r="D327" s="514"/>
      <c r="E327" s="514"/>
      <c r="F327" s="514"/>
      <c r="G327" s="514"/>
      <c r="H327" s="514"/>
      <c r="I327" s="514"/>
      <c r="J327" s="514"/>
      <c r="K327" s="514"/>
      <c r="L327" s="514"/>
      <c r="M327" s="514"/>
      <c r="N327" s="514"/>
      <c r="O327" s="514"/>
      <c r="P327" s="515"/>
    </row>
    <row r="328" spans="1:16" ht="24.95" customHeight="1" x14ac:dyDescent="0.25">
      <c r="A328" s="534" t="s">
        <v>1046</v>
      </c>
      <c r="B328" s="535"/>
      <c r="C328" s="535"/>
      <c r="D328" s="535"/>
      <c r="E328" s="535"/>
      <c r="F328" s="536"/>
      <c r="G328" s="522" t="s">
        <v>764</v>
      </c>
      <c r="H328" s="523"/>
      <c r="I328" s="523"/>
      <c r="J328" s="523"/>
      <c r="K328" s="523"/>
      <c r="L328" s="523"/>
      <c r="M328" s="523"/>
      <c r="N328" s="523"/>
      <c r="O328" s="523"/>
      <c r="P328" s="524"/>
    </row>
    <row r="329" spans="1:16" ht="24.95" customHeight="1" x14ac:dyDescent="0.25">
      <c r="A329" s="525" t="s">
        <v>393</v>
      </c>
      <c r="B329" s="505" t="s">
        <v>644</v>
      </c>
      <c r="C329" s="505" t="s">
        <v>645</v>
      </c>
      <c r="D329" s="505" t="s">
        <v>1613</v>
      </c>
      <c r="E329" s="505" t="s">
        <v>394</v>
      </c>
      <c r="F329" s="505" t="s">
        <v>621</v>
      </c>
      <c r="G329" s="527" t="s">
        <v>31</v>
      </c>
      <c r="H329" s="528"/>
      <c r="I329" s="263" t="s">
        <v>7</v>
      </c>
      <c r="J329" s="264" t="s">
        <v>32</v>
      </c>
      <c r="K329" s="264" t="s">
        <v>640</v>
      </c>
      <c r="L329" s="265" t="s">
        <v>8</v>
      </c>
      <c r="M329" s="266" t="s">
        <v>9</v>
      </c>
      <c r="N329" s="267" t="s">
        <v>10</v>
      </c>
      <c r="O329" s="264" t="s">
        <v>396</v>
      </c>
      <c r="P329" s="268" t="s">
        <v>623</v>
      </c>
    </row>
    <row r="330" spans="1:16" ht="24.95" customHeight="1" x14ac:dyDescent="0.25">
      <c r="A330" s="526"/>
      <c r="B330" s="506"/>
      <c r="C330" s="506"/>
      <c r="D330" s="506"/>
      <c r="E330" s="506"/>
      <c r="F330" s="560"/>
      <c r="G330" s="269" t="s">
        <v>34</v>
      </c>
      <c r="H330" s="270" t="s">
        <v>35</v>
      </c>
      <c r="I330" s="271" t="s">
        <v>36</v>
      </c>
      <c r="J330" s="272" t="s">
        <v>36</v>
      </c>
      <c r="K330" s="272" t="s">
        <v>36</v>
      </c>
      <c r="L330" s="273" t="s">
        <v>37</v>
      </c>
      <c r="M330" s="274" t="s">
        <v>37</v>
      </c>
      <c r="N330" s="275" t="s">
        <v>38</v>
      </c>
      <c r="O330" s="272" t="s">
        <v>37</v>
      </c>
      <c r="P330" s="276" t="s">
        <v>37</v>
      </c>
    </row>
    <row r="331" spans="1:16" ht="24.95" customHeight="1" x14ac:dyDescent="0.25">
      <c r="A331" s="277" t="s">
        <v>61</v>
      </c>
      <c r="B331" s="278">
        <v>57</v>
      </c>
      <c r="C331" s="249">
        <v>57</v>
      </c>
      <c r="D331" s="249" t="s">
        <v>1614</v>
      </c>
      <c r="E331" s="279">
        <f t="shared" ref="E331:E337" si="6">IFERROR(B331/C331,0)</f>
        <v>1</v>
      </c>
      <c r="F331" s="280" t="s">
        <v>1275</v>
      </c>
      <c r="G331" s="281">
        <f>IFERROR((VLOOKUP($A331,'Tabela de alimentos'!$A$3:$K$1041,2,FALSE))*$C331/100,0)</f>
        <v>205.46959777391308</v>
      </c>
      <c r="H331" s="283">
        <f>IFERROR((VLOOKUP($A331,'Tabela de alimentos'!$A$3:$K$1041,3,FALSE))*$C331/100,0)</f>
        <v>859.6847970860523</v>
      </c>
      <c r="I331" s="310">
        <f>IFERROR((VLOOKUP($A331,'Tabela de alimentos'!$A$3:$K$1041,4,FALSE))*$C331/100,0)</f>
        <v>5.5807460869565206</v>
      </c>
      <c r="J331" s="282">
        <f>IFERROR((VLOOKUP($A331,'Tabela de alimentos'!$A$3:$K$1041,5,FALSE))*$C331/100,0)</f>
        <v>0.77900000000000025</v>
      </c>
      <c r="K331" s="282">
        <f>IFERROR((VLOOKUP($A331,'Tabela de alimentos'!$A$3:$K$1041,6,FALSE))*$C331/100,0)</f>
        <v>42.802753913043482</v>
      </c>
      <c r="L331" s="283">
        <f>IFERROR((VLOOKUP($A331,'Tabela de alimentos'!$A$3:$K$1041,7,FALSE))*$C331/100,0)</f>
        <v>10.1821</v>
      </c>
      <c r="M331" s="283">
        <f>IFERROR((VLOOKUP($A331,'Tabela de alimentos'!$A$3:$K$1041,8,FALSE))*$C331/100,0)</f>
        <v>0.54149999999999998</v>
      </c>
      <c r="N331" s="283">
        <f>IFERROR((VLOOKUP($A331,'Tabela de alimentos'!$A$3:$K$1041,9,FALSE))*$C331/100,0)</f>
        <v>0</v>
      </c>
      <c r="O331" s="283">
        <f>IFERROR((VLOOKUP($A331,'Tabela de alimentos'!$A$3:$K$1041,10,FALSE))*$C331/100,0)</f>
        <v>0</v>
      </c>
      <c r="P331" s="284">
        <f>IFERROR((VLOOKUP($A331,'Tabela de alimentos'!$A$3:$K$1041,11,FALSE))*$C331/100,0)</f>
        <v>0.4199</v>
      </c>
    </row>
    <row r="332" spans="1:16" ht="24.95" customHeight="1" x14ac:dyDescent="0.25">
      <c r="A332" s="285" t="s">
        <v>315</v>
      </c>
      <c r="B332" s="278">
        <v>6</v>
      </c>
      <c r="C332" s="249">
        <v>6</v>
      </c>
      <c r="D332" s="249" t="s">
        <v>1614</v>
      </c>
      <c r="E332" s="279">
        <f t="shared" si="6"/>
        <v>1</v>
      </c>
      <c r="F332" s="282" t="s">
        <v>1276</v>
      </c>
      <c r="G332" s="283">
        <f>IFERROR((VLOOKUP($A332,'Tabela de alimentos'!$A$3:$K$1041,2,FALSE))*$C332/100,0)</f>
        <v>23.210743439999998</v>
      </c>
      <c r="H332" s="283">
        <f>IFERROR((VLOOKUP($A332,'Tabela de alimentos'!$A$3:$K$1041,3,FALSE))*$C332/100,0)</f>
        <v>97.113750552959985</v>
      </c>
      <c r="I332" s="310">
        <f>IFERROR((VLOOKUP($A332,'Tabela de alimentos'!$A$3:$K$1041,4,FALSE))*$C332/100,0)</f>
        <v>1.9199999999999998E-2</v>
      </c>
      <c r="J332" s="282">
        <f>IFERROR((VLOOKUP($A332,'Tabela de alimentos'!$A$3:$K$1041,5,FALSE))*$C332/100,0)</f>
        <v>0</v>
      </c>
      <c r="K332" s="282">
        <f>IFERROR((VLOOKUP($A332,'Tabela de alimentos'!$A$3:$K$1041,6,FALSE))*$C332/100,0)</f>
        <v>5.9765999999999995</v>
      </c>
      <c r="L332" s="283">
        <f>IFERROR((VLOOKUP($A332,'Tabela de alimentos'!$A$3:$K$1041,7,FALSE))*$C332/100,0)</f>
        <v>0.45520000000000005</v>
      </c>
      <c r="M332" s="283">
        <f>IFERROR((VLOOKUP($A332,'Tabela de alimentos'!$A$3:$K$1041,8,FALSE))*$C332/100,0)</f>
        <v>9.7999999999999997E-3</v>
      </c>
      <c r="N332" s="283">
        <f>IFERROR((VLOOKUP($A332,'Tabela de alimentos'!$A$3:$K$1041,9,FALSE))*$C332/100,0)</f>
        <v>0</v>
      </c>
      <c r="O332" s="283">
        <f>IFERROR((VLOOKUP($A332,'Tabela de alimentos'!$A$3:$K$1041,10,FALSE))*$C332/100,0)</f>
        <v>0</v>
      </c>
      <c r="P332" s="284">
        <f>IFERROR((VLOOKUP($A332,'Tabela de alimentos'!$A$3:$K$1041,11,FALSE))*$C332/100,0)</f>
        <v>0</v>
      </c>
    </row>
    <row r="333" spans="1:16" ht="24.95" customHeight="1" x14ac:dyDescent="0.25">
      <c r="A333" s="285" t="s">
        <v>861</v>
      </c>
      <c r="B333" s="278">
        <v>0.85</v>
      </c>
      <c r="C333" s="249">
        <v>0.85</v>
      </c>
      <c r="D333" s="249" t="s">
        <v>1614</v>
      </c>
      <c r="E333" s="279">
        <f t="shared" si="6"/>
        <v>1</v>
      </c>
      <c r="F333" s="282" t="s">
        <v>1277</v>
      </c>
      <c r="G333" s="283">
        <f>IFERROR((VLOOKUP($A333,'Tabela de alimentos'!$A$3:$K$1041,2,FALSE))*$C333/100,0)</f>
        <v>0</v>
      </c>
      <c r="H333" s="283">
        <f>IFERROR((VLOOKUP($A333,'Tabela de alimentos'!$A$3:$K$1041,3,FALSE))*$C333/100,0)</f>
        <v>0</v>
      </c>
      <c r="I333" s="310">
        <f>IFERROR((VLOOKUP($A333,'Tabela de alimentos'!$A$3:$K$1041,4,FALSE))*$C333/100,0)</f>
        <v>0</v>
      </c>
      <c r="J333" s="282">
        <f>IFERROR((VLOOKUP($A333,'Tabela de alimentos'!$A$3:$K$1041,5,FALSE))*$C333/100,0)</f>
        <v>0</v>
      </c>
      <c r="K333" s="282">
        <f>IFERROR((VLOOKUP($A333,'Tabela de alimentos'!$A$3:$K$1041,6,FALSE))*$C333/100,0)</f>
        <v>0</v>
      </c>
      <c r="L333" s="283">
        <f>IFERROR((VLOOKUP($A333,'Tabela de alimentos'!$A$3:$K$1041,7,FALSE))*$C333/100,0)</f>
        <v>0</v>
      </c>
      <c r="M333" s="283">
        <f>IFERROR((VLOOKUP($A333,'Tabela de alimentos'!$A$3:$K$1041,8,FALSE))*$C333/100,0)</f>
        <v>0</v>
      </c>
      <c r="N333" s="283">
        <f>IFERROR((VLOOKUP($A333,'Tabela de alimentos'!$A$3:$K$1041,9,FALSE))*$C333/100,0)</f>
        <v>0</v>
      </c>
      <c r="O333" s="283">
        <f>IFERROR((VLOOKUP($A333,'Tabela de alimentos'!$A$3:$K$1041,10,FALSE))*$C333/100,0)</f>
        <v>0</v>
      </c>
      <c r="P333" s="284">
        <f>IFERROR((VLOOKUP($A333,'Tabela de alimentos'!$A$3:$K$1041,11,FALSE))*$C333/100,0)</f>
        <v>339.51549999999997</v>
      </c>
    </row>
    <row r="334" spans="1:16" ht="24.95" customHeight="1" x14ac:dyDescent="0.25">
      <c r="A334" s="285" t="s">
        <v>226</v>
      </c>
      <c r="B334" s="278">
        <v>6.4</v>
      </c>
      <c r="C334" s="249">
        <v>6.4</v>
      </c>
      <c r="D334" s="249" t="s">
        <v>1615</v>
      </c>
      <c r="E334" s="279">
        <f t="shared" si="6"/>
        <v>1</v>
      </c>
      <c r="F334" s="282" t="s">
        <v>1216</v>
      </c>
      <c r="G334" s="283">
        <f>IFERROR((VLOOKUP($A334,'Tabela de alimentos'!$A$3:$K$1041,2,FALSE))*$C334/100,0)</f>
        <v>56.576000000000001</v>
      </c>
      <c r="H334" s="283">
        <f>IFERROR((VLOOKUP($A334,'Tabela de alimentos'!$A$3:$K$1041,3,FALSE))*$C334/100,0)</f>
        <v>236.71398400000001</v>
      </c>
      <c r="I334" s="310">
        <f>IFERROR((VLOOKUP($A334,'Tabela de alimentos'!$A$3:$K$1041,4,FALSE))*$C334/100,0)</f>
        <v>0</v>
      </c>
      <c r="J334" s="282">
        <f>IFERROR((VLOOKUP($A334,'Tabela de alimentos'!$A$3:$K$1041,5,FALSE))*$C334/100,0)</f>
        <v>6.4</v>
      </c>
      <c r="K334" s="282">
        <f>IFERROR((VLOOKUP($A334,'Tabela de alimentos'!$A$3:$K$1041,6,FALSE))*$C334/100,0)</f>
        <v>0</v>
      </c>
      <c r="L334" s="283">
        <f>IFERROR((VLOOKUP($A334,'Tabela de alimentos'!$A$3:$K$1041,7,FALSE))*$C334/100,0)</f>
        <v>0</v>
      </c>
      <c r="M334" s="283">
        <f>IFERROR((VLOOKUP($A334,'Tabela de alimentos'!$A$3:$K$1041,8,FALSE))*$C334/100,0)</f>
        <v>0</v>
      </c>
      <c r="N334" s="283">
        <f>IFERROR((VLOOKUP($A334,'Tabela de alimentos'!$A$3:$K$1041,9,FALSE))*$C334/100,0)</f>
        <v>0</v>
      </c>
      <c r="O334" s="283">
        <f>IFERROR((VLOOKUP($A334,'Tabela de alimentos'!$A$3:$K$1041,10,FALSE))*$C334/100,0)</f>
        <v>0</v>
      </c>
      <c r="P334" s="284">
        <f>IFERROR((VLOOKUP($A334,'Tabela de alimentos'!$A$3:$K$1041,11,FALSE))*$C334/100,0)</f>
        <v>0</v>
      </c>
    </row>
    <row r="335" spans="1:16" ht="24.95" customHeight="1" x14ac:dyDescent="0.25">
      <c r="A335" s="285" t="s">
        <v>307</v>
      </c>
      <c r="B335" s="278">
        <v>5.7</v>
      </c>
      <c r="C335" s="249">
        <v>5.7</v>
      </c>
      <c r="D335" s="249" t="s">
        <v>1614</v>
      </c>
      <c r="E335" s="279">
        <f t="shared" si="6"/>
        <v>1</v>
      </c>
      <c r="F335" s="282" t="s">
        <v>1278</v>
      </c>
      <c r="G335" s="283">
        <f>IFERROR((VLOOKUP($A335,'Tabela de alimentos'!$A$3:$K$1041,2,FALSE))*$C335/100,0)</f>
        <v>28.309067099999996</v>
      </c>
      <c r="H335" s="283">
        <f>IFERROR((VLOOKUP($A335,'Tabela de alimentos'!$A$3:$K$1041,3,FALSE))*$C335/100,0)</f>
        <v>118.44513674640001</v>
      </c>
      <c r="I335" s="310">
        <f>IFERROR((VLOOKUP($A335,'Tabela de alimentos'!$A$3:$K$1041,4,FALSE))*$C335/100,0)</f>
        <v>1.4489400000000001</v>
      </c>
      <c r="J335" s="282">
        <f>IFERROR((VLOOKUP($A335,'Tabela de alimentos'!$A$3:$K$1041,5,FALSE))*$C335/100,0)</f>
        <v>1.5334900000000002</v>
      </c>
      <c r="K335" s="282">
        <f>IFERROR((VLOOKUP($A335,'Tabela de alimentos'!$A$3:$K$1041,6,FALSE))*$C335/100,0)</f>
        <v>2.23326</v>
      </c>
      <c r="L335" s="283">
        <f>IFERROR((VLOOKUP($A335,'Tabela de alimentos'!$A$3:$K$1041,7,FALSE))*$C335/100,0)</f>
        <v>50.74557999999999</v>
      </c>
      <c r="M335" s="283">
        <f>IFERROR((VLOOKUP($A335,'Tabela de alimentos'!$A$3:$K$1041,8,FALSE))*$C335/100,0)</f>
        <v>2.9830000000000002E-2</v>
      </c>
      <c r="N335" s="283">
        <f>IFERROR((VLOOKUP($A335,'Tabela de alimentos'!$A$3:$K$1041,9,FALSE))*$C335/100,0)</f>
        <v>20.58023</v>
      </c>
      <c r="O335" s="283">
        <f>IFERROR((VLOOKUP($A335,'Tabela de alimentos'!$A$3:$K$1041,10,FALSE))*$C335/100,0)</f>
        <v>0</v>
      </c>
      <c r="P335" s="284">
        <f>IFERROR((VLOOKUP($A335,'Tabela de alimentos'!$A$3:$K$1041,11,FALSE))*$C335/100,0)</f>
        <v>18.411000000000001</v>
      </c>
    </row>
    <row r="336" spans="1:16" ht="24.95" customHeight="1" x14ac:dyDescent="0.25">
      <c r="A336" s="285" t="s">
        <v>327</v>
      </c>
      <c r="B336" s="278">
        <v>1.4</v>
      </c>
      <c r="C336" s="249">
        <v>1.4</v>
      </c>
      <c r="D336" s="249" t="s">
        <v>1614</v>
      </c>
      <c r="E336" s="279">
        <f t="shared" si="6"/>
        <v>1</v>
      </c>
      <c r="F336" s="282" t="s">
        <v>1219</v>
      </c>
      <c r="G336" s="283">
        <f>IFERROR((VLOOKUP($A336,'Tabela de alimentos'!$A$3:$K$1041,2,FALSE))*$C336/100,0)</f>
        <v>1.2571281384282438</v>
      </c>
      <c r="H336" s="283">
        <f>IFERROR((VLOOKUP($A336,'Tabela de alimentos'!$A$3:$K$1041,3,FALSE))*$C336/100,0)</f>
        <v>5.2598241311837732</v>
      </c>
      <c r="I336" s="310">
        <f>IFERROR((VLOOKUP($A336,'Tabela de alimentos'!$A$3:$K$1041,4,FALSE))*$C336/100,0)</f>
        <v>0.23739799269676204</v>
      </c>
      <c r="J336" s="282">
        <f>IFERROR((VLOOKUP($A336,'Tabela de alimentos'!$A$3:$K$1041,5,FALSE))*$C336/100,0)</f>
        <v>2.1247333333333333E-2</v>
      </c>
      <c r="K336" s="282">
        <f>IFERROR((VLOOKUP($A336,'Tabela de alimentos'!$A$3:$K$1041,6,FALSE))*$C336/100,0)</f>
        <v>0.10778134063657131</v>
      </c>
      <c r="L336" s="283">
        <f>IFERROR((VLOOKUP($A336,'Tabela de alimentos'!$A$3:$K$1041,7,FALSE))*$C336/100,0)</f>
        <v>0.25212133333333331</v>
      </c>
      <c r="M336" s="283">
        <f>IFERROR((VLOOKUP($A336,'Tabela de alimentos'!$A$3:$K$1041,8,FALSE))*$C336/100,0)</f>
        <v>3.6651999999999997E-2</v>
      </c>
      <c r="N336" s="283">
        <f>IFERROR((VLOOKUP($A336,'Tabela de alimentos'!$A$3:$K$1041,9,FALSE))*$C336/100,0)</f>
        <v>0</v>
      </c>
      <c r="O336" s="283">
        <f>IFERROR((VLOOKUP($A336,'Tabela de alimentos'!$A$3:$K$1041,10,FALSE))*$C336/100,0)</f>
        <v>0</v>
      </c>
      <c r="P336" s="284">
        <f>IFERROR((VLOOKUP($A336,'Tabela de alimentos'!$A$3:$K$1041,11,FALSE))*$C336/100,0)</f>
        <v>0.56000000000000005</v>
      </c>
    </row>
    <row r="337" spans="1:16" ht="24.95" customHeight="1" x14ac:dyDescent="0.25">
      <c r="A337" s="285" t="s">
        <v>313</v>
      </c>
      <c r="B337" s="278">
        <v>8.5</v>
      </c>
      <c r="C337" s="249">
        <v>8.5</v>
      </c>
      <c r="D337" s="249" t="s">
        <v>1614</v>
      </c>
      <c r="E337" s="279">
        <f t="shared" si="6"/>
        <v>1</v>
      </c>
      <c r="F337" s="282" t="s">
        <v>1279</v>
      </c>
      <c r="G337" s="283">
        <f>IFERROR((VLOOKUP($A337,'Tabela de alimentos'!$A$3:$K$1041,2,FALSE))*$C337/100,0)</f>
        <v>12.164497333333333</v>
      </c>
      <c r="H337" s="283">
        <f>IFERROR((VLOOKUP($A337,'Tabela de alimentos'!$A$3:$K$1041,3,FALSE))*$C337/100,0)</f>
        <v>50.896256842666673</v>
      </c>
      <c r="I337" s="310">
        <f>IFERROR((VLOOKUP($A337,'Tabela de alimentos'!$A$3:$K$1041,4,FALSE))*$C337/100,0)</f>
        <v>1.10755</v>
      </c>
      <c r="J337" s="282">
        <f>IFERROR((VLOOKUP($A337,'Tabela de alimentos'!$A$3:$K$1041,5,FALSE))*$C337/100,0)</f>
        <v>0.75650000000000006</v>
      </c>
      <c r="K337" s="282">
        <f>IFERROR((VLOOKUP($A337,'Tabela de alimentos'!$A$3:$K$1041,6,FALSE))*$C337/100,0)</f>
        <v>0.13911666666666717</v>
      </c>
      <c r="L337" s="283">
        <f>IFERROR((VLOOKUP($A337,'Tabela de alimentos'!$A$3:$K$1041,7,FALSE))*$C337/100,0)</f>
        <v>3.5719833333333333</v>
      </c>
      <c r="M337" s="283">
        <f>IFERROR((VLOOKUP($A337,'Tabela de alimentos'!$A$3:$K$1041,8,FALSE))*$C337/100,0)</f>
        <v>0.13288333333333335</v>
      </c>
      <c r="N337" s="283">
        <f>IFERROR((VLOOKUP($A337,'Tabela de alimentos'!$A$3:$K$1041,9,FALSE))*$C337/100,0)</f>
        <v>6.700266666666665</v>
      </c>
      <c r="O337" s="283">
        <f>IFERROR((VLOOKUP($A337,'Tabela de alimentos'!$A$3:$K$1041,10,FALSE))*$C337/100,0)</f>
        <v>0</v>
      </c>
      <c r="P337" s="284">
        <f>IFERROR((VLOOKUP($A337,'Tabela de alimentos'!$A$3:$K$1041,11,FALSE))*$C337/100,0)</f>
        <v>14.28</v>
      </c>
    </row>
    <row r="338" spans="1:16" ht="24.95" customHeight="1" x14ac:dyDescent="0.25">
      <c r="A338" s="320" t="s">
        <v>217</v>
      </c>
      <c r="B338" s="254">
        <v>15</v>
      </c>
      <c r="C338" s="331">
        <v>15</v>
      </c>
      <c r="D338" s="249" t="s">
        <v>1614</v>
      </c>
      <c r="E338" s="321">
        <f t="shared" ref="E338" si="7">IFERROR(B338/C338,0)</f>
        <v>1</v>
      </c>
      <c r="F338" s="289" t="s">
        <v>1288</v>
      </c>
      <c r="G338" s="348">
        <f>IFERROR((VLOOKUP($A338,'Tabela de alimentos'!$A$3:$K$1041,2,FALSE))*$C338/100,0)</f>
        <v>108.89533902689982</v>
      </c>
      <c r="H338" s="283">
        <f>IFERROR((VLOOKUP($A338,'Tabela de alimentos'!$A$3:$K$1041,3,FALSE))*$C338/100,0)</f>
        <v>455.61809848854887</v>
      </c>
      <c r="I338" s="310">
        <f>IFERROR((VLOOKUP($A338,'Tabela de alimentos'!$A$3:$K$1041,4,FALSE))*$C338/100,0)</f>
        <v>6.2205001115798957E-2</v>
      </c>
      <c r="J338" s="282">
        <f>IFERROR((VLOOKUP($A338,'Tabela de alimentos'!$A$3:$K$1041,5,FALSE))*$C338/100,0)</f>
        <v>12.354149999999999</v>
      </c>
      <c r="K338" s="282">
        <f>IFERROR((VLOOKUP($A338,'Tabela de alimentos'!$A$3:$K$1041,6,FALSE))*$C338/100,0)</f>
        <v>9.4949988841999348E-3</v>
      </c>
      <c r="L338" s="283">
        <f>IFERROR((VLOOKUP($A338,'Tabela de alimentos'!$A$3:$K$1041,7,FALSE))*$C338/100,0)</f>
        <v>1.4134500000000001</v>
      </c>
      <c r="M338" s="283">
        <f>IFERROR((VLOOKUP($A338,'Tabela de alimentos'!$A$3:$K$1041,8,FALSE))*$C338/100,0)</f>
        <v>2.3100000000000006E-2</v>
      </c>
      <c r="N338" s="283">
        <f>IFERROR((VLOOKUP($A338,'Tabela de alimentos'!$A$3:$K$1041,9,FALSE))*$C338/100,0)</f>
        <v>113.1</v>
      </c>
      <c r="O338" s="283">
        <f>IFERROR((VLOOKUP($A338,'Tabela de alimentos'!$A$3:$K$1041,10,FALSE))*$C338/100,0)</f>
        <v>0</v>
      </c>
      <c r="P338" s="284">
        <f>IFERROR((VLOOKUP($A338,'Tabela de alimentos'!$A$3:$K$1041,11,FALSE))*$C338/100,0)</f>
        <v>86.804200000000023</v>
      </c>
    </row>
    <row r="339" spans="1:16" ht="24.95" customHeight="1" x14ac:dyDescent="0.25">
      <c r="A339" s="373" t="s">
        <v>1209</v>
      </c>
      <c r="B339" s="542" t="s">
        <v>1289</v>
      </c>
      <c r="C339" s="543"/>
      <c r="D339" s="257"/>
      <c r="E339" s="374"/>
      <c r="F339" s="374"/>
      <c r="G339" s="290"/>
      <c r="H339" s="257"/>
      <c r="I339" s="257"/>
      <c r="J339" s="257"/>
      <c r="K339" s="257"/>
      <c r="L339" s="257"/>
      <c r="M339" s="257"/>
      <c r="N339" s="257"/>
      <c r="O339" s="257"/>
      <c r="P339" s="294"/>
    </row>
    <row r="340" spans="1:16" ht="24.95" customHeight="1" x14ac:dyDescent="0.25">
      <c r="A340" s="295" t="s">
        <v>767</v>
      </c>
      <c r="B340" s="537"/>
      <c r="C340" s="537"/>
      <c r="D340" s="250"/>
      <c r="E340" s="296"/>
      <c r="F340" s="296"/>
      <c r="G340" s="297"/>
      <c r="H340" s="296"/>
      <c r="I340" s="296"/>
      <c r="J340" s="296"/>
      <c r="K340" s="296"/>
      <c r="L340" s="296"/>
      <c r="M340" s="298"/>
      <c r="N340" s="298"/>
      <c r="O340" s="298"/>
      <c r="P340" s="299"/>
    </row>
    <row r="341" spans="1:16" ht="24.95" customHeight="1" x14ac:dyDescent="0.25">
      <c r="A341" s="516" t="s">
        <v>1047</v>
      </c>
      <c r="B341" s="517"/>
      <c r="C341" s="517"/>
      <c r="D341" s="517"/>
      <c r="E341" s="517"/>
      <c r="F341" s="517"/>
      <c r="G341" s="517"/>
      <c r="H341" s="517"/>
      <c r="I341" s="517"/>
      <c r="J341" s="517"/>
      <c r="K341" s="517"/>
      <c r="L341" s="517"/>
      <c r="M341" s="517"/>
      <c r="N341" s="517"/>
      <c r="O341" s="517"/>
      <c r="P341" s="518"/>
    </row>
    <row r="342" spans="1:16" ht="24.95" customHeight="1" x14ac:dyDescent="0.25">
      <c r="A342" s="507" t="s">
        <v>1048</v>
      </c>
      <c r="B342" s="517"/>
      <c r="C342" s="517"/>
      <c r="D342" s="517"/>
      <c r="E342" s="517"/>
      <c r="F342" s="517"/>
      <c r="G342" s="517"/>
      <c r="H342" s="517"/>
      <c r="I342" s="517"/>
      <c r="J342" s="517"/>
      <c r="K342" s="517"/>
      <c r="L342" s="517"/>
      <c r="M342" s="517"/>
      <c r="N342" s="517"/>
      <c r="O342" s="517"/>
      <c r="P342" s="518"/>
    </row>
    <row r="343" spans="1:16" ht="24.95" customHeight="1" thickBot="1" x14ac:dyDescent="0.3">
      <c r="A343" s="519" t="s">
        <v>1126</v>
      </c>
      <c r="B343" s="520"/>
      <c r="C343" s="520"/>
      <c r="D343" s="520"/>
      <c r="E343" s="520"/>
      <c r="F343" s="520"/>
      <c r="G343" s="520"/>
      <c r="H343" s="520"/>
      <c r="I343" s="520"/>
      <c r="J343" s="520"/>
      <c r="K343" s="520"/>
      <c r="L343" s="520"/>
      <c r="M343" s="520"/>
      <c r="N343" s="520"/>
      <c r="O343" s="520"/>
      <c r="P343" s="521"/>
    </row>
    <row r="344" spans="1:16" ht="24.95" customHeight="1" thickBot="1" x14ac:dyDescent="0.3">
      <c r="A344" s="333"/>
      <c r="B344" s="532" t="s">
        <v>1152</v>
      </c>
      <c r="C344" s="532"/>
      <c r="D344" s="532"/>
      <c r="E344" s="532"/>
      <c r="F344" s="532"/>
      <c r="G344" s="532"/>
      <c r="H344" s="532"/>
      <c r="I344" s="532"/>
      <c r="J344" s="532"/>
      <c r="K344" s="532"/>
      <c r="L344" s="334"/>
      <c r="M344" s="334"/>
      <c r="N344" s="334"/>
      <c r="O344" s="334"/>
      <c r="P344" s="335"/>
    </row>
    <row r="345" spans="1:16" ht="48" customHeight="1" x14ac:dyDescent="0.25">
      <c r="A345" s="510" t="s">
        <v>762</v>
      </c>
      <c r="B345" s="511"/>
      <c r="C345" s="511"/>
      <c r="D345" s="511"/>
      <c r="E345" s="511"/>
      <c r="F345" s="511"/>
      <c r="G345" s="511"/>
      <c r="H345" s="511"/>
      <c r="I345" s="511"/>
      <c r="J345" s="511"/>
      <c r="K345" s="511"/>
      <c r="L345" s="511"/>
      <c r="M345" s="511"/>
      <c r="N345" s="511"/>
      <c r="O345" s="511"/>
      <c r="P345" s="512"/>
    </row>
    <row r="346" spans="1:16" ht="24.95" customHeight="1" x14ac:dyDescent="0.25">
      <c r="A346" s="513" t="s">
        <v>1366</v>
      </c>
      <c r="B346" s="514"/>
      <c r="C346" s="514"/>
      <c r="D346" s="514"/>
      <c r="E346" s="514"/>
      <c r="F346" s="514"/>
      <c r="G346" s="514"/>
      <c r="H346" s="514"/>
      <c r="I346" s="514"/>
      <c r="J346" s="514"/>
      <c r="K346" s="514"/>
      <c r="L346" s="514"/>
      <c r="M346" s="514"/>
      <c r="N346" s="514"/>
      <c r="O346" s="514"/>
      <c r="P346" s="515"/>
    </row>
    <row r="347" spans="1:16" ht="24.95" customHeight="1" x14ac:dyDescent="0.25">
      <c r="A347" s="534" t="s">
        <v>1049</v>
      </c>
      <c r="B347" s="535"/>
      <c r="C347" s="535"/>
      <c r="D347" s="535"/>
      <c r="E347" s="535"/>
      <c r="F347" s="536"/>
      <c r="G347" s="522" t="s">
        <v>764</v>
      </c>
      <c r="H347" s="523"/>
      <c r="I347" s="523"/>
      <c r="J347" s="523"/>
      <c r="K347" s="523"/>
      <c r="L347" s="523"/>
      <c r="M347" s="523"/>
      <c r="N347" s="523"/>
      <c r="O347" s="523"/>
      <c r="P347" s="524"/>
    </row>
    <row r="348" spans="1:16" ht="24.95" customHeight="1" x14ac:dyDescent="0.25">
      <c r="A348" s="525" t="s">
        <v>393</v>
      </c>
      <c r="B348" s="505" t="s">
        <v>644</v>
      </c>
      <c r="C348" s="505" t="s">
        <v>645</v>
      </c>
      <c r="D348" s="505" t="s">
        <v>1613</v>
      </c>
      <c r="E348" s="505" t="s">
        <v>394</v>
      </c>
      <c r="F348" s="505" t="s">
        <v>621</v>
      </c>
      <c r="G348" s="570" t="s">
        <v>31</v>
      </c>
      <c r="H348" s="571"/>
      <c r="I348" s="403" t="s">
        <v>7</v>
      </c>
      <c r="J348" s="404" t="s">
        <v>32</v>
      </c>
      <c r="K348" s="404" t="s">
        <v>640</v>
      </c>
      <c r="L348" s="405" t="s">
        <v>8</v>
      </c>
      <c r="M348" s="406" t="s">
        <v>9</v>
      </c>
      <c r="N348" s="407" t="s">
        <v>10</v>
      </c>
      <c r="O348" s="404" t="s">
        <v>396</v>
      </c>
      <c r="P348" s="408" t="s">
        <v>623</v>
      </c>
    </row>
    <row r="349" spans="1:16" ht="24.95" customHeight="1" x14ac:dyDescent="0.25">
      <c r="A349" s="526"/>
      <c r="B349" s="506"/>
      <c r="C349" s="506"/>
      <c r="D349" s="506"/>
      <c r="E349" s="506"/>
      <c r="F349" s="506"/>
      <c r="G349" s="409" t="s">
        <v>34</v>
      </c>
      <c r="H349" s="410" t="s">
        <v>35</v>
      </c>
      <c r="I349" s="411" t="s">
        <v>36</v>
      </c>
      <c r="J349" s="412" t="s">
        <v>36</v>
      </c>
      <c r="K349" s="412" t="s">
        <v>36</v>
      </c>
      <c r="L349" s="413" t="s">
        <v>37</v>
      </c>
      <c r="M349" s="414" t="s">
        <v>37</v>
      </c>
      <c r="N349" s="415" t="s">
        <v>38</v>
      </c>
      <c r="O349" s="412" t="s">
        <v>37</v>
      </c>
      <c r="P349" s="416" t="s">
        <v>37</v>
      </c>
    </row>
    <row r="350" spans="1:16" ht="24.95" customHeight="1" x14ac:dyDescent="0.25">
      <c r="A350" s="277" t="s">
        <v>282</v>
      </c>
      <c r="B350" s="278">
        <v>90</v>
      </c>
      <c r="C350" s="249">
        <v>60</v>
      </c>
      <c r="D350" s="249" t="s">
        <v>1614</v>
      </c>
      <c r="E350" s="279">
        <f t="shared" ref="E350:E359" si="8">IFERROR(B350/C350,0)</f>
        <v>1.5</v>
      </c>
      <c r="F350" s="279" t="s">
        <v>1360</v>
      </c>
      <c r="G350" s="280">
        <f>IFERROR((VLOOKUP($A350,'[1]Tabela de alimentos'!$A$3:$K$1041,2,FALSE))*$C350/100,0)</f>
        <v>71.495559999999998</v>
      </c>
      <c r="H350" s="283">
        <f>IFERROR((VLOOKUP($A350,'[1]Tabela de alimentos'!$A$3:$K$1041,3,FALSE))*$C350/100,0)</f>
        <v>299.13742303999999</v>
      </c>
      <c r="I350" s="310">
        <f>IFERROR((VLOOKUP($A350,'[1]Tabela de alimentos'!$A$3:$K$1041,4,FALSE))*$C350/100,0)</f>
        <v>12.916000000000002</v>
      </c>
      <c r="J350" s="282">
        <f>IFERROR((VLOOKUP($A350,'[1]Tabela de alimentos'!$A$3:$K$1041,5,FALSE))*$C350/100,0)</f>
        <v>1.8119999999999998</v>
      </c>
      <c r="K350" s="282">
        <f>IFERROR((VLOOKUP($A350,'[1]Tabela de alimentos'!$A$3:$K$1041,6,FALSE))*$C350/100,0)</f>
        <v>0</v>
      </c>
      <c r="L350" s="283">
        <f>IFERROR((VLOOKUP($A350,'[1]Tabela de alimentos'!$A$3:$K$1041,7,FALSE))*$C350/100,0)</f>
        <v>4.4180000000000001</v>
      </c>
      <c r="M350" s="283">
        <f>IFERROR((VLOOKUP($A350,'[1]Tabela de alimentos'!$A$3:$K$1041,8,FALSE))*$C350/100,0)</f>
        <v>0.26</v>
      </c>
      <c r="N350" s="283">
        <f>IFERROR((VLOOKUP($A350,'[1]Tabela de alimentos'!$A$3:$K$1041,9,FALSE))*$C350/100,0)</f>
        <v>1.2</v>
      </c>
      <c r="O350" s="283">
        <f>IFERROR((VLOOKUP($A350,'[1]Tabela de alimentos'!$A$3:$K$1041,10,FALSE))*$C350/100,0)</f>
        <v>0</v>
      </c>
      <c r="P350" s="284">
        <f>IFERROR((VLOOKUP($A350,'[1]Tabela de alimentos'!$A$3:$K$1041,11,FALSE))*$C350/100,0)</f>
        <v>33.6</v>
      </c>
    </row>
    <row r="351" spans="1:16" ht="24.95" customHeight="1" x14ac:dyDescent="0.25">
      <c r="A351" s="285" t="s">
        <v>90</v>
      </c>
      <c r="B351" s="278">
        <v>1</v>
      </c>
      <c r="C351" s="249">
        <v>1</v>
      </c>
      <c r="D351" s="249" t="s">
        <v>1614</v>
      </c>
      <c r="E351" s="279">
        <f t="shared" si="8"/>
        <v>1</v>
      </c>
      <c r="F351" s="279" t="s">
        <v>1290</v>
      </c>
      <c r="G351" s="282">
        <f>IFERROR((VLOOKUP($A351,'[1]Tabela de alimentos'!$A$3:$K$1041,2,FALSE))*$C351/100,0)</f>
        <v>1.1312987826086958</v>
      </c>
      <c r="H351" s="283">
        <f>IFERROR((VLOOKUP($A351,'[1]Tabela de alimentos'!$A$3:$K$1041,3,FALSE))*$C351/100,0)</f>
        <v>4.733354106434783</v>
      </c>
      <c r="I351" s="310">
        <f>IFERROR((VLOOKUP($A351,'[1]Tabela de alimentos'!$A$3:$K$1041,4,FALSE))*$C351/100,0)</f>
        <v>7.0108695652173911E-2</v>
      </c>
      <c r="J351" s="282">
        <f>IFERROR((VLOOKUP($A351,'[1]Tabela de alimentos'!$A$3:$K$1041,5,FALSE))*$C351/100,0)</f>
        <v>2.2000000000000001E-3</v>
      </c>
      <c r="K351" s="282">
        <f>IFERROR((VLOOKUP($A351,'[1]Tabela de alimentos'!$A$3:$K$1041,6,FALSE))*$C351/100,0)</f>
        <v>0.23905797101449278</v>
      </c>
      <c r="L351" s="283">
        <f>IFERROR((VLOOKUP($A351,'[1]Tabela de alimentos'!$A$3:$K$1041,7,FALSE))*$C351/100,0)</f>
        <v>0.1356</v>
      </c>
      <c r="M351" s="283">
        <f>IFERROR((VLOOKUP($A351,'[1]Tabela de alimentos'!$A$3:$K$1041,8,FALSE))*$C351/100,0)</f>
        <v>8.0000000000000002E-3</v>
      </c>
      <c r="N351" s="283">
        <f>IFERROR((VLOOKUP($A351,'[1]Tabela de alimentos'!$A$3:$K$1041,9,FALSE))*$C351/100,0)</f>
        <v>0</v>
      </c>
      <c r="O351" s="283">
        <f>IFERROR((VLOOKUP($A351,'[1]Tabela de alimentos'!$A$3:$K$1041,10,FALSE))*$C351/100,0)</f>
        <v>0</v>
      </c>
      <c r="P351" s="284">
        <f>IFERROR((VLOOKUP($A351,'[1]Tabela de alimentos'!$A$3:$K$1041,11,FALSE))*$C351/100,0)</f>
        <v>5.3600000000000002E-2</v>
      </c>
    </row>
    <row r="352" spans="1:16" ht="24.95" customHeight="1" x14ac:dyDescent="0.25">
      <c r="A352" s="285" t="s">
        <v>861</v>
      </c>
      <c r="B352" s="278">
        <v>0.2</v>
      </c>
      <c r="C352" s="249">
        <v>0.2</v>
      </c>
      <c r="D352" s="249" t="s">
        <v>1614</v>
      </c>
      <c r="E352" s="279">
        <f t="shared" si="8"/>
        <v>1</v>
      </c>
      <c r="F352" s="279" t="s">
        <v>1291</v>
      </c>
      <c r="G352" s="282">
        <f>IFERROR((VLOOKUP($A352,'[1]Tabela de alimentos'!$A$3:$K$1041,2,FALSE))*$C352/100,0)</f>
        <v>0</v>
      </c>
      <c r="H352" s="283">
        <f>IFERROR((VLOOKUP($A352,'[1]Tabela de alimentos'!$A$3:$K$1041,3,FALSE))*$C352/100,0)</f>
        <v>0</v>
      </c>
      <c r="I352" s="310">
        <f>IFERROR((VLOOKUP($A352,'[1]Tabela de alimentos'!$A$3:$K$1041,4,FALSE))*$C352/100,0)</f>
        <v>0</v>
      </c>
      <c r="J352" s="282">
        <f>IFERROR((VLOOKUP($A352,'[1]Tabela de alimentos'!$A$3:$K$1041,5,FALSE))*$C352/100,0)</f>
        <v>0</v>
      </c>
      <c r="K352" s="282">
        <f>IFERROR((VLOOKUP($A352,'[1]Tabela de alimentos'!$A$3:$K$1041,6,FALSE))*$C352/100,0)</f>
        <v>0</v>
      </c>
      <c r="L352" s="283">
        <f>IFERROR((VLOOKUP($A352,'[1]Tabela de alimentos'!$A$3:$K$1041,7,FALSE))*$C352/100,0)</f>
        <v>0</v>
      </c>
      <c r="M352" s="283">
        <f>IFERROR((VLOOKUP($A352,'[1]Tabela de alimentos'!$A$3:$K$1041,8,FALSE))*$C352/100,0)</f>
        <v>0</v>
      </c>
      <c r="N352" s="283">
        <f>IFERROR((VLOOKUP($A352,'[1]Tabela de alimentos'!$A$3:$K$1041,9,FALSE))*$C352/100,0)</f>
        <v>0</v>
      </c>
      <c r="O352" s="283">
        <f>IFERROR((VLOOKUP($A352,'[1]Tabela de alimentos'!$A$3:$K$1041,10,FALSE))*$C352/100,0)</f>
        <v>0</v>
      </c>
      <c r="P352" s="284">
        <f>IFERROR((VLOOKUP($A352,'[1]Tabela de alimentos'!$A$3:$K$1041,11,FALSE))*$C352/100,0)</f>
        <v>79.88600000000001</v>
      </c>
    </row>
    <row r="353" spans="1:16" ht="24.95" customHeight="1" x14ac:dyDescent="0.25">
      <c r="A353" s="285" t="s">
        <v>226</v>
      </c>
      <c r="B353" s="278">
        <v>5</v>
      </c>
      <c r="C353" s="249">
        <v>5</v>
      </c>
      <c r="D353" s="249" t="s">
        <v>1615</v>
      </c>
      <c r="E353" s="279">
        <f t="shared" si="8"/>
        <v>1</v>
      </c>
      <c r="F353" s="279" t="s">
        <v>1292</v>
      </c>
      <c r="G353" s="282">
        <f>IFERROR((VLOOKUP($A353,'[1]Tabela de alimentos'!$A$3:$K$1041,2,FALSE))*$C353/100,0)</f>
        <v>44.2</v>
      </c>
      <c r="H353" s="283">
        <f>IFERROR((VLOOKUP($A353,'[1]Tabela de alimentos'!$A$3:$K$1041,3,FALSE))*$C353/100,0)</f>
        <v>184.93279999999999</v>
      </c>
      <c r="I353" s="310">
        <f>IFERROR((VLOOKUP($A353,'[1]Tabela de alimentos'!$A$3:$K$1041,4,FALSE))*$C353/100,0)</f>
        <v>0</v>
      </c>
      <c r="J353" s="282">
        <f>IFERROR((VLOOKUP($A353,'[1]Tabela de alimentos'!$A$3:$K$1041,5,FALSE))*$C353/100,0)</f>
        <v>5</v>
      </c>
      <c r="K353" s="282">
        <f>IFERROR((VLOOKUP($A353,'[1]Tabela de alimentos'!$A$3:$K$1041,6,FALSE))*$C353/100,0)</f>
        <v>0</v>
      </c>
      <c r="L353" s="283">
        <f>IFERROR((VLOOKUP($A353,'[1]Tabela de alimentos'!$A$3:$K$1041,7,FALSE))*$C353/100,0)</f>
        <v>0</v>
      </c>
      <c r="M353" s="283">
        <f>IFERROR((VLOOKUP($A353,'[1]Tabela de alimentos'!$A$3:$K$1041,8,FALSE))*$C353/100,0)</f>
        <v>0</v>
      </c>
      <c r="N353" s="283">
        <f>IFERROR((VLOOKUP($A353,'[1]Tabela de alimentos'!$A$3:$K$1041,9,FALSE))*$C353/100,0)</f>
        <v>0</v>
      </c>
      <c r="O353" s="283">
        <f>IFERROR((VLOOKUP($A353,'[1]Tabela de alimentos'!$A$3:$K$1041,10,FALSE))*$C353/100,0)</f>
        <v>0</v>
      </c>
      <c r="P353" s="284">
        <f>IFERROR((VLOOKUP($A353,'[1]Tabela de alimentos'!$A$3:$K$1041,11,FALSE))*$C353/100,0)</f>
        <v>0</v>
      </c>
    </row>
    <row r="354" spans="1:16" ht="24.95" customHeight="1" x14ac:dyDescent="0.25">
      <c r="A354" s="285" t="s">
        <v>78</v>
      </c>
      <c r="B354" s="278">
        <v>50</v>
      </c>
      <c r="C354" s="249">
        <v>50</v>
      </c>
      <c r="D354" s="249" t="s">
        <v>1614</v>
      </c>
      <c r="E354" s="279">
        <f t="shared" si="8"/>
        <v>1</v>
      </c>
      <c r="F354" s="279" t="s">
        <v>1250</v>
      </c>
      <c r="G354" s="282">
        <f>IFERROR((VLOOKUP($A354,'[1]Tabela de alimentos'!$A$3:$K$1041,2,FALSE))*$C354/100,0)</f>
        <v>155.48247000000001</v>
      </c>
      <c r="H354" s="283">
        <f>IFERROR((VLOOKUP($A354,'[1]Tabela de alimentos'!$A$3:$K$1041,3,FALSE))*$C354/100,0)</f>
        <v>650.5386544800001</v>
      </c>
      <c r="I354" s="310">
        <f>IFERROR((VLOOKUP($A354,'[1]Tabela de alimentos'!$A$3:$K$1041,4,FALSE))*$C354/100,0)</f>
        <v>4.1989999999999998</v>
      </c>
      <c r="J354" s="282">
        <f>IFERROR((VLOOKUP($A354,'[1]Tabela de alimentos'!$A$3:$K$1041,5,FALSE))*$C354/100,0)</f>
        <v>1.42</v>
      </c>
      <c r="K354" s="282">
        <f>IFERROR((VLOOKUP($A354,'[1]Tabela de alimentos'!$A$3:$K$1041,6,FALSE))*$C354/100,0)</f>
        <v>30.725999999999999</v>
      </c>
      <c r="L354" s="283">
        <f>IFERROR((VLOOKUP($A354,'[1]Tabela de alimentos'!$A$3:$K$1041,7,FALSE))*$C354/100,0)</f>
        <v>25.808999999999997</v>
      </c>
      <c r="M354" s="283">
        <f>IFERROR((VLOOKUP($A354,'[1]Tabela de alimentos'!$A$3:$K$1041,8,FALSE))*$C354/100,0)</f>
        <v>1.1343333333333332</v>
      </c>
      <c r="N354" s="283">
        <f>IFERROR((VLOOKUP($A354,'[1]Tabela de alimentos'!$A$3:$K$1041,9,FALSE))*$C354/100,0)</f>
        <v>0</v>
      </c>
      <c r="O354" s="283">
        <f>IFERROR((VLOOKUP($A354,'[1]Tabela de alimentos'!$A$3:$K$1041,10,FALSE))*$C354/100,0)</f>
        <v>0</v>
      </c>
      <c r="P354" s="284">
        <f>IFERROR((VLOOKUP($A354,'[1]Tabela de alimentos'!$A$3:$K$1041,11,FALSE))*$C354/100,0)</f>
        <v>215.39599999999999</v>
      </c>
    </row>
    <row r="355" spans="1:16" ht="24.95" customHeight="1" x14ac:dyDescent="0.25">
      <c r="A355" s="285" t="s">
        <v>137</v>
      </c>
      <c r="B355" s="278">
        <v>55</v>
      </c>
      <c r="C355" s="249">
        <v>50</v>
      </c>
      <c r="D355" s="249" t="s">
        <v>1614</v>
      </c>
      <c r="E355" s="279">
        <f t="shared" si="8"/>
        <v>1.1000000000000001</v>
      </c>
      <c r="F355" s="279" t="s">
        <v>1300</v>
      </c>
      <c r="G355" s="282">
        <f>IFERROR((VLOOKUP($A355,'[1]Tabela de alimentos'!$A$3:$K$1041,2,FALSE))*$C355/100,0)</f>
        <v>10.273454583333319</v>
      </c>
      <c r="H355" s="283">
        <f>IFERROR((VLOOKUP($A355,'[1]Tabela de alimentos'!$A$3:$K$1041,3,FALSE))*$C355/100,0)</f>
        <v>42.984133976666605</v>
      </c>
      <c r="I355" s="310">
        <f>IFERROR((VLOOKUP($A355,'[1]Tabela de alimentos'!$A$3:$K$1041,4,FALSE))*$C355/100,0)</f>
        <v>0.40520833333333345</v>
      </c>
      <c r="J355" s="282">
        <f>IFERROR((VLOOKUP($A355,'[1]Tabela de alimentos'!$A$3:$K$1041,5,FALSE))*$C355/100,0)</f>
        <v>0</v>
      </c>
      <c r="K355" s="282">
        <f>IFERROR((VLOOKUP($A355,'[1]Tabela de alimentos'!$A$3:$K$1041,6,FALSE))*$C355/100,0)</f>
        <v>2.5589583333333308</v>
      </c>
      <c r="L355" s="283">
        <f>IFERROR((VLOOKUP($A355,'[1]Tabela de alimentos'!$A$3:$K$1041,7,FALSE))*$C355/100,0)</f>
        <v>3.4731666666666672</v>
      </c>
      <c r="M355" s="283">
        <f>IFERROR((VLOOKUP($A355,'[1]Tabela de alimentos'!$A$3:$K$1041,8,FALSE))*$C355/100,0)</f>
        <v>0.14516666666666667</v>
      </c>
      <c r="N355" s="283">
        <f>IFERROR((VLOOKUP($A355,'[1]Tabela de alimentos'!$A$3:$K$1041,9,FALSE))*$C355/100,0)</f>
        <v>0</v>
      </c>
      <c r="O355" s="283">
        <f>IFERROR((VLOOKUP($A355,'[1]Tabela de alimentos'!$A$3:$K$1041,10,FALSE))*$C355/100,0)</f>
        <v>6.4020000000000001</v>
      </c>
      <c r="P355" s="284">
        <f>IFERROR((VLOOKUP($A355,'[1]Tabela de alimentos'!$A$3:$K$1041,11,FALSE))*$C355/100,0)</f>
        <v>2.6215000000000002</v>
      </c>
    </row>
    <row r="356" spans="1:16" ht="24.95" customHeight="1" x14ac:dyDescent="0.25">
      <c r="A356" s="285" t="s">
        <v>129</v>
      </c>
      <c r="B356" s="278">
        <v>1.2</v>
      </c>
      <c r="C356" s="249">
        <v>1</v>
      </c>
      <c r="D356" s="249" t="s">
        <v>1614</v>
      </c>
      <c r="E356" s="279">
        <f>IFERROR(B356/C356,0)</f>
        <v>1.2</v>
      </c>
      <c r="F356" s="279" t="s">
        <v>1293</v>
      </c>
      <c r="G356" s="282">
        <f>IFERROR((VLOOKUP($A356,'[1]Tabela de alimentos'!$A$3:$K$1041,2,FALSE))*$C356/100,0)</f>
        <v>0.33424111594202882</v>
      </c>
      <c r="H356" s="283">
        <f>IFERROR((VLOOKUP($A356,'[1]Tabela de alimentos'!$A$3:$K$1041,3,FALSE))*$C356/100,0)</f>
        <v>1.3984648291014488</v>
      </c>
      <c r="I356" s="310">
        <f>IFERROR((VLOOKUP($A356,'[1]Tabela de alimentos'!$A$3:$K$1041,4,FALSE))*$C356/100,0)</f>
        <v>3.2572463768115942E-2</v>
      </c>
      <c r="J356" s="282">
        <f>IFERROR((VLOOKUP($A356,'[1]Tabela de alimentos'!$A$3:$K$1041,5,FALSE))*$C356/100,0)</f>
        <v>6.0999999999999995E-3</v>
      </c>
      <c r="K356" s="282">
        <f>IFERROR((VLOOKUP($A356,'[1]Tabela de alimentos'!$A$3:$K$1041,6,FALSE))*$C356/100,0)</f>
        <v>5.7060869565217345E-2</v>
      </c>
      <c r="L356" s="283">
        <f>IFERROR((VLOOKUP($A356,'[1]Tabela de alimentos'!$A$3:$K$1041,7,FALSE))*$C356/100,0)</f>
        <v>1.7941333333333334</v>
      </c>
      <c r="M356" s="283">
        <f>IFERROR((VLOOKUP($A356,'[1]Tabela de alimentos'!$A$3:$K$1041,8,FALSE))*$C356/100,0)</f>
        <v>3.1800000000000002E-2</v>
      </c>
      <c r="N356" s="283">
        <f>IFERROR((VLOOKUP($A356,'[1]Tabela de alimentos'!$A$3:$K$1041,9,FALSE))*$C356/100,0)</f>
        <v>17.43</v>
      </c>
      <c r="O356" s="283">
        <f>IFERROR((VLOOKUP($A356,'[1]Tabela de alimentos'!$A$3:$K$1041,10,FALSE))*$C356/100,0)</f>
        <v>0.51693333333333324</v>
      </c>
      <c r="P356" s="284">
        <f>IFERROR((VLOOKUP($A356,'[1]Tabela de alimentos'!$A$3:$K$1041,11,FALSE))*$C356/100,0)</f>
        <v>2.3E-2</v>
      </c>
    </row>
    <row r="357" spans="1:16" ht="24.95" customHeight="1" x14ac:dyDescent="0.25">
      <c r="A357" s="285" t="s">
        <v>102</v>
      </c>
      <c r="B357" s="278">
        <v>1.1499999999999999</v>
      </c>
      <c r="C357" s="249">
        <v>1</v>
      </c>
      <c r="D357" s="249" t="s">
        <v>1614</v>
      </c>
      <c r="E357" s="279">
        <f t="shared" ref="E357" si="9">IFERROR(B357/C357,0)</f>
        <v>1.1499999999999999</v>
      </c>
      <c r="F357" s="279" t="s">
        <v>1293</v>
      </c>
      <c r="G357" s="282">
        <f>IFERROR((VLOOKUP($A357,'[1]Tabela de alimentos'!$A$3:$K$1041,2,FALSE))*$C357/100,0)</f>
        <v>0.19515885507246439</v>
      </c>
      <c r="H357" s="283">
        <f>IFERROR((VLOOKUP($A357,'[1]Tabela de alimentos'!$A$3:$K$1041,3,FALSE))*$C357/100,0)</f>
        <v>0.81654464962319095</v>
      </c>
      <c r="I357" s="310">
        <f>IFERROR((VLOOKUP($A357,'[1]Tabela de alimentos'!$A$3:$K$1041,4,FALSE))*$C357/100,0)</f>
        <v>1.865942028985507E-2</v>
      </c>
      <c r="J357" s="282">
        <f>IFERROR((VLOOKUP($A357,'[1]Tabela de alimentos'!$A$3:$K$1041,5,FALSE))*$C357/100,0)</f>
        <v>3.4999999999999996E-3</v>
      </c>
      <c r="K357" s="282">
        <f>IFERROR((VLOOKUP($A357,'[1]Tabela de alimentos'!$A$3:$K$1041,6,FALSE))*$C357/100,0)</f>
        <v>3.3707246376811648E-2</v>
      </c>
      <c r="L357" s="283">
        <f>IFERROR((VLOOKUP($A357,'[1]Tabela de alimentos'!$A$3:$K$1041,7,FALSE))*$C357/100,0)</f>
        <v>0.79853333333333343</v>
      </c>
      <c r="M357" s="283">
        <f>IFERROR((VLOOKUP($A357,'[1]Tabela de alimentos'!$A$3:$K$1041,8,FALSE))*$C357/100,0)</f>
        <v>6.4666666666666657E-3</v>
      </c>
      <c r="N357" s="283">
        <f>IFERROR((VLOOKUP($A357,'[1]Tabela de alimentos'!$A$3:$K$1041,9,FALSE))*$C357/100,0)</f>
        <v>2.79</v>
      </c>
      <c r="O357" s="283">
        <f>IFERROR((VLOOKUP($A357,'[1]Tabela de alimentos'!$A$3:$K$1041,10,FALSE))*$C357/100,0)</f>
        <v>0.31780000000000003</v>
      </c>
      <c r="P357" s="284">
        <f>IFERROR((VLOOKUP($A357,'[1]Tabela de alimentos'!$A$3:$K$1041,11,FALSE))*$C357/100,0)</f>
        <v>1.6033333333333333E-2</v>
      </c>
    </row>
    <row r="358" spans="1:16" ht="24.95" customHeight="1" x14ac:dyDescent="0.25">
      <c r="A358" s="285" t="s">
        <v>817</v>
      </c>
      <c r="B358" s="278">
        <v>0.1</v>
      </c>
      <c r="C358" s="249">
        <v>0.1</v>
      </c>
      <c r="D358" s="249" t="s">
        <v>1614</v>
      </c>
      <c r="E358" s="279">
        <f>IFERROR(B358/C358,0)</f>
        <v>1</v>
      </c>
      <c r="F358" s="279" t="s">
        <v>1291</v>
      </c>
      <c r="G358" s="282">
        <f>IFERROR((VLOOKUP($A358,'[1]Tabela de alimentos'!$A$3:$K$1041,2,FALSE))*$C358/100,0)</f>
        <v>3.0000000000000005E-3</v>
      </c>
      <c r="H358" s="283">
        <f>IFERROR((VLOOKUP($A358,'[1]Tabela de alimentos'!$A$3:$K$1041,3,FALSE))*$C358/100,0)</f>
        <v>1.3000000000000001E-2</v>
      </c>
      <c r="I358" s="310">
        <f>IFERROR((VLOOKUP($A358,'[1]Tabela de alimentos'!$A$3:$K$1041,4,FALSE))*$C358/100,0)</f>
        <v>8.9999999999999992E-5</v>
      </c>
      <c r="J358" s="282">
        <f>IFERROR((VLOOKUP($A358,'[1]Tabela de alimentos'!$A$3:$K$1041,5,FALSE))*$C358/100,0)</f>
        <v>6.0000000000000002E-5</v>
      </c>
      <c r="K358" s="282">
        <f>IFERROR((VLOOKUP($A358,'[1]Tabela de alimentos'!$A$3:$K$1041,6,FALSE))*$C358/100,0)</f>
        <v>7.2999999999999996E-4</v>
      </c>
      <c r="L358" s="283">
        <f>IFERROR((VLOOKUP($A358,'[1]Tabela de alimentos'!$A$3:$K$1041,7,FALSE))*$C358/100,0)</f>
        <v>2.1099999999999999E-3</v>
      </c>
      <c r="M358" s="283">
        <f>IFERROR((VLOOKUP($A358,'[1]Tabela de alimentos'!$A$3:$K$1041,8,FALSE))*$C358/100,0)</f>
        <v>1.9000000000000004E-4</v>
      </c>
      <c r="N358" s="283">
        <f>IFERROR((VLOOKUP($A358,'[1]Tabela de alimentos'!$A$3:$K$1041,9,FALSE))*$C358/100,0)</f>
        <v>0</v>
      </c>
      <c r="O358" s="283">
        <f>IFERROR((VLOOKUP($A358,'[1]Tabela de alimentos'!$A$3:$K$1041,10,FALSE))*$C358/100,0)</f>
        <v>1.0000000000000001E-5</v>
      </c>
      <c r="P358" s="284">
        <f>IFERROR((VLOOKUP($A358,'[1]Tabela de alimentos'!$A$3:$K$1041,11,FALSE))*$C358/100,0)</f>
        <v>1.2E-4</v>
      </c>
    </row>
    <row r="359" spans="1:16" ht="24.95" customHeight="1" x14ac:dyDescent="0.25">
      <c r="A359" s="285" t="s">
        <v>101</v>
      </c>
      <c r="B359" s="278">
        <v>5</v>
      </c>
      <c r="C359" s="249">
        <v>4</v>
      </c>
      <c r="D359" s="249" t="s">
        <v>1614</v>
      </c>
      <c r="E359" s="279">
        <f t="shared" si="8"/>
        <v>1.25</v>
      </c>
      <c r="F359" s="279" t="s">
        <v>1216</v>
      </c>
      <c r="G359" s="289">
        <f>IFERROR((VLOOKUP($A359,'[1]Tabela de alimentos'!$A$3:$K$1041,2,FALSE))*$C359/100,0)</f>
        <v>1.5768018550724634</v>
      </c>
      <c r="H359" s="283">
        <f>IFERROR((VLOOKUP($A359,'[1]Tabela de alimentos'!$A$3:$K$1041,3,FALSE))*$C359/100,0)</f>
        <v>6.597338961623187</v>
      </c>
      <c r="I359" s="310">
        <f>IFERROR((VLOOKUP($A359,'[1]Tabela de alimentos'!$A$3:$K$1041,4,FALSE))*$C359/100,0)</f>
        <v>6.8405797101449284E-2</v>
      </c>
      <c r="J359" s="282">
        <f>IFERROR((VLOOKUP($A359,'[1]Tabela de alimentos'!$A$3:$K$1041,5,FALSE))*$C359/100,0)</f>
        <v>3.2000000000000002E-3</v>
      </c>
      <c r="K359" s="282">
        <f>IFERROR((VLOOKUP($A359,'[1]Tabela de alimentos'!$A$3:$K$1041,6,FALSE))*$C359/100,0)</f>
        <v>0.35412753623188392</v>
      </c>
      <c r="L359" s="283">
        <f>IFERROR((VLOOKUP($A359,'[1]Tabela de alimentos'!$A$3:$K$1041,7,FALSE))*$C359/100,0)</f>
        <v>0.56000000000000005</v>
      </c>
      <c r="M359" s="283">
        <f>IFERROR((VLOOKUP($A359,'[1]Tabela de alimentos'!$A$3:$K$1041,8,FALSE))*$C359/100,0)</f>
        <v>8.1333333333333344E-3</v>
      </c>
      <c r="N359" s="283">
        <f>IFERROR((VLOOKUP($A359,'[1]Tabela de alimentos'!$A$3:$K$1041,9,FALSE))*$C359/100,0)</f>
        <v>0</v>
      </c>
      <c r="O359" s="283">
        <f>IFERROR((VLOOKUP($A359,'[1]Tabela de alimentos'!$A$3:$K$1041,10,FALSE))*$C359/100,0)</f>
        <v>0.18666666666666668</v>
      </c>
      <c r="P359" s="284">
        <f>IFERROR((VLOOKUP($A359,'[1]Tabela de alimentos'!$A$3:$K$1041,11,FALSE))*$C359/100,0)</f>
        <v>2.3866666666666668E-2</v>
      </c>
    </row>
    <row r="360" spans="1:16" ht="32.25" customHeight="1" x14ac:dyDescent="0.25">
      <c r="A360" s="373" t="s">
        <v>1209</v>
      </c>
      <c r="B360" s="564" t="s">
        <v>1294</v>
      </c>
      <c r="C360" s="565"/>
      <c r="D360" s="481"/>
      <c r="E360" s="374"/>
      <c r="F360" s="374"/>
      <c r="G360" s="290"/>
      <c r="H360" s="257"/>
      <c r="I360" s="257"/>
      <c r="J360" s="257"/>
      <c r="K360" s="257"/>
      <c r="L360" s="257"/>
      <c r="M360" s="257"/>
      <c r="N360" s="257"/>
      <c r="O360" s="257"/>
      <c r="P360" s="294"/>
    </row>
    <row r="361" spans="1:16" ht="24.95" customHeight="1" x14ac:dyDescent="0.25">
      <c r="A361" s="295" t="s">
        <v>767</v>
      </c>
      <c r="B361" s="537"/>
      <c r="C361" s="537"/>
      <c r="D361" s="250"/>
      <c r="E361" s="296"/>
      <c r="F361" s="296"/>
      <c r="G361" s="297"/>
      <c r="H361" s="296"/>
      <c r="I361" s="296"/>
      <c r="J361" s="296"/>
      <c r="K361" s="296"/>
      <c r="L361" s="296"/>
      <c r="M361" s="298"/>
      <c r="N361" s="298"/>
      <c r="O361" s="298"/>
      <c r="P361" s="299"/>
    </row>
    <row r="362" spans="1:16" ht="24.95" customHeight="1" x14ac:dyDescent="0.25">
      <c r="A362" s="516" t="s">
        <v>1295</v>
      </c>
      <c r="B362" s="517"/>
      <c r="C362" s="517"/>
      <c r="D362" s="517"/>
      <c r="E362" s="517"/>
      <c r="F362" s="517"/>
      <c r="G362" s="517"/>
      <c r="H362" s="517"/>
      <c r="I362" s="517"/>
      <c r="J362" s="517"/>
      <c r="K362" s="517"/>
      <c r="L362" s="517"/>
      <c r="M362" s="517"/>
      <c r="N362" s="517"/>
      <c r="O362" s="517"/>
      <c r="P362" s="518"/>
    </row>
    <row r="363" spans="1:16" ht="24.95" customHeight="1" x14ac:dyDescent="0.25">
      <c r="A363" s="516" t="s">
        <v>1051</v>
      </c>
      <c r="B363" s="517"/>
      <c r="C363" s="517"/>
      <c r="D363" s="517"/>
      <c r="E363" s="517"/>
      <c r="F363" s="517"/>
      <c r="G363" s="517"/>
      <c r="H363" s="517"/>
      <c r="I363" s="517"/>
      <c r="J363" s="517"/>
      <c r="K363" s="517"/>
      <c r="L363" s="517"/>
      <c r="M363" s="517"/>
      <c r="N363" s="517"/>
      <c r="O363" s="517"/>
      <c r="P363" s="518"/>
    </row>
    <row r="364" spans="1:16" ht="24.95" customHeight="1" x14ac:dyDescent="0.25">
      <c r="A364" s="516" t="s">
        <v>1069</v>
      </c>
      <c r="B364" s="517"/>
      <c r="C364" s="517"/>
      <c r="D364" s="517"/>
      <c r="E364" s="517"/>
      <c r="F364" s="517"/>
      <c r="G364" s="517"/>
      <c r="H364" s="517"/>
      <c r="I364" s="517"/>
      <c r="J364" s="517"/>
      <c r="K364" s="517"/>
      <c r="L364" s="517"/>
      <c r="M364" s="517"/>
      <c r="N364" s="517"/>
      <c r="O364" s="517"/>
      <c r="P364" s="518"/>
    </row>
    <row r="365" spans="1:16" ht="24.95" customHeight="1" x14ac:dyDescent="0.25">
      <c r="A365" s="516" t="s">
        <v>1296</v>
      </c>
      <c r="B365" s="517"/>
      <c r="C365" s="517"/>
      <c r="D365" s="517"/>
      <c r="E365" s="517"/>
      <c r="F365" s="517"/>
      <c r="G365" s="517"/>
      <c r="H365" s="517"/>
      <c r="I365" s="517"/>
      <c r="J365" s="517"/>
      <c r="K365" s="517"/>
      <c r="L365" s="517"/>
      <c r="M365" s="517"/>
      <c r="N365" s="517"/>
      <c r="O365" s="517"/>
      <c r="P365" s="518"/>
    </row>
    <row r="366" spans="1:16" ht="24.95" customHeight="1" x14ac:dyDescent="0.25">
      <c r="A366" s="325" t="s">
        <v>1631</v>
      </c>
      <c r="G366" s="251"/>
      <c r="P366" s="301"/>
    </row>
    <row r="367" spans="1:16" ht="24.95" customHeight="1" x14ac:dyDescent="0.25">
      <c r="A367" s="516" t="s">
        <v>1632</v>
      </c>
      <c r="B367" s="517"/>
      <c r="C367" s="517"/>
      <c r="D367" s="517"/>
      <c r="E367" s="517"/>
      <c r="F367" s="517"/>
      <c r="G367" s="517"/>
      <c r="H367" s="517"/>
      <c r="I367" s="517"/>
      <c r="J367" s="517"/>
      <c r="K367" s="517"/>
      <c r="L367" s="517"/>
      <c r="M367" s="517"/>
      <c r="N367" s="517"/>
      <c r="O367" s="517"/>
      <c r="P367" s="518"/>
    </row>
    <row r="368" spans="1:16" ht="24.95" customHeight="1" x14ac:dyDescent="0.25">
      <c r="A368" s="325" t="s">
        <v>1633</v>
      </c>
      <c r="G368" s="251"/>
      <c r="P368" s="301"/>
    </row>
    <row r="369" spans="1:16" ht="24.95" customHeight="1" thickBot="1" x14ac:dyDescent="0.3">
      <c r="A369" s="554" t="s">
        <v>1297</v>
      </c>
      <c r="B369" s="555"/>
      <c r="C369" s="555"/>
      <c r="D369" s="555"/>
      <c r="E369" s="555"/>
      <c r="F369" s="555"/>
      <c r="G369" s="555"/>
      <c r="H369" s="555"/>
      <c r="I369" s="555"/>
      <c r="J369" s="555"/>
      <c r="K369" s="555"/>
      <c r="L369" s="555"/>
      <c r="M369" s="555"/>
      <c r="N369" s="555"/>
      <c r="O369" s="555"/>
      <c r="P369" s="556"/>
    </row>
    <row r="370" spans="1:16" ht="24.95" customHeight="1" thickBot="1" x14ac:dyDescent="0.3">
      <c r="A370" s="417"/>
      <c r="B370" s="561" t="s">
        <v>1152</v>
      </c>
      <c r="C370" s="561"/>
      <c r="D370" s="561"/>
      <c r="E370" s="561"/>
      <c r="F370" s="561"/>
      <c r="G370" s="561"/>
      <c r="H370" s="561"/>
      <c r="I370" s="561"/>
      <c r="J370" s="561"/>
      <c r="K370" s="418"/>
      <c r="L370" s="418"/>
      <c r="M370" s="418"/>
      <c r="N370" s="418"/>
      <c r="O370" s="418"/>
      <c r="P370" s="419"/>
    </row>
    <row r="371" spans="1:16" ht="47.25" customHeight="1" x14ac:dyDescent="0.25">
      <c r="A371" s="510" t="s">
        <v>762</v>
      </c>
      <c r="B371" s="511"/>
      <c r="C371" s="511"/>
      <c r="D371" s="511"/>
      <c r="E371" s="511"/>
      <c r="F371" s="511"/>
      <c r="G371" s="511"/>
      <c r="H371" s="511"/>
      <c r="I371" s="511"/>
      <c r="J371" s="511"/>
      <c r="K371" s="511"/>
      <c r="L371" s="511"/>
      <c r="M371" s="511"/>
      <c r="N371" s="511"/>
      <c r="O371" s="511"/>
      <c r="P371" s="512"/>
    </row>
    <row r="372" spans="1:16" ht="24.95" customHeight="1" x14ac:dyDescent="0.25">
      <c r="A372" s="513" t="s">
        <v>1366</v>
      </c>
      <c r="B372" s="514"/>
      <c r="C372" s="514"/>
      <c r="D372" s="514"/>
      <c r="E372" s="514"/>
      <c r="F372" s="514"/>
      <c r="G372" s="514"/>
      <c r="H372" s="514"/>
      <c r="I372" s="514"/>
      <c r="J372" s="514"/>
      <c r="K372" s="514"/>
      <c r="L372" s="514"/>
      <c r="M372" s="514"/>
      <c r="N372" s="514"/>
      <c r="O372" s="514"/>
      <c r="P372" s="515"/>
    </row>
    <row r="373" spans="1:16" ht="24.95" customHeight="1" x14ac:dyDescent="0.25">
      <c r="A373" s="534" t="s">
        <v>1298</v>
      </c>
      <c r="B373" s="535"/>
      <c r="C373" s="535"/>
      <c r="D373" s="535"/>
      <c r="E373" s="535"/>
      <c r="F373" s="536"/>
      <c r="G373" s="522" t="s">
        <v>764</v>
      </c>
      <c r="H373" s="523"/>
      <c r="I373" s="523"/>
      <c r="J373" s="523"/>
      <c r="K373" s="523"/>
      <c r="L373" s="523"/>
      <c r="M373" s="523"/>
      <c r="N373" s="523"/>
      <c r="O373" s="523"/>
      <c r="P373" s="524"/>
    </row>
    <row r="374" spans="1:16" ht="24.95" customHeight="1" x14ac:dyDescent="0.25">
      <c r="A374" s="525" t="s">
        <v>393</v>
      </c>
      <c r="B374" s="505" t="s">
        <v>644</v>
      </c>
      <c r="C374" s="505" t="s">
        <v>645</v>
      </c>
      <c r="D374" s="505" t="s">
        <v>1613</v>
      </c>
      <c r="E374" s="505" t="s">
        <v>394</v>
      </c>
      <c r="F374" s="505" t="s">
        <v>621</v>
      </c>
      <c r="G374" s="570" t="s">
        <v>31</v>
      </c>
      <c r="H374" s="571"/>
      <c r="I374" s="403" t="s">
        <v>7</v>
      </c>
      <c r="J374" s="404" t="s">
        <v>32</v>
      </c>
      <c r="K374" s="404" t="s">
        <v>640</v>
      </c>
      <c r="L374" s="405" t="s">
        <v>8</v>
      </c>
      <c r="M374" s="406" t="s">
        <v>9</v>
      </c>
      <c r="N374" s="407" t="s">
        <v>10</v>
      </c>
      <c r="O374" s="404" t="s">
        <v>396</v>
      </c>
      <c r="P374" s="408" t="s">
        <v>623</v>
      </c>
    </row>
    <row r="375" spans="1:16" ht="24.95" customHeight="1" x14ac:dyDescent="0.25">
      <c r="A375" s="526"/>
      <c r="B375" s="506"/>
      <c r="C375" s="506"/>
      <c r="D375" s="506"/>
      <c r="E375" s="506"/>
      <c r="F375" s="506"/>
      <c r="G375" s="409" t="s">
        <v>34</v>
      </c>
      <c r="H375" s="410" t="s">
        <v>35</v>
      </c>
      <c r="I375" s="411" t="s">
        <v>36</v>
      </c>
      <c r="J375" s="412" t="s">
        <v>36</v>
      </c>
      <c r="K375" s="412" t="s">
        <v>36</v>
      </c>
      <c r="L375" s="413" t="s">
        <v>37</v>
      </c>
      <c r="M375" s="414" t="s">
        <v>37</v>
      </c>
      <c r="N375" s="415" t="s">
        <v>38</v>
      </c>
      <c r="O375" s="412" t="s">
        <v>37</v>
      </c>
      <c r="P375" s="416" t="s">
        <v>37</v>
      </c>
    </row>
    <row r="376" spans="1:16" ht="24.95" customHeight="1" x14ac:dyDescent="0.25">
      <c r="A376" s="277" t="s">
        <v>247</v>
      </c>
      <c r="B376" s="278">
        <v>110</v>
      </c>
      <c r="C376" s="249">
        <v>90</v>
      </c>
      <c r="D376" s="249" t="s">
        <v>1614</v>
      </c>
      <c r="E376" s="279">
        <f t="shared" ref="E376:E381" si="10">IFERROR(B376/C376,0)</f>
        <v>1.2222222222222223</v>
      </c>
      <c r="F376" s="279" t="s">
        <v>1634</v>
      </c>
      <c r="G376" s="280">
        <f>IFERROR((VLOOKUP($A376,'[1]Tabela de alimentos'!$A$3:$K$1041,2,FALSE))*$C376/100,0)</f>
        <v>129.62648999999999</v>
      </c>
      <c r="H376" s="283">
        <f>IFERROR((VLOOKUP($A376,'[1]Tabela de alimentos'!$A$3:$K$1041,3,FALSE))*$C376/100,0)</f>
        <v>542.35723415999996</v>
      </c>
      <c r="I376" s="310">
        <f>IFERROR((VLOOKUP($A376,'[1]Tabela de alimentos'!$A$3:$K$1041,4,FALSE))*$C376/100,0)</f>
        <v>18.734999999999999</v>
      </c>
      <c r="J376" s="282">
        <f>IFERROR((VLOOKUP($A376,'[1]Tabela de alimentos'!$A$3:$K$1041,5,FALSE))*$C376/100,0)</f>
        <v>5.5020000000000007</v>
      </c>
      <c r="K376" s="282">
        <f>IFERROR((VLOOKUP($A376,'[1]Tabela de alimentos'!$A$3:$K$1041,6,FALSE))*$C376/100,0)</f>
        <v>0</v>
      </c>
      <c r="L376" s="283">
        <f>IFERROR((VLOOKUP($A376,'[1]Tabela de alimentos'!$A$3:$K$1041,7,FALSE))*$C376/100,0)</f>
        <v>4.245000000000001</v>
      </c>
      <c r="M376" s="283">
        <f>IFERROR((VLOOKUP($A376,'[1]Tabela de alimentos'!$A$3:$K$1041,8,FALSE))*$C376/100,0)</f>
        <v>1.3620000000000001</v>
      </c>
      <c r="N376" s="283">
        <f>IFERROR((VLOOKUP($A376,'[1]Tabela de alimentos'!$A$3:$K$1041,9,FALSE))*$C376/100,0)</f>
        <v>1.8</v>
      </c>
      <c r="O376" s="283">
        <f>IFERROR((VLOOKUP($A376,'[1]Tabela de alimentos'!$A$3:$K$1041,10,FALSE))*$C376/100,0)</f>
        <v>0</v>
      </c>
      <c r="P376" s="284">
        <f>IFERROR((VLOOKUP($A376,'[1]Tabela de alimentos'!$A$3:$K$1041,11,FALSE))*$C376/100,0)</f>
        <v>45</v>
      </c>
    </row>
    <row r="377" spans="1:16" ht="24.95" customHeight="1" x14ac:dyDescent="0.25">
      <c r="A377" s="285" t="s">
        <v>90</v>
      </c>
      <c r="B377" s="278">
        <v>3</v>
      </c>
      <c r="C377" s="249">
        <v>3</v>
      </c>
      <c r="D377" s="249" t="s">
        <v>1614</v>
      </c>
      <c r="E377" s="279">
        <f t="shared" si="10"/>
        <v>1</v>
      </c>
      <c r="F377" s="279" t="s">
        <v>1290</v>
      </c>
      <c r="G377" s="282">
        <f>IFERROR((VLOOKUP($A377,'[1]Tabela de alimentos'!$A$3:$K$1041,2,FALSE))*$C377/100,0)</f>
        <v>3.3938963478260873</v>
      </c>
      <c r="H377" s="283">
        <f>IFERROR((VLOOKUP($A377,'[1]Tabela de alimentos'!$A$3:$K$1041,3,FALSE))*$C377/100,0)</f>
        <v>14.200062319304349</v>
      </c>
      <c r="I377" s="310">
        <f>IFERROR((VLOOKUP($A377,'[1]Tabela de alimentos'!$A$3:$K$1041,4,FALSE))*$C377/100,0)</f>
        <v>0.21032608695652172</v>
      </c>
      <c r="J377" s="282">
        <f>IFERROR((VLOOKUP($A377,'[1]Tabela de alimentos'!$A$3:$K$1041,5,FALSE))*$C377/100,0)</f>
        <v>6.6E-3</v>
      </c>
      <c r="K377" s="282">
        <f>IFERROR((VLOOKUP($A377,'[1]Tabela de alimentos'!$A$3:$K$1041,6,FALSE))*$C377/100,0)</f>
        <v>0.71717391304347833</v>
      </c>
      <c r="L377" s="283">
        <f>IFERROR((VLOOKUP($A377,'[1]Tabela de alimentos'!$A$3:$K$1041,7,FALSE))*$C377/100,0)</f>
        <v>0.40679999999999999</v>
      </c>
      <c r="M377" s="283">
        <f>IFERROR((VLOOKUP($A377,'[1]Tabela de alimentos'!$A$3:$K$1041,8,FALSE))*$C377/100,0)</f>
        <v>2.4000000000000004E-2</v>
      </c>
      <c r="N377" s="283">
        <f>IFERROR((VLOOKUP($A377,'[1]Tabela de alimentos'!$A$3:$K$1041,9,FALSE))*$C377/100,0)</f>
        <v>0</v>
      </c>
      <c r="O377" s="283">
        <f>IFERROR((VLOOKUP($A377,'[1]Tabela de alimentos'!$A$3:$K$1041,10,FALSE))*$C377/100,0)</f>
        <v>0</v>
      </c>
      <c r="P377" s="284">
        <f>IFERROR((VLOOKUP($A377,'[1]Tabela de alimentos'!$A$3:$K$1041,11,FALSE))*$C377/100,0)</f>
        <v>0.16080000000000003</v>
      </c>
    </row>
    <row r="378" spans="1:16" ht="24.95" customHeight="1" x14ac:dyDescent="0.25">
      <c r="A378" s="285" t="s">
        <v>861</v>
      </c>
      <c r="B378" s="278">
        <v>0.1</v>
      </c>
      <c r="C378" s="249">
        <v>0.1</v>
      </c>
      <c r="D378" s="249" t="s">
        <v>1614</v>
      </c>
      <c r="E378" s="279">
        <f t="shared" si="10"/>
        <v>1</v>
      </c>
      <c r="F378" s="279" t="s">
        <v>1291</v>
      </c>
      <c r="G378" s="282">
        <f>IFERROR((VLOOKUP($A378,'[1]Tabela de alimentos'!$A$3:$K$1041,2,FALSE))*$C378/100,0)</f>
        <v>0</v>
      </c>
      <c r="H378" s="283">
        <f>IFERROR((VLOOKUP($A378,'[1]Tabela de alimentos'!$A$3:$K$1041,3,FALSE))*$C378/100,0)</f>
        <v>0</v>
      </c>
      <c r="I378" s="310">
        <f>IFERROR((VLOOKUP($A378,'[1]Tabela de alimentos'!$A$3:$K$1041,4,FALSE))*$C378/100,0)</f>
        <v>0</v>
      </c>
      <c r="J378" s="282">
        <f>IFERROR((VLOOKUP($A378,'[1]Tabela de alimentos'!$A$3:$K$1041,5,FALSE))*$C378/100,0)</f>
        <v>0</v>
      </c>
      <c r="K378" s="282">
        <f>IFERROR((VLOOKUP($A378,'[1]Tabela de alimentos'!$A$3:$K$1041,6,FALSE))*$C378/100,0)</f>
        <v>0</v>
      </c>
      <c r="L378" s="283">
        <f>IFERROR((VLOOKUP($A378,'[1]Tabela de alimentos'!$A$3:$K$1041,7,FALSE))*$C378/100,0)</f>
        <v>0</v>
      </c>
      <c r="M378" s="283">
        <f>IFERROR((VLOOKUP($A378,'[1]Tabela de alimentos'!$A$3:$K$1041,8,FALSE))*$C378/100,0)</f>
        <v>0</v>
      </c>
      <c r="N378" s="283">
        <f>IFERROR((VLOOKUP($A378,'[1]Tabela de alimentos'!$A$3:$K$1041,9,FALSE))*$C378/100,0)</f>
        <v>0</v>
      </c>
      <c r="O378" s="283">
        <f>IFERROR((VLOOKUP($A378,'[1]Tabela de alimentos'!$A$3:$K$1041,10,FALSE))*$C378/100,0)</f>
        <v>0</v>
      </c>
      <c r="P378" s="284">
        <f>IFERROR((VLOOKUP($A378,'[1]Tabela de alimentos'!$A$3:$K$1041,11,FALSE))*$C378/100,0)</f>
        <v>39.943000000000005</v>
      </c>
    </row>
    <row r="379" spans="1:16" ht="24.95" customHeight="1" x14ac:dyDescent="0.25">
      <c r="A379" s="285" t="s">
        <v>226</v>
      </c>
      <c r="B379" s="278">
        <v>3</v>
      </c>
      <c r="C379" s="249">
        <v>3</v>
      </c>
      <c r="D379" s="249" t="s">
        <v>1615</v>
      </c>
      <c r="E379" s="279">
        <f t="shared" si="10"/>
        <v>1</v>
      </c>
      <c r="F379" s="279" t="s">
        <v>1299</v>
      </c>
      <c r="G379" s="282">
        <f>IFERROR((VLOOKUP($A379,'[1]Tabela de alimentos'!$A$3:$K$1041,2,FALSE))*$C379/100,0)</f>
        <v>26.52</v>
      </c>
      <c r="H379" s="283">
        <f>IFERROR((VLOOKUP($A379,'[1]Tabela de alimentos'!$A$3:$K$1041,3,FALSE))*$C379/100,0)</f>
        <v>110.95968000000001</v>
      </c>
      <c r="I379" s="310">
        <f>IFERROR((VLOOKUP($A379,'[1]Tabela de alimentos'!$A$3:$K$1041,4,FALSE))*$C379/100,0)</f>
        <v>0</v>
      </c>
      <c r="J379" s="282">
        <f>IFERROR((VLOOKUP($A379,'[1]Tabela de alimentos'!$A$3:$K$1041,5,FALSE))*$C379/100,0)</f>
        <v>3</v>
      </c>
      <c r="K379" s="282">
        <f>IFERROR((VLOOKUP($A379,'[1]Tabela de alimentos'!$A$3:$K$1041,6,FALSE))*$C379/100,0)</f>
        <v>0</v>
      </c>
      <c r="L379" s="283">
        <f>IFERROR((VLOOKUP($A379,'[1]Tabela de alimentos'!$A$3:$K$1041,7,FALSE))*$C379/100,0)</f>
        <v>0</v>
      </c>
      <c r="M379" s="283">
        <f>IFERROR((VLOOKUP($A379,'[1]Tabela de alimentos'!$A$3:$K$1041,8,FALSE))*$C379/100,0)</f>
        <v>0</v>
      </c>
      <c r="N379" s="283">
        <f>IFERROR((VLOOKUP($A379,'[1]Tabela de alimentos'!$A$3:$K$1041,9,FALSE))*$C379/100,0)</f>
        <v>0</v>
      </c>
      <c r="O379" s="283">
        <f>IFERROR((VLOOKUP($A379,'[1]Tabela de alimentos'!$A$3:$K$1041,10,FALSE))*$C379/100,0)</f>
        <v>0</v>
      </c>
      <c r="P379" s="284">
        <f>IFERROR((VLOOKUP($A379,'[1]Tabela de alimentos'!$A$3:$K$1041,11,FALSE))*$C379/100,0)</f>
        <v>0</v>
      </c>
    </row>
    <row r="380" spans="1:16" ht="24.95" customHeight="1" x14ac:dyDescent="0.25">
      <c r="A380" s="285" t="s">
        <v>78</v>
      </c>
      <c r="B380" s="278">
        <v>50</v>
      </c>
      <c r="C380" s="249">
        <v>50</v>
      </c>
      <c r="D380" s="249" t="s">
        <v>1614</v>
      </c>
      <c r="E380" s="279">
        <f t="shared" si="10"/>
        <v>1</v>
      </c>
      <c r="F380" s="279" t="s">
        <v>1250</v>
      </c>
      <c r="G380" s="282">
        <f>IFERROR((VLOOKUP($A380,'[1]Tabela de alimentos'!$A$3:$K$1041,2,FALSE))*$C380/100,0)</f>
        <v>155.48247000000001</v>
      </c>
      <c r="H380" s="283">
        <f>IFERROR((VLOOKUP($A380,'[1]Tabela de alimentos'!$A$3:$K$1041,3,FALSE))*$C380/100,0)</f>
        <v>650.5386544800001</v>
      </c>
      <c r="I380" s="310">
        <f>IFERROR((VLOOKUP($A380,'[1]Tabela de alimentos'!$A$3:$K$1041,4,FALSE))*$C380/100,0)</f>
        <v>4.1989999999999998</v>
      </c>
      <c r="J380" s="282">
        <f>IFERROR((VLOOKUP($A380,'[1]Tabela de alimentos'!$A$3:$K$1041,5,FALSE))*$C380/100,0)</f>
        <v>1.42</v>
      </c>
      <c r="K380" s="282">
        <f>IFERROR((VLOOKUP($A380,'[1]Tabela de alimentos'!$A$3:$K$1041,6,FALSE))*$C380/100,0)</f>
        <v>30.725999999999999</v>
      </c>
      <c r="L380" s="283">
        <f>IFERROR((VLOOKUP($A380,'[1]Tabela de alimentos'!$A$3:$K$1041,7,FALSE))*$C380/100,0)</f>
        <v>25.808999999999997</v>
      </c>
      <c r="M380" s="283">
        <f>IFERROR((VLOOKUP($A380,'[1]Tabela de alimentos'!$A$3:$K$1041,8,FALSE))*$C380/100,0)</f>
        <v>1.1343333333333332</v>
      </c>
      <c r="N380" s="283">
        <f>IFERROR((VLOOKUP($A380,'[1]Tabela de alimentos'!$A$3:$K$1041,9,FALSE))*$C380/100,0)</f>
        <v>0</v>
      </c>
      <c r="O380" s="283">
        <f>IFERROR((VLOOKUP($A380,'[1]Tabela de alimentos'!$A$3:$K$1041,10,FALSE))*$C380/100,0)</f>
        <v>0</v>
      </c>
      <c r="P380" s="284">
        <f>IFERROR((VLOOKUP($A380,'[1]Tabela de alimentos'!$A$3:$K$1041,11,FALSE))*$C380/100,0)</f>
        <v>215.39599999999999</v>
      </c>
    </row>
    <row r="381" spans="1:16" ht="24.95" customHeight="1" x14ac:dyDescent="0.25">
      <c r="A381" s="285" t="s">
        <v>137</v>
      </c>
      <c r="B381" s="278">
        <v>25</v>
      </c>
      <c r="C381" s="249">
        <v>20</v>
      </c>
      <c r="D381" s="249" t="s">
        <v>1614</v>
      </c>
      <c r="E381" s="279">
        <f t="shared" si="10"/>
        <v>1.25</v>
      </c>
      <c r="F381" s="279" t="s">
        <v>1299</v>
      </c>
      <c r="G381" s="282">
        <f>IFERROR((VLOOKUP($A381,'[1]Tabela de alimentos'!$A$3:$K$1041,2,FALSE))*$C381/100,0)</f>
        <v>4.1093818333333276</v>
      </c>
      <c r="H381" s="283">
        <f>IFERROR((VLOOKUP($A381,'[1]Tabela de alimentos'!$A$3:$K$1041,3,FALSE))*$C381/100,0)</f>
        <v>17.193653590666642</v>
      </c>
      <c r="I381" s="310">
        <f>IFERROR((VLOOKUP($A381,'[1]Tabela de alimentos'!$A$3:$K$1041,4,FALSE))*$C381/100,0)</f>
        <v>0.16208333333333336</v>
      </c>
      <c r="J381" s="282">
        <f>IFERROR((VLOOKUP($A381,'[1]Tabela de alimentos'!$A$3:$K$1041,5,FALSE))*$C381/100,0)</f>
        <v>0</v>
      </c>
      <c r="K381" s="282">
        <f>IFERROR((VLOOKUP($A381,'[1]Tabela de alimentos'!$A$3:$K$1041,6,FALSE))*$C381/100,0)</f>
        <v>1.0235833333333324</v>
      </c>
      <c r="L381" s="283">
        <f>IFERROR((VLOOKUP($A381,'[1]Tabela de alimentos'!$A$3:$K$1041,7,FALSE))*$C381/100,0)</f>
        <v>1.3892666666666669</v>
      </c>
      <c r="M381" s="283">
        <f>IFERROR((VLOOKUP($A381,'[1]Tabela de alimentos'!$A$3:$K$1041,8,FALSE))*$C381/100,0)</f>
        <v>5.8066666666666669E-2</v>
      </c>
      <c r="N381" s="283">
        <f>IFERROR((VLOOKUP($A381,'[1]Tabela de alimentos'!$A$3:$K$1041,9,FALSE))*$C381/100,0)</f>
        <v>0</v>
      </c>
      <c r="O381" s="283">
        <f>IFERROR((VLOOKUP($A381,'[1]Tabela de alimentos'!$A$3:$K$1041,10,FALSE))*$C381/100,0)</f>
        <v>2.5608</v>
      </c>
      <c r="P381" s="284">
        <f>IFERROR((VLOOKUP($A381,'[1]Tabela de alimentos'!$A$3:$K$1041,11,FALSE))*$C381/100,0)</f>
        <v>1.0486000000000002</v>
      </c>
    </row>
    <row r="382" spans="1:16" ht="24.95" customHeight="1" x14ac:dyDescent="0.25">
      <c r="A382" s="285" t="s">
        <v>129</v>
      </c>
      <c r="B382" s="278">
        <v>2.4</v>
      </c>
      <c r="C382" s="249">
        <v>2</v>
      </c>
      <c r="D382" s="249" t="s">
        <v>1614</v>
      </c>
      <c r="E382" s="279">
        <f>IFERROR(B382/C382,0)</f>
        <v>1.2</v>
      </c>
      <c r="F382" s="279" t="s">
        <v>1239</v>
      </c>
      <c r="G382" s="282">
        <f>IFERROR((VLOOKUP($A382,'[1]Tabela de alimentos'!$A$3:$K$1041,2,FALSE))*$C382/100,0)</f>
        <v>0.66848223188405764</v>
      </c>
      <c r="H382" s="283">
        <f>IFERROR((VLOOKUP($A382,'[1]Tabela de alimentos'!$A$3:$K$1041,3,FALSE))*$C382/100,0)</f>
        <v>2.7969296582028975</v>
      </c>
      <c r="I382" s="310">
        <f>IFERROR((VLOOKUP($A382,'[1]Tabela de alimentos'!$A$3:$K$1041,4,FALSE))*$C382/100,0)</f>
        <v>6.5144927536231884E-2</v>
      </c>
      <c r="J382" s="282">
        <f>IFERROR((VLOOKUP($A382,'[1]Tabela de alimentos'!$A$3:$K$1041,5,FALSE))*$C382/100,0)</f>
        <v>1.2199999999999999E-2</v>
      </c>
      <c r="K382" s="282">
        <f>IFERROR((VLOOKUP($A382,'[1]Tabela de alimentos'!$A$3:$K$1041,6,FALSE))*$C382/100,0)</f>
        <v>0.11412173913043469</v>
      </c>
      <c r="L382" s="283">
        <f>IFERROR((VLOOKUP($A382,'[1]Tabela de alimentos'!$A$3:$K$1041,7,FALSE))*$C382/100,0)</f>
        <v>3.5882666666666667</v>
      </c>
      <c r="M382" s="283">
        <f>IFERROR((VLOOKUP($A382,'[1]Tabela de alimentos'!$A$3:$K$1041,8,FALSE))*$C382/100,0)</f>
        <v>6.3600000000000004E-2</v>
      </c>
      <c r="N382" s="283">
        <f>IFERROR((VLOOKUP($A382,'[1]Tabela de alimentos'!$A$3:$K$1041,9,FALSE))*$C382/100,0)</f>
        <v>34.86</v>
      </c>
      <c r="O382" s="283">
        <f>IFERROR((VLOOKUP($A382,'[1]Tabela de alimentos'!$A$3:$K$1041,10,FALSE))*$C382/100,0)</f>
        <v>1.0338666666666665</v>
      </c>
      <c r="P382" s="284">
        <f>IFERROR((VLOOKUP($A382,'[1]Tabela de alimentos'!$A$3:$K$1041,11,FALSE))*$C382/100,0)</f>
        <v>4.5999999999999999E-2</v>
      </c>
    </row>
    <row r="383" spans="1:16" ht="24.95" customHeight="1" x14ac:dyDescent="0.25">
      <c r="A383" s="285" t="s">
        <v>102</v>
      </c>
      <c r="B383" s="278">
        <v>2.2999999999999998</v>
      </c>
      <c r="C383" s="249">
        <v>2</v>
      </c>
      <c r="D383" s="249" t="s">
        <v>1614</v>
      </c>
      <c r="E383" s="279">
        <f t="shared" ref="E383" si="11">IFERROR(B383/C383,0)</f>
        <v>1.1499999999999999</v>
      </c>
      <c r="F383" s="279" t="s">
        <v>1239</v>
      </c>
      <c r="G383" s="282">
        <f>IFERROR((VLOOKUP($A383,'[1]Tabela de alimentos'!$A$3:$K$1041,2,FALSE))*$C383/100,0)</f>
        <v>0.39031771014492878</v>
      </c>
      <c r="H383" s="283">
        <f>IFERROR((VLOOKUP($A383,'[1]Tabela de alimentos'!$A$3:$K$1041,3,FALSE))*$C383/100,0)</f>
        <v>1.6330892992463819</v>
      </c>
      <c r="I383" s="310">
        <f>IFERROR((VLOOKUP($A383,'[1]Tabela de alimentos'!$A$3:$K$1041,4,FALSE))*$C383/100,0)</f>
        <v>3.731884057971014E-2</v>
      </c>
      <c r="J383" s="282">
        <f>IFERROR((VLOOKUP($A383,'[1]Tabela de alimentos'!$A$3:$K$1041,5,FALSE))*$C383/100,0)</f>
        <v>6.9999999999999993E-3</v>
      </c>
      <c r="K383" s="282">
        <f>IFERROR((VLOOKUP($A383,'[1]Tabela de alimentos'!$A$3:$K$1041,6,FALSE))*$C383/100,0)</f>
        <v>6.7414492753623295E-2</v>
      </c>
      <c r="L383" s="283">
        <f>IFERROR((VLOOKUP($A383,'[1]Tabela de alimentos'!$A$3:$K$1041,7,FALSE))*$C383/100,0)</f>
        <v>1.5970666666666669</v>
      </c>
      <c r="M383" s="283">
        <f>IFERROR((VLOOKUP($A383,'[1]Tabela de alimentos'!$A$3:$K$1041,8,FALSE))*$C383/100,0)</f>
        <v>1.2933333333333331E-2</v>
      </c>
      <c r="N383" s="283">
        <f>IFERROR((VLOOKUP($A383,'[1]Tabela de alimentos'!$A$3:$K$1041,9,FALSE))*$C383/100,0)</f>
        <v>5.58</v>
      </c>
      <c r="O383" s="283">
        <f>IFERROR((VLOOKUP($A383,'[1]Tabela de alimentos'!$A$3:$K$1041,10,FALSE))*$C383/100,0)</f>
        <v>0.63560000000000005</v>
      </c>
      <c r="P383" s="284">
        <f>IFERROR((VLOOKUP($A383,'[1]Tabela de alimentos'!$A$3:$K$1041,11,FALSE))*$C383/100,0)</f>
        <v>3.2066666666666667E-2</v>
      </c>
    </row>
    <row r="384" spans="1:16" ht="24.95" customHeight="1" x14ac:dyDescent="0.25">
      <c r="A384" s="285" t="s">
        <v>817</v>
      </c>
      <c r="B384" s="278">
        <v>0.4</v>
      </c>
      <c r="C384" s="249">
        <v>0.4</v>
      </c>
      <c r="D384" s="249" t="s">
        <v>1614</v>
      </c>
      <c r="E384" s="279">
        <f>IFERROR(B384/C384,0)</f>
        <v>1</v>
      </c>
      <c r="F384" s="279" t="s">
        <v>1291</v>
      </c>
      <c r="G384" s="282">
        <f>IFERROR((VLOOKUP($A384,'[1]Tabela de alimentos'!$A$3:$K$1041,2,FALSE))*$C384/100,0)</f>
        <v>1.2000000000000002E-2</v>
      </c>
      <c r="H384" s="283">
        <f>IFERROR((VLOOKUP($A384,'[1]Tabela de alimentos'!$A$3:$K$1041,3,FALSE))*$C384/100,0)</f>
        <v>5.2000000000000005E-2</v>
      </c>
      <c r="I384" s="310">
        <f>IFERROR((VLOOKUP($A384,'[1]Tabela de alimentos'!$A$3:$K$1041,4,FALSE))*$C384/100,0)</f>
        <v>3.5999999999999997E-4</v>
      </c>
      <c r="J384" s="282">
        <f>IFERROR((VLOOKUP($A384,'[1]Tabela de alimentos'!$A$3:$K$1041,5,FALSE))*$C384/100,0)</f>
        <v>2.4000000000000001E-4</v>
      </c>
      <c r="K384" s="282">
        <f>IFERROR((VLOOKUP($A384,'[1]Tabela de alimentos'!$A$3:$K$1041,6,FALSE))*$C384/100,0)</f>
        <v>2.9199999999999999E-3</v>
      </c>
      <c r="L384" s="283">
        <f>IFERROR((VLOOKUP($A384,'[1]Tabela de alimentos'!$A$3:$K$1041,7,FALSE))*$C384/100,0)</f>
        <v>8.4399999999999996E-3</v>
      </c>
      <c r="M384" s="283">
        <f>IFERROR((VLOOKUP($A384,'[1]Tabela de alimentos'!$A$3:$K$1041,8,FALSE))*$C384/100,0)</f>
        <v>7.6000000000000015E-4</v>
      </c>
      <c r="N384" s="283">
        <f>IFERROR((VLOOKUP($A384,'[1]Tabela de alimentos'!$A$3:$K$1041,9,FALSE))*$C384/100,0)</f>
        <v>0</v>
      </c>
      <c r="O384" s="283">
        <f>IFERROR((VLOOKUP($A384,'[1]Tabela de alimentos'!$A$3:$K$1041,10,FALSE))*$C384/100,0)</f>
        <v>4.0000000000000003E-5</v>
      </c>
      <c r="P384" s="284">
        <f>IFERROR((VLOOKUP($A384,'[1]Tabela de alimentos'!$A$3:$K$1041,11,FALSE))*$C384/100,0)</f>
        <v>4.8000000000000001E-4</v>
      </c>
    </row>
    <row r="385" spans="1:16" ht="24.95" customHeight="1" x14ac:dyDescent="0.25">
      <c r="A385" s="285" t="s">
        <v>101</v>
      </c>
      <c r="B385" s="278">
        <v>25</v>
      </c>
      <c r="C385" s="249">
        <v>20</v>
      </c>
      <c r="D385" s="249" t="s">
        <v>1614</v>
      </c>
      <c r="E385" s="279">
        <f t="shared" ref="E385" si="12">IFERROR(B385/C385,0)</f>
        <v>1.25</v>
      </c>
      <c r="F385" s="279" t="s">
        <v>1300</v>
      </c>
      <c r="G385" s="289">
        <f>IFERROR((VLOOKUP($A385,'[1]Tabela de alimentos'!$A$3:$K$1041,2,FALSE))*$C385/100,0)</f>
        <v>7.8840092753623159</v>
      </c>
      <c r="H385" s="283">
        <f>IFERROR((VLOOKUP($A385,'[1]Tabela de alimentos'!$A$3:$K$1041,3,FALSE))*$C385/100,0)</f>
        <v>32.986694808115935</v>
      </c>
      <c r="I385" s="310">
        <f>IFERROR((VLOOKUP($A385,'[1]Tabela de alimentos'!$A$3:$K$1041,4,FALSE))*$C385/100,0)</f>
        <v>0.34202898550724642</v>
      </c>
      <c r="J385" s="282">
        <f>IFERROR((VLOOKUP($A385,'[1]Tabela de alimentos'!$A$3:$K$1041,5,FALSE))*$C385/100,0)</f>
        <v>1.6E-2</v>
      </c>
      <c r="K385" s="282">
        <f>IFERROR((VLOOKUP($A385,'[1]Tabela de alimentos'!$A$3:$K$1041,6,FALSE))*$C385/100,0)</f>
        <v>1.7706376811594198</v>
      </c>
      <c r="L385" s="283">
        <f>IFERROR((VLOOKUP($A385,'[1]Tabela de alimentos'!$A$3:$K$1041,7,FALSE))*$C385/100,0)</f>
        <v>2.8</v>
      </c>
      <c r="M385" s="283">
        <f>IFERROR((VLOOKUP($A385,'[1]Tabela de alimentos'!$A$3:$K$1041,8,FALSE))*$C385/100,0)</f>
        <v>4.066666666666667E-2</v>
      </c>
      <c r="N385" s="283">
        <f>IFERROR((VLOOKUP($A385,'[1]Tabela de alimentos'!$A$3:$K$1041,9,FALSE))*$C385/100,0)</f>
        <v>0</v>
      </c>
      <c r="O385" s="283">
        <f>IFERROR((VLOOKUP($A385,'[1]Tabela de alimentos'!$A$3:$K$1041,10,FALSE))*$C385/100,0)</f>
        <v>0.93333333333333346</v>
      </c>
      <c r="P385" s="284">
        <f>IFERROR((VLOOKUP($A385,'[1]Tabela de alimentos'!$A$3:$K$1041,11,FALSE))*$C385/100,0)</f>
        <v>0.11933333333333333</v>
      </c>
    </row>
    <row r="386" spans="1:16" ht="24.95" customHeight="1" x14ac:dyDescent="0.25">
      <c r="A386" s="373" t="s">
        <v>1209</v>
      </c>
      <c r="B386" s="564" t="s">
        <v>1301</v>
      </c>
      <c r="C386" s="565"/>
      <c r="D386" s="481"/>
      <c r="E386" s="374"/>
      <c r="F386" s="374"/>
      <c r="G386" s="290"/>
      <c r="H386" s="257"/>
      <c r="I386" s="257"/>
      <c r="J386" s="257"/>
      <c r="K386" s="257"/>
      <c r="L386" s="257"/>
      <c r="M386" s="257"/>
      <c r="N386" s="257"/>
      <c r="O386" s="257"/>
      <c r="P386" s="294"/>
    </row>
    <row r="387" spans="1:16" ht="24.95" customHeight="1" x14ac:dyDescent="0.25">
      <c r="A387" s="295" t="s">
        <v>767</v>
      </c>
      <c r="B387" s="537"/>
      <c r="C387" s="537"/>
      <c r="D387" s="250"/>
      <c r="E387" s="296"/>
      <c r="F387" s="296"/>
      <c r="G387" s="297"/>
      <c r="H387" s="296"/>
      <c r="I387" s="296"/>
      <c r="J387" s="296"/>
      <c r="K387" s="296"/>
      <c r="L387" s="296"/>
      <c r="M387" s="298"/>
      <c r="N387" s="298"/>
      <c r="O387" s="298"/>
      <c r="P387" s="299"/>
    </row>
    <row r="388" spans="1:16" ht="24.95" customHeight="1" x14ac:dyDescent="0.25">
      <c r="A388" s="516" t="s">
        <v>1295</v>
      </c>
      <c r="B388" s="517"/>
      <c r="C388" s="517"/>
      <c r="D388" s="517"/>
      <c r="E388" s="517"/>
      <c r="F388" s="517"/>
      <c r="G388" s="517"/>
      <c r="H388" s="517"/>
      <c r="I388" s="517"/>
      <c r="J388" s="517"/>
      <c r="K388" s="517"/>
      <c r="L388" s="517"/>
      <c r="M388" s="517"/>
      <c r="N388" s="517"/>
      <c r="O388" s="517"/>
      <c r="P388" s="518"/>
    </row>
    <row r="389" spans="1:16" ht="24.95" customHeight="1" x14ac:dyDescent="0.25">
      <c r="A389" s="516" t="s">
        <v>1051</v>
      </c>
      <c r="B389" s="517"/>
      <c r="C389" s="517"/>
      <c r="D389" s="517"/>
      <c r="E389" s="517"/>
      <c r="F389" s="517"/>
      <c r="G389" s="517"/>
      <c r="H389" s="517"/>
      <c r="I389" s="517"/>
      <c r="J389" s="517"/>
      <c r="K389" s="517"/>
      <c r="L389" s="517"/>
      <c r="M389" s="517"/>
      <c r="N389" s="517"/>
      <c r="O389" s="517"/>
      <c r="P389" s="518"/>
    </row>
    <row r="390" spans="1:16" ht="24.95" customHeight="1" x14ac:dyDescent="0.25">
      <c r="A390" s="516" t="s">
        <v>1069</v>
      </c>
      <c r="B390" s="517"/>
      <c r="C390" s="517"/>
      <c r="D390" s="517"/>
      <c r="E390" s="517"/>
      <c r="F390" s="517"/>
      <c r="G390" s="517"/>
      <c r="H390" s="517"/>
      <c r="I390" s="517"/>
      <c r="J390" s="517"/>
      <c r="K390" s="517"/>
      <c r="L390" s="517"/>
      <c r="M390" s="517"/>
      <c r="N390" s="517"/>
      <c r="O390" s="517"/>
      <c r="P390" s="518"/>
    </row>
    <row r="391" spans="1:16" ht="24.95" customHeight="1" x14ac:dyDescent="0.25">
      <c r="A391" s="325" t="s">
        <v>1302</v>
      </c>
      <c r="G391" s="251"/>
      <c r="P391" s="301"/>
    </row>
    <row r="392" spans="1:16" ht="24.95" customHeight="1" x14ac:dyDescent="0.25">
      <c r="A392" s="516" t="s">
        <v>1303</v>
      </c>
      <c r="B392" s="517"/>
      <c r="C392" s="517"/>
      <c r="D392" s="517"/>
      <c r="E392" s="517"/>
      <c r="F392" s="517"/>
      <c r="G392" s="517"/>
      <c r="H392" s="517"/>
      <c r="I392" s="517"/>
      <c r="J392" s="517"/>
      <c r="K392" s="517"/>
      <c r="L392" s="517"/>
      <c r="M392" s="517"/>
      <c r="N392" s="517"/>
      <c r="O392" s="517"/>
      <c r="P392" s="518"/>
    </row>
    <row r="393" spans="1:16" ht="24.95" customHeight="1" x14ac:dyDescent="0.25">
      <c r="A393" s="325" t="s">
        <v>1304</v>
      </c>
      <c r="G393" s="251"/>
      <c r="P393" s="301"/>
    </row>
    <row r="394" spans="1:16" ht="24.95" customHeight="1" thickBot="1" x14ac:dyDescent="0.3">
      <c r="A394" s="554" t="s">
        <v>1305</v>
      </c>
      <c r="B394" s="555"/>
      <c r="C394" s="555"/>
      <c r="D394" s="555"/>
      <c r="E394" s="555"/>
      <c r="F394" s="555"/>
      <c r="G394" s="555"/>
      <c r="H394" s="555"/>
      <c r="I394" s="555"/>
      <c r="J394" s="555"/>
      <c r="K394" s="555"/>
      <c r="L394" s="555"/>
      <c r="M394" s="555"/>
      <c r="N394" s="555"/>
      <c r="O394" s="555"/>
      <c r="P394" s="556"/>
    </row>
    <row r="395" spans="1:16" ht="24.95" customHeight="1" thickBot="1" x14ac:dyDescent="0.3">
      <c r="A395" s="417"/>
      <c r="B395" s="561" t="s">
        <v>1152</v>
      </c>
      <c r="C395" s="561"/>
      <c r="D395" s="561"/>
      <c r="E395" s="561"/>
      <c r="F395" s="561"/>
      <c r="G395" s="561"/>
      <c r="H395" s="561"/>
      <c r="I395" s="561"/>
      <c r="J395" s="561"/>
      <c r="K395" s="418"/>
      <c r="L395" s="418"/>
      <c r="M395" s="418"/>
      <c r="N395" s="418"/>
      <c r="O395" s="418"/>
      <c r="P395" s="419"/>
    </row>
    <row r="396" spans="1:16" ht="48" customHeight="1" x14ac:dyDescent="0.25">
      <c r="A396" s="510" t="s">
        <v>762</v>
      </c>
      <c r="B396" s="511"/>
      <c r="C396" s="511"/>
      <c r="D396" s="511"/>
      <c r="E396" s="511"/>
      <c r="F396" s="511"/>
      <c r="G396" s="511"/>
      <c r="H396" s="511"/>
      <c r="I396" s="511"/>
      <c r="J396" s="511"/>
      <c r="K396" s="511"/>
      <c r="L396" s="511"/>
      <c r="M396" s="511"/>
      <c r="N396" s="511"/>
      <c r="O396" s="511"/>
      <c r="P396" s="512"/>
    </row>
    <row r="397" spans="1:16" ht="24.95" customHeight="1" x14ac:dyDescent="0.25">
      <c r="A397" s="513" t="s">
        <v>1366</v>
      </c>
      <c r="B397" s="514"/>
      <c r="C397" s="514"/>
      <c r="D397" s="514"/>
      <c r="E397" s="514"/>
      <c r="F397" s="514"/>
      <c r="G397" s="514"/>
      <c r="H397" s="514"/>
      <c r="I397" s="514"/>
      <c r="J397" s="514"/>
      <c r="K397" s="514"/>
      <c r="L397" s="514"/>
      <c r="M397" s="514"/>
      <c r="N397" s="514"/>
      <c r="O397" s="514"/>
      <c r="P397" s="515"/>
    </row>
    <row r="398" spans="1:16" ht="24.95" customHeight="1" x14ac:dyDescent="0.25">
      <c r="A398" s="534" t="s">
        <v>1306</v>
      </c>
      <c r="B398" s="535"/>
      <c r="C398" s="535"/>
      <c r="D398" s="535"/>
      <c r="E398" s="535"/>
      <c r="F398" s="536"/>
      <c r="G398" s="522" t="s">
        <v>764</v>
      </c>
      <c r="H398" s="523"/>
      <c r="I398" s="523"/>
      <c r="J398" s="523"/>
      <c r="K398" s="523"/>
      <c r="L398" s="523"/>
      <c r="M398" s="523"/>
      <c r="N398" s="523"/>
      <c r="O398" s="523"/>
      <c r="P398" s="524"/>
    </row>
    <row r="399" spans="1:16" ht="24.95" customHeight="1" x14ac:dyDescent="0.25">
      <c r="A399" s="525" t="s">
        <v>393</v>
      </c>
      <c r="B399" s="505" t="s">
        <v>644</v>
      </c>
      <c r="C399" s="505" t="s">
        <v>645</v>
      </c>
      <c r="D399" s="505" t="s">
        <v>1613</v>
      </c>
      <c r="E399" s="505" t="s">
        <v>394</v>
      </c>
      <c r="F399" s="505" t="s">
        <v>621</v>
      </c>
      <c r="G399" s="527" t="s">
        <v>31</v>
      </c>
      <c r="H399" s="528"/>
      <c r="I399" s="263" t="s">
        <v>7</v>
      </c>
      <c r="J399" s="264" t="s">
        <v>32</v>
      </c>
      <c r="K399" s="264" t="s">
        <v>640</v>
      </c>
      <c r="L399" s="265" t="s">
        <v>8</v>
      </c>
      <c r="M399" s="266" t="s">
        <v>9</v>
      </c>
      <c r="N399" s="267" t="s">
        <v>10</v>
      </c>
      <c r="O399" s="264" t="s">
        <v>396</v>
      </c>
      <c r="P399" s="268" t="s">
        <v>623</v>
      </c>
    </row>
    <row r="400" spans="1:16" ht="24.95" customHeight="1" x14ac:dyDescent="0.25">
      <c r="A400" s="526"/>
      <c r="B400" s="506"/>
      <c r="C400" s="506"/>
      <c r="D400" s="506"/>
      <c r="E400" s="506"/>
      <c r="F400" s="506"/>
      <c r="G400" s="269" t="s">
        <v>34</v>
      </c>
      <c r="H400" s="270" t="s">
        <v>35</v>
      </c>
      <c r="I400" s="271" t="s">
        <v>36</v>
      </c>
      <c r="J400" s="272" t="s">
        <v>36</v>
      </c>
      <c r="K400" s="272" t="s">
        <v>36</v>
      </c>
      <c r="L400" s="273" t="s">
        <v>37</v>
      </c>
      <c r="M400" s="274" t="s">
        <v>37</v>
      </c>
      <c r="N400" s="275" t="s">
        <v>38</v>
      </c>
      <c r="O400" s="272" t="s">
        <v>37</v>
      </c>
      <c r="P400" s="276" t="s">
        <v>37</v>
      </c>
    </row>
    <row r="401" spans="1:16" ht="24.95" customHeight="1" x14ac:dyDescent="0.25">
      <c r="A401" s="277" t="s">
        <v>77</v>
      </c>
      <c r="B401" s="278">
        <v>50</v>
      </c>
      <c r="C401" s="249">
        <v>50</v>
      </c>
      <c r="D401" s="249" t="s">
        <v>1614</v>
      </c>
      <c r="E401" s="279">
        <f t="shared" ref="E401:E405" si="13">IFERROR(B401/C401,0)</f>
        <v>1</v>
      </c>
      <c r="F401" s="280" t="s">
        <v>1250</v>
      </c>
      <c r="G401" s="280">
        <f>IFERROR((VLOOKUP($A401,'[1]Tabela de alimentos'!$A$3:$K$1041,2,FALSE))*$C401/100,0)</f>
        <v>149.9050752173913</v>
      </c>
      <c r="H401" s="283">
        <f>IFERROR((VLOOKUP($A401,'[1]Tabela de alimentos'!$A$3:$K$1041,3,FALSE))*$C401/100,0)</f>
        <v>627.2028347095652</v>
      </c>
      <c r="I401" s="310">
        <f>IFERROR((VLOOKUP($A401,'[1]Tabela de alimentos'!$A$3:$K$1041,4,FALSE))*$C401/100,0)</f>
        <v>3.9767826086956521</v>
      </c>
      <c r="J401" s="282">
        <f>IFERROR((VLOOKUP($A401,'[1]Tabela de alimentos'!$A$3:$K$1041,5,FALSE))*$C401/100,0)</f>
        <v>1.5516666666666667</v>
      </c>
      <c r="K401" s="282">
        <f>IFERROR((VLOOKUP($A401,'[1]Tabela de alimentos'!$A$3:$K$1041,6,FALSE))*$C401/100,0)</f>
        <v>29.323217391304347</v>
      </c>
      <c r="L401" s="283">
        <f>IFERROR((VLOOKUP($A401,'[1]Tabela de alimentos'!$A$3:$K$1041,7,FALSE))*$C401/100,0)</f>
        <v>7.8766666666666678</v>
      </c>
      <c r="M401" s="283">
        <f>IFERROR((VLOOKUP($A401,'[1]Tabela de alimentos'!$A$3:$K$1041,8,FALSE))*$C401/100,0)</f>
        <v>0.5</v>
      </c>
      <c r="N401" s="283">
        <f>IFERROR((VLOOKUP($A401,'[1]Tabela de alimentos'!$A$3:$K$1041,9,FALSE))*$C401/100,0)</f>
        <v>1.4933333333333334</v>
      </c>
      <c r="O401" s="283">
        <f>IFERROR((VLOOKUP($A401,'[1]Tabela de alimentos'!$A$3:$K$1041,10,FALSE))*$C401/100,0)</f>
        <v>0</v>
      </c>
      <c r="P401" s="284">
        <f>IFERROR((VLOOKUP($A401,'[1]Tabela de alimentos'!$A$3:$K$1041,11,FALSE))*$C401/100,0)</f>
        <v>323.8366666666667</v>
      </c>
    </row>
    <row r="402" spans="1:16" ht="24.95" customHeight="1" x14ac:dyDescent="0.25">
      <c r="A402" s="285" t="s">
        <v>90</v>
      </c>
      <c r="B402" s="278">
        <v>3</v>
      </c>
      <c r="C402" s="249">
        <v>3</v>
      </c>
      <c r="D402" s="249" t="s">
        <v>1614</v>
      </c>
      <c r="E402" s="279">
        <f t="shared" si="13"/>
        <v>1</v>
      </c>
      <c r="F402" s="282" t="s">
        <v>1290</v>
      </c>
      <c r="G402" s="282">
        <f>IFERROR((VLOOKUP($A402,'[1]Tabela de alimentos'!$A$3:$K$1041,2,FALSE))*$C402/100,0)</f>
        <v>3.3938963478260873</v>
      </c>
      <c r="H402" s="283">
        <f>IFERROR((VLOOKUP($A402,'[1]Tabela de alimentos'!$A$3:$K$1041,3,FALSE))*$C402/100,0)</f>
        <v>14.200062319304349</v>
      </c>
      <c r="I402" s="310">
        <f>IFERROR((VLOOKUP($A402,'[1]Tabela de alimentos'!$A$3:$K$1041,4,FALSE))*$C402/100,0)</f>
        <v>0.21032608695652172</v>
      </c>
      <c r="J402" s="282">
        <f>IFERROR((VLOOKUP($A402,'[1]Tabela de alimentos'!$A$3:$K$1041,5,FALSE))*$C402/100,0)</f>
        <v>6.6E-3</v>
      </c>
      <c r="K402" s="282">
        <f>IFERROR((VLOOKUP($A402,'[1]Tabela de alimentos'!$A$3:$K$1041,6,FALSE))*$C402/100,0)</f>
        <v>0.71717391304347833</v>
      </c>
      <c r="L402" s="283">
        <f>IFERROR((VLOOKUP($A402,'[1]Tabela de alimentos'!$A$3:$K$1041,7,FALSE))*$C402/100,0)</f>
        <v>0.40679999999999999</v>
      </c>
      <c r="M402" s="283">
        <f>IFERROR((VLOOKUP($A402,'[1]Tabela de alimentos'!$A$3:$K$1041,8,FALSE))*$C402/100,0)</f>
        <v>2.4000000000000004E-2</v>
      </c>
      <c r="N402" s="283">
        <f>IFERROR((VLOOKUP($A402,'[1]Tabela de alimentos'!$A$3:$K$1041,9,FALSE))*$C402/100,0)</f>
        <v>0</v>
      </c>
      <c r="O402" s="283">
        <f>IFERROR((VLOOKUP($A402,'[1]Tabela de alimentos'!$A$3:$K$1041,10,FALSE))*$C402/100,0)</f>
        <v>0</v>
      </c>
      <c r="P402" s="284">
        <f>IFERROR((VLOOKUP($A402,'[1]Tabela de alimentos'!$A$3:$K$1041,11,FALSE))*$C402/100,0)</f>
        <v>0.16080000000000003</v>
      </c>
    </row>
    <row r="403" spans="1:16" ht="24.95" customHeight="1" x14ac:dyDescent="0.25">
      <c r="A403" s="285" t="s">
        <v>861</v>
      </c>
      <c r="B403" s="278">
        <v>0.1</v>
      </c>
      <c r="C403" s="249">
        <v>0.1</v>
      </c>
      <c r="D403" s="249" t="s">
        <v>1614</v>
      </c>
      <c r="E403" s="279">
        <f t="shared" si="13"/>
        <v>1</v>
      </c>
      <c r="F403" s="282" t="s">
        <v>1291</v>
      </c>
      <c r="G403" s="282">
        <f>IFERROR((VLOOKUP($A403,'[1]Tabela de alimentos'!$A$3:$K$1041,2,FALSE))*$C403/100,0)</f>
        <v>0</v>
      </c>
      <c r="H403" s="283">
        <f>IFERROR((VLOOKUP($A403,'[1]Tabela de alimentos'!$A$3:$K$1041,3,FALSE))*$C403/100,0)</f>
        <v>0</v>
      </c>
      <c r="I403" s="310">
        <f>IFERROR((VLOOKUP($A403,'[1]Tabela de alimentos'!$A$3:$K$1041,4,FALSE))*$C403/100,0)</f>
        <v>0</v>
      </c>
      <c r="J403" s="282">
        <f>IFERROR((VLOOKUP($A403,'[1]Tabela de alimentos'!$A$3:$K$1041,5,FALSE))*$C403/100,0)</f>
        <v>0</v>
      </c>
      <c r="K403" s="282">
        <f>IFERROR((VLOOKUP($A403,'[1]Tabela de alimentos'!$A$3:$K$1041,6,FALSE))*$C403/100,0)</f>
        <v>0</v>
      </c>
      <c r="L403" s="283">
        <f>IFERROR((VLOOKUP($A403,'[1]Tabela de alimentos'!$A$3:$K$1041,7,FALSE))*$C403/100,0)</f>
        <v>0</v>
      </c>
      <c r="M403" s="283">
        <f>IFERROR((VLOOKUP($A403,'[1]Tabela de alimentos'!$A$3:$K$1041,8,FALSE))*$C403/100,0)</f>
        <v>0</v>
      </c>
      <c r="N403" s="283">
        <f>IFERROR((VLOOKUP($A403,'[1]Tabela de alimentos'!$A$3:$K$1041,9,FALSE))*$C403/100,0)</f>
        <v>0</v>
      </c>
      <c r="O403" s="283">
        <f>IFERROR((VLOOKUP($A403,'[1]Tabela de alimentos'!$A$3:$K$1041,10,FALSE))*$C403/100,0)</f>
        <v>0</v>
      </c>
      <c r="P403" s="284">
        <f>IFERROR((VLOOKUP($A403,'[1]Tabela de alimentos'!$A$3:$K$1041,11,FALSE))*$C403/100,0)</f>
        <v>39.943000000000005</v>
      </c>
    </row>
    <row r="404" spans="1:16" ht="24.95" customHeight="1" x14ac:dyDescent="0.25">
      <c r="A404" s="285" t="s">
        <v>226</v>
      </c>
      <c r="B404" s="278">
        <v>3</v>
      </c>
      <c r="C404" s="249">
        <v>3</v>
      </c>
      <c r="D404" s="249" t="s">
        <v>1615</v>
      </c>
      <c r="E404" s="279">
        <f t="shared" si="13"/>
        <v>1</v>
      </c>
      <c r="F404" s="282" t="s">
        <v>1299</v>
      </c>
      <c r="G404" s="282">
        <f>IFERROR((VLOOKUP($A404,'[1]Tabela de alimentos'!$A$3:$K$1041,2,FALSE))*$C404/100,0)</f>
        <v>26.52</v>
      </c>
      <c r="H404" s="283">
        <f>IFERROR((VLOOKUP($A404,'[1]Tabela de alimentos'!$A$3:$K$1041,3,FALSE))*$C404/100,0)</f>
        <v>110.95968000000001</v>
      </c>
      <c r="I404" s="310">
        <f>IFERROR((VLOOKUP($A404,'[1]Tabela de alimentos'!$A$3:$K$1041,4,FALSE))*$C404/100,0)</f>
        <v>0</v>
      </c>
      <c r="J404" s="282">
        <f>IFERROR((VLOOKUP($A404,'[1]Tabela de alimentos'!$A$3:$K$1041,5,FALSE))*$C404/100,0)</f>
        <v>3</v>
      </c>
      <c r="K404" s="282">
        <f>IFERROR((VLOOKUP($A404,'[1]Tabela de alimentos'!$A$3:$K$1041,6,FALSE))*$C404/100,0)</f>
        <v>0</v>
      </c>
      <c r="L404" s="283">
        <f>IFERROR((VLOOKUP($A404,'[1]Tabela de alimentos'!$A$3:$K$1041,7,FALSE))*$C404/100,0)</f>
        <v>0</v>
      </c>
      <c r="M404" s="283">
        <f>IFERROR((VLOOKUP($A404,'[1]Tabela de alimentos'!$A$3:$K$1041,8,FALSE))*$C404/100,0)</f>
        <v>0</v>
      </c>
      <c r="N404" s="283">
        <f>IFERROR((VLOOKUP($A404,'[1]Tabela de alimentos'!$A$3:$K$1041,9,FALSE))*$C404/100,0)</f>
        <v>0</v>
      </c>
      <c r="O404" s="283">
        <f>IFERROR((VLOOKUP($A404,'[1]Tabela de alimentos'!$A$3:$K$1041,10,FALSE))*$C404/100,0)</f>
        <v>0</v>
      </c>
      <c r="P404" s="284">
        <f>IFERROR((VLOOKUP($A404,'[1]Tabela de alimentos'!$A$3:$K$1041,11,FALSE))*$C404/100,0)</f>
        <v>0</v>
      </c>
    </row>
    <row r="405" spans="1:16" ht="24.95" customHeight="1" x14ac:dyDescent="0.25">
      <c r="A405" s="285" t="s">
        <v>269</v>
      </c>
      <c r="B405" s="278">
        <v>110</v>
      </c>
      <c r="C405" s="249">
        <v>90</v>
      </c>
      <c r="D405" s="249" t="s">
        <v>1614</v>
      </c>
      <c r="E405" s="282">
        <f t="shared" si="13"/>
        <v>1.2222222222222223</v>
      </c>
      <c r="F405" s="282" t="s">
        <v>1634</v>
      </c>
      <c r="G405" s="282">
        <f>IFERROR((VLOOKUP($A405,'[1]Tabela de alimentos'!$A$3:$K$1041,2,FALSE))*$C405/100,0)</f>
        <v>120.12200999999997</v>
      </c>
      <c r="H405" s="283">
        <f>IFERROR((VLOOKUP($A405,'[1]Tabela de alimentos'!$A$3:$K$1041,3,FALSE))*$C405/100,0)</f>
        <v>502.59048983999986</v>
      </c>
      <c r="I405" s="310">
        <f>IFERROR((VLOOKUP($A405,'[1]Tabela de alimentos'!$A$3:$K$1041,4,FALSE))*$C405/100,0)</f>
        <v>19.550999999999998</v>
      </c>
      <c r="J405" s="282">
        <f>IFERROR((VLOOKUP($A405,'[1]Tabela de alimentos'!$A$3:$K$1041,5,FALSE))*$C405/100,0)</f>
        <v>4.0619999999999994</v>
      </c>
      <c r="K405" s="282">
        <f>IFERROR((VLOOKUP($A405,'[1]Tabela de alimentos'!$A$3:$K$1041,6,FALSE))*$C405/100,0)</f>
        <v>0</v>
      </c>
      <c r="L405" s="283">
        <f>IFERROR((VLOOKUP($A405,'[1]Tabela de alimentos'!$A$3:$K$1041,7,FALSE))*$C405/100,0)</f>
        <v>2.9670000000000005</v>
      </c>
      <c r="M405" s="283">
        <f>IFERROR((VLOOKUP($A405,'[1]Tabela de alimentos'!$A$3:$K$1041,8,FALSE))*$C405/100,0)</f>
        <v>1.6019999999999999</v>
      </c>
      <c r="N405" s="283">
        <f>IFERROR((VLOOKUP($A405,'[1]Tabela de alimentos'!$A$3:$K$1041,9,FALSE))*$C405/100,0)</f>
        <v>1.8</v>
      </c>
      <c r="O405" s="283">
        <f>IFERROR((VLOOKUP($A405,'[1]Tabela de alimentos'!$A$3:$K$1041,10,FALSE))*$C405/100,0)</f>
        <v>0</v>
      </c>
      <c r="P405" s="284">
        <f>IFERROR((VLOOKUP($A405,'[1]Tabela de alimentos'!$A$3:$K$1041,11,FALSE))*$C405/100,0)</f>
        <v>44.1</v>
      </c>
    </row>
    <row r="406" spans="1:16" ht="24.95" customHeight="1" x14ac:dyDescent="0.25">
      <c r="A406" s="285" t="s">
        <v>129</v>
      </c>
      <c r="B406" s="278">
        <v>2.4</v>
      </c>
      <c r="C406" s="249">
        <v>2</v>
      </c>
      <c r="D406" s="249" t="s">
        <v>1614</v>
      </c>
      <c r="E406" s="279">
        <f>IFERROR(B406/C406,0)</f>
        <v>1.2</v>
      </c>
      <c r="F406" s="282" t="s">
        <v>1239</v>
      </c>
      <c r="G406" s="282">
        <f>IFERROR((VLOOKUP($A406,'[1]Tabela de alimentos'!$A$3:$K$1041,2,FALSE))*$C406/100,0)</f>
        <v>0.66848223188405764</v>
      </c>
      <c r="H406" s="283">
        <f>IFERROR((VLOOKUP($A406,'[1]Tabela de alimentos'!$A$3:$K$1041,3,FALSE))*$C406/100,0)</f>
        <v>2.7969296582028975</v>
      </c>
      <c r="I406" s="310">
        <f>IFERROR((VLOOKUP($A406,'[1]Tabela de alimentos'!$A$3:$K$1041,4,FALSE))*$C406/100,0)</f>
        <v>6.5144927536231884E-2</v>
      </c>
      <c r="J406" s="282">
        <f>IFERROR((VLOOKUP($A406,'[1]Tabela de alimentos'!$A$3:$K$1041,5,FALSE))*$C406/100,0)</f>
        <v>1.2199999999999999E-2</v>
      </c>
      <c r="K406" s="282">
        <f>IFERROR((VLOOKUP($A406,'[1]Tabela de alimentos'!$A$3:$K$1041,6,FALSE))*$C406/100,0)</f>
        <v>0.11412173913043469</v>
      </c>
      <c r="L406" s="283">
        <f>IFERROR((VLOOKUP($A406,'[1]Tabela de alimentos'!$A$3:$K$1041,7,FALSE))*$C406/100,0)</f>
        <v>3.5882666666666667</v>
      </c>
      <c r="M406" s="283">
        <f>IFERROR((VLOOKUP($A406,'[1]Tabela de alimentos'!$A$3:$K$1041,8,FALSE))*$C406/100,0)</f>
        <v>6.3600000000000004E-2</v>
      </c>
      <c r="N406" s="283">
        <f>IFERROR((VLOOKUP($A406,'[1]Tabela de alimentos'!$A$3:$K$1041,9,FALSE))*$C406/100,0)</f>
        <v>34.86</v>
      </c>
      <c r="O406" s="283">
        <f>IFERROR((VLOOKUP($A406,'[1]Tabela de alimentos'!$A$3:$K$1041,10,FALSE))*$C406/100,0)</f>
        <v>1.0338666666666665</v>
      </c>
      <c r="P406" s="284">
        <f>IFERROR((VLOOKUP($A406,'[1]Tabela de alimentos'!$A$3:$K$1041,11,FALSE))*$C406/100,0)</f>
        <v>4.5999999999999999E-2</v>
      </c>
    </row>
    <row r="407" spans="1:16" ht="24.95" customHeight="1" x14ac:dyDescent="0.25">
      <c r="A407" s="285" t="s">
        <v>102</v>
      </c>
      <c r="B407" s="278">
        <v>2.2999999999999998</v>
      </c>
      <c r="C407" s="249">
        <v>2</v>
      </c>
      <c r="D407" s="249" t="s">
        <v>1614</v>
      </c>
      <c r="E407" s="279">
        <f t="shared" ref="E407:E408" si="14">IFERROR(B407/C407,0)</f>
        <v>1.1499999999999999</v>
      </c>
      <c r="F407" s="282" t="s">
        <v>1239</v>
      </c>
      <c r="G407" s="282">
        <f>IFERROR((VLOOKUP($A407,'[1]Tabela de alimentos'!$A$3:$K$1041,2,FALSE))*$C407/100,0)</f>
        <v>0.39031771014492878</v>
      </c>
      <c r="H407" s="283">
        <f>IFERROR((VLOOKUP($A407,'[1]Tabela de alimentos'!$A$3:$K$1041,3,FALSE))*$C407/100,0)</f>
        <v>1.6330892992463819</v>
      </c>
      <c r="I407" s="310">
        <f>IFERROR((VLOOKUP($A407,'[1]Tabela de alimentos'!$A$3:$K$1041,4,FALSE))*$C407/100,0)</f>
        <v>3.731884057971014E-2</v>
      </c>
      <c r="J407" s="282">
        <f>IFERROR((VLOOKUP($A407,'[1]Tabela de alimentos'!$A$3:$K$1041,5,FALSE))*$C407/100,0)</f>
        <v>6.9999999999999993E-3</v>
      </c>
      <c r="K407" s="282">
        <f>IFERROR((VLOOKUP($A407,'[1]Tabela de alimentos'!$A$3:$K$1041,6,FALSE))*$C407/100,0)</f>
        <v>6.7414492753623295E-2</v>
      </c>
      <c r="L407" s="283">
        <f>IFERROR((VLOOKUP($A407,'[1]Tabela de alimentos'!$A$3:$K$1041,7,FALSE))*$C407/100,0)</f>
        <v>1.5970666666666669</v>
      </c>
      <c r="M407" s="283">
        <f>IFERROR((VLOOKUP($A407,'[1]Tabela de alimentos'!$A$3:$K$1041,8,FALSE))*$C407/100,0)</f>
        <v>1.2933333333333331E-2</v>
      </c>
      <c r="N407" s="283">
        <f>IFERROR((VLOOKUP($A407,'[1]Tabela de alimentos'!$A$3:$K$1041,9,FALSE))*$C407/100,0)</f>
        <v>5.58</v>
      </c>
      <c r="O407" s="283">
        <f>IFERROR((VLOOKUP($A407,'[1]Tabela de alimentos'!$A$3:$K$1041,10,FALSE))*$C407/100,0)</f>
        <v>0.63560000000000005</v>
      </c>
      <c r="P407" s="284">
        <f>IFERROR((VLOOKUP($A407,'[1]Tabela de alimentos'!$A$3:$K$1041,11,FALSE))*$C407/100,0)</f>
        <v>3.2066666666666667E-2</v>
      </c>
    </row>
    <row r="408" spans="1:16" ht="24.95" customHeight="1" x14ac:dyDescent="0.25">
      <c r="A408" s="285" t="s">
        <v>137</v>
      </c>
      <c r="B408" s="278">
        <v>25</v>
      </c>
      <c r="C408" s="249">
        <v>20</v>
      </c>
      <c r="D408" s="249" t="s">
        <v>1614</v>
      </c>
      <c r="E408" s="279">
        <f t="shared" si="14"/>
        <v>1.25</v>
      </c>
      <c r="F408" s="279" t="s">
        <v>1299</v>
      </c>
      <c r="G408" s="282">
        <f>IFERROR((VLOOKUP($A408,'[1]Tabela de alimentos'!$A$3:$K$1041,2,FALSE))*$C408/100,0)</f>
        <v>4.1093818333333276</v>
      </c>
      <c r="H408" s="283">
        <f>IFERROR((VLOOKUP($A408,'[1]Tabela de alimentos'!$A$3:$K$1041,3,FALSE))*$C408/100,0)</f>
        <v>17.193653590666642</v>
      </c>
      <c r="I408" s="310">
        <f>IFERROR((VLOOKUP($A408,'[1]Tabela de alimentos'!$A$3:$K$1041,4,FALSE))*$C408/100,0)</f>
        <v>0.16208333333333336</v>
      </c>
      <c r="J408" s="282">
        <f>IFERROR((VLOOKUP($A408,'[1]Tabela de alimentos'!$A$3:$K$1041,5,FALSE))*$C408/100,0)</f>
        <v>0</v>
      </c>
      <c r="K408" s="282">
        <f>IFERROR((VLOOKUP($A408,'[1]Tabela de alimentos'!$A$3:$K$1041,6,FALSE))*$C408/100,0)</f>
        <v>1.0235833333333324</v>
      </c>
      <c r="L408" s="283">
        <f>IFERROR((VLOOKUP($A408,'[1]Tabela de alimentos'!$A$3:$K$1041,7,FALSE))*$C408/100,0)</f>
        <v>1.3892666666666669</v>
      </c>
      <c r="M408" s="283">
        <f>IFERROR((VLOOKUP($A408,'[1]Tabela de alimentos'!$A$3:$K$1041,8,FALSE))*$C408/100,0)</f>
        <v>5.8066666666666669E-2</v>
      </c>
      <c r="N408" s="283">
        <f>IFERROR((VLOOKUP($A408,'[1]Tabela de alimentos'!$A$3:$K$1041,9,FALSE))*$C408/100,0)</f>
        <v>0</v>
      </c>
      <c r="O408" s="283">
        <f>IFERROR((VLOOKUP($A408,'[1]Tabela de alimentos'!$A$3:$K$1041,10,FALSE))*$C408/100,0)</f>
        <v>2.5608</v>
      </c>
      <c r="P408" s="284">
        <f>IFERROR((VLOOKUP($A408,'[1]Tabela de alimentos'!$A$3:$K$1041,11,FALSE))*$C408/100,0)</f>
        <v>1.0486000000000002</v>
      </c>
    </row>
    <row r="409" spans="1:16" ht="24.95" customHeight="1" x14ac:dyDescent="0.25">
      <c r="A409" s="285" t="s">
        <v>817</v>
      </c>
      <c r="B409" s="278">
        <v>0.4</v>
      </c>
      <c r="C409" s="249">
        <v>0.4</v>
      </c>
      <c r="D409" s="249" t="s">
        <v>1614</v>
      </c>
      <c r="E409" s="279">
        <f>IFERROR(B409/C409,0)</f>
        <v>1</v>
      </c>
      <c r="F409" s="282" t="s">
        <v>1291</v>
      </c>
      <c r="G409" s="282">
        <f>IFERROR((VLOOKUP($A409,'[1]Tabela de alimentos'!$A$3:$K$1041,2,FALSE))*$C409/100,0)</f>
        <v>1.2000000000000002E-2</v>
      </c>
      <c r="H409" s="283">
        <f>IFERROR((VLOOKUP($A409,'[1]Tabela de alimentos'!$A$3:$K$1041,3,FALSE))*$C409/100,0)</f>
        <v>5.2000000000000005E-2</v>
      </c>
      <c r="I409" s="310">
        <f>IFERROR((VLOOKUP($A409,'[1]Tabela de alimentos'!$A$3:$K$1041,4,FALSE))*$C409/100,0)</f>
        <v>3.5999999999999997E-4</v>
      </c>
      <c r="J409" s="282">
        <f>IFERROR((VLOOKUP($A409,'[1]Tabela de alimentos'!$A$3:$K$1041,5,FALSE))*$C409/100,0)</f>
        <v>2.4000000000000001E-4</v>
      </c>
      <c r="K409" s="282">
        <f>IFERROR((VLOOKUP($A409,'[1]Tabela de alimentos'!$A$3:$K$1041,6,FALSE))*$C409/100,0)</f>
        <v>2.9199999999999999E-3</v>
      </c>
      <c r="L409" s="283">
        <f>IFERROR((VLOOKUP($A409,'[1]Tabela de alimentos'!$A$3:$K$1041,7,FALSE))*$C409/100,0)</f>
        <v>8.4399999999999996E-3</v>
      </c>
      <c r="M409" s="283">
        <f>IFERROR((VLOOKUP($A409,'[1]Tabela de alimentos'!$A$3:$K$1041,8,FALSE))*$C409/100,0)</f>
        <v>7.6000000000000015E-4</v>
      </c>
      <c r="N409" s="283">
        <f>IFERROR((VLOOKUP($A409,'[1]Tabela de alimentos'!$A$3:$K$1041,9,FALSE))*$C409/100,0)</f>
        <v>0</v>
      </c>
      <c r="O409" s="283">
        <f>IFERROR((VLOOKUP($A409,'[1]Tabela de alimentos'!$A$3:$K$1041,10,FALSE))*$C409/100,0)</f>
        <v>4.0000000000000003E-5</v>
      </c>
      <c r="P409" s="284">
        <f>IFERROR((VLOOKUP($A409,'[1]Tabela de alimentos'!$A$3:$K$1041,11,FALSE))*$C409/100,0)</f>
        <v>4.8000000000000001E-4</v>
      </c>
    </row>
    <row r="410" spans="1:16" ht="24.95" customHeight="1" x14ac:dyDescent="0.25">
      <c r="A410" s="285" t="s">
        <v>101</v>
      </c>
      <c r="B410" s="278">
        <v>25</v>
      </c>
      <c r="C410" s="249">
        <v>20</v>
      </c>
      <c r="D410" s="249" t="s">
        <v>1614</v>
      </c>
      <c r="E410" s="279">
        <f t="shared" ref="E410" si="15">IFERROR(B410/C410,0)</f>
        <v>1.25</v>
      </c>
      <c r="F410" s="289" t="s">
        <v>1300</v>
      </c>
      <c r="G410" s="289">
        <f>IFERROR((VLOOKUP($A410,'[1]Tabela de alimentos'!$A$3:$K$1041,2,FALSE))*$C410/100,0)</f>
        <v>7.8840092753623159</v>
      </c>
      <c r="H410" s="283">
        <f>IFERROR((VLOOKUP($A410,'[1]Tabela de alimentos'!$A$3:$K$1041,3,FALSE))*$C410/100,0)</f>
        <v>32.986694808115935</v>
      </c>
      <c r="I410" s="310">
        <f>IFERROR((VLOOKUP($A410,'[1]Tabela de alimentos'!$A$3:$K$1041,4,FALSE))*$C410/100,0)</f>
        <v>0.34202898550724642</v>
      </c>
      <c r="J410" s="282">
        <f>IFERROR((VLOOKUP($A410,'[1]Tabela de alimentos'!$A$3:$K$1041,5,FALSE))*$C410/100,0)</f>
        <v>1.6E-2</v>
      </c>
      <c r="K410" s="282">
        <f>IFERROR((VLOOKUP($A410,'[1]Tabela de alimentos'!$A$3:$K$1041,6,FALSE))*$C410/100,0)</f>
        <v>1.7706376811594198</v>
      </c>
      <c r="L410" s="283">
        <f>IFERROR((VLOOKUP($A410,'[1]Tabela de alimentos'!$A$3:$K$1041,7,FALSE))*$C410/100,0)</f>
        <v>2.8</v>
      </c>
      <c r="M410" s="283">
        <f>IFERROR((VLOOKUP($A410,'[1]Tabela de alimentos'!$A$3:$K$1041,8,FALSE))*$C410/100,0)</f>
        <v>4.066666666666667E-2</v>
      </c>
      <c r="N410" s="283">
        <f>IFERROR((VLOOKUP($A410,'[1]Tabela de alimentos'!$A$3:$K$1041,9,FALSE))*$C410/100,0)</f>
        <v>0</v>
      </c>
      <c r="O410" s="283">
        <f>IFERROR((VLOOKUP($A410,'[1]Tabela de alimentos'!$A$3:$K$1041,10,FALSE))*$C410/100,0)</f>
        <v>0.93333333333333346</v>
      </c>
      <c r="P410" s="284">
        <f>IFERROR((VLOOKUP($A410,'[1]Tabela de alimentos'!$A$3:$K$1041,11,FALSE))*$C410/100,0)</f>
        <v>0.11933333333333333</v>
      </c>
    </row>
    <row r="411" spans="1:16" ht="31.5" customHeight="1" x14ac:dyDescent="0.25">
      <c r="A411" s="373" t="s">
        <v>1209</v>
      </c>
      <c r="B411" s="564" t="s">
        <v>1301</v>
      </c>
      <c r="C411" s="565"/>
      <c r="D411" s="481"/>
      <c r="E411" s="374"/>
      <c r="F411" s="374"/>
      <c r="G411" s="290"/>
      <c r="H411" s="257"/>
      <c r="I411" s="257"/>
      <c r="J411" s="257"/>
      <c r="K411" s="257"/>
      <c r="L411" s="257"/>
      <c r="M411" s="257"/>
      <c r="N411" s="257"/>
      <c r="O411" s="257"/>
      <c r="P411" s="294"/>
    </row>
    <row r="412" spans="1:16" ht="24.95" customHeight="1" x14ac:dyDescent="0.25">
      <c r="A412" s="295" t="s">
        <v>767</v>
      </c>
      <c r="B412" s="537"/>
      <c r="C412" s="537"/>
      <c r="D412" s="250"/>
      <c r="E412" s="296"/>
      <c r="F412" s="296"/>
      <c r="G412" s="297"/>
      <c r="H412" s="296"/>
      <c r="I412" s="296"/>
      <c r="J412" s="296"/>
      <c r="K412" s="296"/>
      <c r="L412" s="296"/>
      <c r="M412" s="298"/>
      <c r="N412" s="298"/>
      <c r="O412" s="298"/>
      <c r="P412" s="299"/>
    </row>
    <row r="413" spans="1:16" ht="24.95" customHeight="1" x14ac:dyDescent="0.25">
      <c r="A413" s="516" t="s">
        <v>1295</v>
      </c>
      <c r="B413" s="517"/>
      <c r="C413" s="517"/>
      <c r="D413" s="517"/>
      <c r="E413" s="517"/>
      <c r="F413" s="517"/>
      <c r="G413" s="517"/>
      <c r="H413" s="517"/>
      <c r="I413" s="517"/>
      <c r="J413" s="517"/>
      <c r="K413" s="517"/>
      <c r="L413" s="517"/>
      <c r="M413" s="517"/>
      <c r="N413" s="517"/>
      <c r="O413" s="517"/>
      <c r="P413" s="518"/>
    </row>
    <row r="414" spans="1:16" ht="24.95" customHeight="1" x14ac:dyDescent="0.25">
      <c r="A414" s="516" t="s">
        <v>1051</v>
      </c>
      <c r="B414" s="517"/>
      <c r="C414" s="517"/>
      <c r="D414" s="517"/>
      <c r="E414" s="517"/>
      <c r="F414" s="517"/>
      <c r="G414" s="517"/>
      <c r="H414" s="517"/>
      <c r="I414" s="517"/>
      <c r="J414" s="517"/>
      <c r="K414" s="517"/>
      <c r="L414" s="517"/>
      <c r="M414" s="517"/>
      <c r="N414" s="517"/>
      <c r="O414" s="517"/>
      <c r="P414" s="518"/>
    </row>
    <row r="415" spans="1:16" ht="24.95" customHeight="1" x14ac:dyDescent="0.25">
      <c r="A415" s="516" t="s">
        <v>1069</v>
      </c>
      <c r="B415" s="517"/>
      <c r="C415" s="517"/>
      <c r="D415" s="517"/>
      <c r="E415" s="517"/>
      <c r="F415" s="517"/>
      <c r="G415" s="517"/>
      <c r="H415" s="517"/>
      <c r="I415" s="517"/>
      <c r="J415" s="517"/>
      <c r="K415" s="517"/>
      <c r="L415" s="517"/>
      <c r="M415" s="517"/>
      <c r="N415" s="517"/>
      <c r="O415" s="517"/>
      <c r="P415" s="518"/>
    </row>
    <row r="416" spans="1:16" ht="24.95" customHeight="1" x14ac:dyDescent="0.25">
      <c r="A416" s="325" t="s">
        <v>1302</v>
      </c>
      <c r="G416" s="251"/>
      <c r="P416" s="301"/>
    </row>
    <row r="417" spans="1:16" ht="24.95" customHeight="1" x14ac:dyDescent="0.25">
      <c r="A417" s="516" t="s">
        <v>1307</v>
      </c>
      <c r="B417" s="517"/>
      <c r="C417" s="517"/>
      <c r="D417" s="517"/>
      <c r="E417" s="517"/>
      <c r="F417" s="517"/>
      <c r="G417" s="517"/>
      <c r="H417" s="517"/>
      <c r="I417" s="517"/>
      <c r="J417" s="517"/>
      <c r="K417" s="517"/>
      <c r="L417" s="517"/>
      <c r="M417" s="517"/>
      <c r="N417" s="517"/>
      <c r="O417" s="517"/>
      <c r="P417" s="518"/>
    </row>
    <row r="418" spans="1:16" ht="24.95" customHeight="1" x14ac:dyDescent="0.25">
      <c r="A418" s="325" t="s">
        <v>1308</v>
      </c>
      <c r="G418" s="251"/>
      <c r="P418" s="301"/>
    </row>
    <row r="419" spans="1:16" ht="24.95" customHeight="1" thickBot="1" x14ac:dyDescent="0.3">
      <c r="A419" s="554" t="s">
        <v>1309</v>
      </c>
      <c r="B419" s="555"/>
      <c r="C419" s="555"/>
      <c r="D419" s="555"/>
      <c r="E419" s="555"/>
      <c r="F419" s="555"/>
      <c r="G419" s="555"/>
      <c r="H419" s="555"/>
      <c r="I419" s="555"/>
      <c r="J419" s="555"/>
      <c r="K419" s="555"/>
      <c r="L419" s="555"/>
      <c r="M419" s="555"/>
      <c r="N419" s="555"/>
      <c r="O419" s="555"/>
      <c r="P419" s="556"/>
    </row>
    <row r="420" spans="1:16" ht="24.95" customHeight="1" thickBot="1" x14ac:dyDescent="0.3">
      <c r="A420" s="322"/>
      <c r="B420" s="532" t="s">
        <v>1152</v>
      </c>
      <c r="C420" s="532"/>
      <c r="D420" s="532"/>
      <c r="E420" s="532"/>
      <c r="F420" s="532"/>
      <c r="G420" s="532"/>
      <c r="H420" s="532"/>
      <c r="I420" s="532"/>
      <c r="J420" s="532"/>
      <c r="K420" s="532"/>
      <c r="L420" s="334"/>
      <c r="M420" s="334"/>
      <c r="N420" s="334"/>
      <c r="O420" s="334"/>
      <c r="P420" s="335"/>
    </row>
    <row r="421" spans="1:16" ht="39" customHeight="1" x14ac:dyDescent="0.25">
      <c r="A421" s="510" t="s">
        <v>762</v>
      </c>
      <c r="B421" s="511"/>
      <c r="C421" s="511"/>
      <c r="D421" s="511"/>
      <c r="E421" s="511"/>
      <c r="F421" s="511"/>
      <c r="G421" s="511"/>
      <c r="H421" s="511"/>
      <c r="I421" s="511"/>
      <c r="J421" s="511"/>
      <c r="K421" s="511"/>
      <c r="L421" s="511"/>
      <c r="M421" s="511"/>
      <c r="N421" s="511"/>
      <c r="O421" s="511"/>
      <c r="P421" s="512"/>
    </row>
    <row r="422" spans="1:16" x14ac:dyDescent="0.25">
      <c r="A422" s="513" t="s">
        <v>1366</v>
      </c>
      <c r="B422" s="514"/>
      <c r="C422" s="514"/>
      <c r="D422" s="514"/>
      <c r="E422" s="514"/>
      <c r="F422" s="514"/>
      <c r="G422" s="514"/>
      <c r="H422" s="514"/>
      <c r="I422" s="514"/>
      <c r="J422" s="514"/>
      <c r="K422" s="514"/>
      <c r="L422" s="514"/>
      <c r="M422" s="514"/>
      <c r="N422" s="514"/>
      <c r="O422" s="514"/>
      <c r="P422" s="515"/>
    </row>
    <row r="423" spans="1:16" ht="24.95" customHeight="1" x14ac:dyDescent="0.25">
      <c r="A423" s="534" t="s">
        <v>1057</v>
      </c>
      <c r="B423" s="535"/>
      <c r="C423" s="535"/>
      <c r="D423" s="535"/>
      <c r="E423" s="535"/>
      <c r="F423" s="536"/>
      <c r="G423" s="522" t="s">
        <v>764</v>
      </c>
      <c r="H423" s="523"/>
      <c r="I423" s="523"/>
      <c r="J423" s="523"/>
      <c r="K423" s="523"/>
      <c r="L423" s="523"/>
      <c r="M423" s="523"/>
      <c r="N423" s="523"/>
      <c r="O423" s="523"/>
      <c r="P423" s="524"/>
    </row>
    <row r="424" spans="1:16" ht="24.95" customHeight="1" x14ac:dyDescent="0.25">
      <c r="A424" s="525" t="s">
        <v>393</v>
      </c>
      <c r="B424" s="505" t="s">
        <v>644</v>
      </c>
      <c r="C424" s="505" t="s">
        <v>645</v>
      </c>
      <c r="D424" s="505" t="s">
        <v>1613</v>
      </c>
      <c r="E424" s="505" t="s">
        <v>394</v>
      </c>
      <c r="F424" s="505" t="s">
        <v>621</v>
      </c>
      <c r="G424" s="527" t="s">
        <v>31</v>
      </c>
      <c r="H424" s="528"/>
      <c r="I424" s="263" t="s">
        <v>7</v>
      </c>
      <c r="J424" s="264" t="s">
        <v>32</v>
      </c>
      <c r="K424" s="264" t="s">
        <v>640</v>
      </c>
      <c r="L424" s="265" t="s">
        <v>8</v>
      </c>
      <c r="M424" s="266" t="s">
        <v>9</v>
      </c>
      <c r="N424" s="267" t="s">
        <v>10</v>
      </c>
      <c r="O424" s="264" t="s">
        <v>396</v>
      </c>
      <c r="P424" s="268" t="s">
        <v>623</v>
      </c>
    </row>
    <row r="425" spans="1:16" ht="24.95" customHeight="1" x14ac:dyDescent="0.25">
      <c r="A425" s="526"/>
      <c r="B425" s="506"/>
      <c r="C425" s="506"/>
      <c r="D425" s="506"/>
      <c r="E425" s="506"/>
      <c r="F425" s="506"/>
      <c r="G425" s="269" t="s">
        <v>34</v>
      </c>
      <c r="H425" s="270" t="s">
        <v>35</v>
      </c>
      <c r="I425" s="271" t="s">
        <v>36</v>
      </c>
      <c r="J425" s="272" t="s">
        <v>36</v>
      </c>
      <c r="K425" s="272" t="s">
        <v>36</v>
      </c>
      <c r="L425" s="273" t="s">
        <v>37</v>
      </c>
      <c r="M425" s="274" t="s">
        <v>37</v>
      </c>
      <c r="N425" s="275" t="s">
        <v>38</v>
      </c>
      <c r="O425" s="272" t="s">
        <v>37</v>
      </c>
      <c r="P425" s="276" t="s">
        <v>37</v>
      </c>
    </row>
    <row r="426" spans="1:16" ht="24.95" customHeight="1" x14ac:dyDescent="0.25">
      <c r="A426" s="277" t="s">
        <v>77</v>
      </c>
      <c r="B426" s="278">
        <v>50</v>
      </c>
      <c r="C426" s="249">
        <v>50</v>
      </c>
      <c r="D426" s="249" t="s">
        <v>1614</v>
      </c>
      <c r="E426" s="279">
        <f t="shared" ref="E426:E430" si="16">IFERROR(B426/C426,0)</f>
        <v>1</v>
      </c>
      <c r="F426" s="280" t="s">
        <v>1250</v>
      </c>
      <c r="G426" s="280">
        <f>IFERROR((VLOOKUP($A426,'[1]Tabela de alimentos'!$A$3:$K$1041,2,FALSE))*$C426/100,0)</f>
        <v>149.9050752173913</v>
      </c>
      <c r="H426" s="283">
        <f>IFERROR((VLOOKUP($A426,'[1]Tabela de alimentos'!$A$3:$K$1041,3,FALSE))*$C426/100,0)</f>
        <v>627.2028347095652</v>
      </c>
      <c r="I426" s="310">
        <f>IFERROR((VLOOKUP($A426,'[1]Tabela de alimentos'!$A$3:$K$1041,4,FALSE))*$C426/100,0)</f>
        <v>3.9767826086956521</v>
      </c>
      <c r="J426" s="282">
        <f>IFERROR((VLOOKUP($A426,'[1]Tabela de alimentos'!$A$3:$K$1041,5,FALSE))*$C426/100,0)</f>
        <v>1.5516666666666667</v>
      </c>
      <c r="K426" s="282">
        <f>IFERROR((VLOOKUP($A426,'[1]Tabela de alimentos'!$A$3:$K$1041,6,FALSE))*$C426/100,0)</f>
        <v>29.323217391304347</v>
      </c>
      <c r="L426" s="283">
        <f>IFERROR((VLOOKUP($A426,'[1]Tabela de alimentos'!$A$3:$K$1041,7,FALSE))*$C426/100,0)</f>
        <v>7.8766666666666678</v>
      </c>
      <c r="M426" s="283">
        <f>IFERROR((VLOOKUP($A426,'[1]Tabela de alimentos'!$A$3:$K$1041,8,FALSE))*$C426/100,0)</f>
        <v>0.5</v>
      </c>
      <c r="N426" s="283">
        <f>IFERROR((VLOOKUP($A426,'[1]Tabela de alimentos'!$A$3:$K$1041,9,FALSE))*$C426/100,0)</f>
        <v>1.4933333333333334</v>
      </c>
      <c r="O426" s="283">
        <f>IFERROR((VLOOKUP($A426,'[1]Tabela de alimentos'!$A$3:$K$1041,10,FALSE))*$C426/100,0)</f>
        <v>0</v>
      </c>
      <c r="P426" s="284">
        <f>IFERROR((VLOOKUP($A426,'[1]Tabela de alimentos'!$A$3:$K$1041,11,FALSE))*$C426/100,0)</f>
        <v>323.8366666666667</v>
      </c>
    </row>
    <row r="427" spans="1:16" ht="24.95" customHeight="1" x14ac:dyDescent="0.25">
      <c r="A427" s="285" t="s">
        <v>90</v>
      </c>
      <c r="B427" s="278">
        <v>3</v>
      </c>
      <c r="C427" s="249">
        <v>3</v>
      </c>
      <c r="D427" s="249" t="s">
        <v>1614</v>
      </c>
      <c r="E427" s="279">
        <f t="shared" si="16"/>
        <v>1</v>
      </c>
      <c r="F427" s="282" t="s">
        <v>1290</v>
      </c>
      <c r="G427" s="282">
        <f>IFERROR((VLOOKUP($A427,'[1]Tabela de alimentos'!$A$3:$K$1041,2,FALSE))*$C427/100,0)</f>
        <v>3.3938963478260873</v>
      </c>
      <c r="H427" s="283">
        <f>IFERROR((VLOOKUP($A427,'[1]Tabela de alimentos'!$A$3:$K$1041,3,FALSE))*$C427/100,0)</f>
        <v>14.200062319304349</v>
      </c>
      <c r="I427" s="310">
        <f>IFERROR((VLOOKUP($A427,'[1]Tabela de alimentos'!$A$3:$K$1041,4,FALSE))*$C427/100,0)</f>
        <v>0.21032608695652172</v>
      </c>
      <c r="J427" s="282">
        <f>IFERROR((VLOOKUP($A427,'[1]Tabela de alimentos'!$A$3:$K$1041,5,FALSE))*$C427/100,0)</f>
        <v>6.6E-3</v>
      </c>
      <c r="K427" s="282">
        <f>IFERROR((VLOOKUP($A427,'[1]Tabela de alimentos'!$A$3:$K$1041,6,FALSE))*$C427/100,0)</f>
        <v>0.71717391304347833</v>
      </c>
      <c r="L427" s="283">
        <f>IFERROR((VLOOKUP($A427,'[1]Tabela de alimentos'!$A$3:$K$1041,7,FALSE))*$C427/100,0)</f>
        <v>0.40679999999999999</v>
      </c>
      <c r="M427" s="283">
        <f>IFERROR((VLOOKUP($A427,'[1]Tabela de alimentos'!$A$3:$K$1041,8,FALSE))*$C427/100,0)</f>
        <v>2.4000000000000004E-2</v>
      </c>
      <c r="N427" s="283">
        <f>IFERROR((VLOOKUP($A427,'[1]Tabela de alimentos'!$A$3:$K$1041,9,FALSE))*$C427/100,0)</f>
        <v>0</v>
      </c>
      <c r="O427" s="283">
        <f>IFERROR((VLOOKUP($A427,'[1]Tabela de alimentos'!$A$3:$K$1041,10,FALSE))*$C427/100,0)</f>
        <v>0</v>
      </c>
      <c r="P427" s="284">
        <f>IFERROR((VLOOKUP($A427,'[1]Tabela de alimentos'!$A$3:$K$1041,11,FALSE))*$C427/100,0)</f>
        <v>0.16080000000000003</v>
      </c>
    </row>
    <row r="428" spans="1:16" ht="24.95" customHeight="1" x14ac:dyDescent="0.25">
      <c r="A428" s="285" t="s">
        <v>861</v>
      </c>
      <c r="B428" s="278">
        <v>0.1</v>
      </c>
      <c r="C428" s="249">
        <v>0.1</v>
      </c>
      <c r="D428" s="249" t="s">
        <v>1614</v>
      </c>
      <c r="E428" s="279">
        <f t="shared" si="16"/>
        <v>1</v>
      </c>
      <c r="F428" s="282" t="s">
        <v>1291</v>
      </c>
      <c r="G428" s="282">
        <f>IFERROR((VLOOKUP($A428,'[1]Tabela de alimentos'!$A$3:$K$1041,2,FALSE))*$C428/100,0)</f>
        <v>0</v>
      </c>
      <c r="H428" s="283">
        <f>IFERROR((VLOOKUP($A428,'[1]Tabela de alimentos'!$A$3:$K$1041,3,FALSE))*$C428/100,0)</f>
        <v>0</v>
      </c>
      <c r="I428" s="310">
        <f>IFERROR((VLOOKUP($A428,'[1]Tabela de alimentos'!$A$3:$K$1041,4,FALSE))*$C428/100,0)</f>
        <v>0</v>
      </c>
      <c r="J428" s="282">
        <f>IFERROR((VLOOKUP($A428,'[1]Tabela de alimentos'!$A$3:$K$1041,5,FALSE))*$C428/100,0)</f>
        <v>0</v>
      </c>
      <c r="K428" s="282">
        <f>IFERROR((VLOOKUP($A428,'[1]Tabela de alimentos'!$A$3:$K$1041,6,FALSE))*$C428/100,0)</f>
        <v>0</v>
      </c>
      <c r="L428" s="283">
        <f>IFERROR((VLOOKUP($A428,'[1]Tabela de alimentos'!$A$3:$K$1041,7,FALSE))*$C428/100,0)</f>
        <v>0</v>
      </c>
      <c r="M428" s="283">
        <f>IFERROR((VLOOKUP($A428,'[1]Tabela de alimentos'!$A$3:$K$1041,8,FALSE))*$C428/100,0)</f>
        <v>0</v>
      </c>
      <c r="N428" s="283">
        <f>IFERROR((VLOOKUP($A428,'[1]Tabela de alimentos'!$A$3:$K$1041,9,FALSE))*$C428/100,0)</f>
        <v>0</v>
      </c>
      <c r="O428" s="283">
        <f>IFERROR((VLOOKUP($A428,'[1]Tabela de alimentos'!$A$3:$K$1041,10,FALSE))*$C428/100,0)</f>
        <v>0</v>
      </c>
      <c r="P428" s="284">
        <f>IFERROR((VLOOKUP($A428,'[1]Tabela de alimentos'!$A$3:$K$1041,11,FALSE))*$C428/100,0)</f>
        <v>39.943000000000005</v>
      </c>
    </row>
    <row r="429" spans="1:16" ht="24.95" customHeight="1" x14ac:dyDescent="0.25">
      <c r="A429" s="285" t="s">
        <v>226</v>
      </c>
      <c r="B429" s="278">
        <v>3</v>
      </c>
      <c r="C429" s="249">
        <v>3</v>
      </c>
      <c r="D429" s="249" t="s">
        <v>1615</v>
      </c>
      <c r="E429" s="279">
        <f t="shared" si="16"/>
        <v>1</v>
      </c>
      <c r="F429" s="282" t="s">
        <v>1299</v>
      </c>
      <c r="G429" s="282">
        <f>IFERROR((VLOOKUP($A429,'[1]Tabela de alimentos'!$A$3:$K$1041,2,FALSE))*$C429/100,0)</f>
        <v>26.52</v>
      </c>
      <c r="H429" s="283">
        <f>IFERROR((VLOOKUP($A429,'[1]Tabela de alimentos'!$A$3:$K$1041,3,FALSE))*$C429/100,0)</f>
        <v>110.95968000000001</v>
      </c>
      <c r="I429" s="310">
        <f>IFERROR((VLOOKUP($A429,'[1]Tabela de alimentos'!$A$3:$K$1041,4,FALSE))*$C429/100,0)</f>
        <v>0</v>
      </c>
      <c r="J429" s="282">
        <f>IFERROR((VLOOKUP($A429,'[1]Tabela de alimentos'!$A$3:$K$1041,5,FALSE))*$C429/100,0)</f>
        <v>3</v>
      </c>
      <c r="K429" s="282">
        <f>IFERROR((VLOOKUP($A429,'[1]Tabela de alimentos'!$A$3:$K$1041,6,FALSE))*$C429/100,0)</f>
        <v>0</v>
      </c>
      <c r="L429" s="283">
        <f>IFERROR((VLOOKUP($A429,'[1]Tabela de alimentos'!$A$3:$K$1041,7,FALSE))*$C429/100,0)</f>
        <v>0</v>
      </c>
      <c r="M429" s="283">
        <f>IFERROR((VLOOKUP($A429,'[1]Tabela de alimentos'!$A$3:$K$1041,8,FALSE))*$C429/100,0)</f>
        <v>0</v>
      </c>
      <c r="N429" s="283">
        <f>IFERROR((VLOOKUP($A429,'[1]Tabela de alimentos'!$A$3:$K$1041,9,FALSE))*$C429/100,0)</f>
        <v>0</v>
      </c>
      <c r="O429" s="283">
        <f>IFERROR((VLOOKUP($A429,'[1]Tabela de alimentos'!$A$3:$K$1041,10,FALSE))*$C429/100,0)</f>
        <v>0</v>
      </c>
      <c r="P429" s="284">
        <f>IFERROR((VLOOKUP($A429,'[1]Tabela de alimentos'!$A$3:$K$1041,11,FALSE))*$C429/100,0)</f>
        <v>0</v>
      </c>
    </row>
    <row r="430" spans="1:16" ht="24.95" customHeight="1" x14ac:dyDescent="0.25">
      <c r="A430" s="285" t="s">
        <v>292</v>
      </c>
      <c r="B430" s="278">
        <v>110</v>
      </c>
      <c r="C430" s="249">
        <v>65</v>
      </c>
      <c r="D430" s="249" t="s">
        <v>1614</v>
      </c>
      <c r="E430" s="282">
        <f t="shared" si="16"/>
        <v>1.6923076923076923</v>
      </c>
      <c r="F430" s="282" t="s">
        <v>1634</v>
      </c>
      <c r="G430" s="282">
        <f>IFERROR((VLOOKUP($A430,'[1]Tabela de alimentos'!$A$3:$K$1041,2,FALSE))*$C430/100,0)</f>
        <v>120.93623749999999</v>
      </c>
      <c r="H430" s="283">
        <f>IFERROR((VLOOKUP($A430,'[1]Tabela de alimentos'!$A$3:$K$1041,3,FALSE))*$C430/100,0)</f>
        <v>505.99721770000002</v>
      </c>
      <c r="I430" s="310">
        <f>IFERROR((VLOOKUP($A430,'[1]Tabela de alimentos'!$A$3:$K$1041,4,FALSE))*$C430/100,0)</f>
        <v>13.081250000000001</v>
      </c>
      <c r="J430" s="282">
        <f>IFERROR((VLOOKUP($A430,'[1]Tabela de alimentos'!$A$3:$K$1041,5,FALSE))*$C430/100,0)</f>
        <v>7.2149999999999999</v>
      </c>
      <c r="K430" s="282">
        <f>IFERROR((VLOOKUP($A430,'[1]Tabela de alimentos'!$A$3:$K$1041,6,FALSE))*$C430/100,0)</f>
        <v>0</v>
      </c>
      <c r="L430" s="283">
        <f>IFERROR((VLOOKUP($A430,'[1]Tabela de alimentos'!$A$3:$K$1041,7,FALSE))*$C430/100,0)</f>
        <v>8.4081833333333336</v>
      </c>
      <c r="M430" s="283">
        <f>IFERROR((VLOOKUP($A430,'[1]Tabela de alimentos'!$A$3:$K$1041,8,FALSE))*$C430/100,0)</f>
        <v>0.57676666666666665</v>
      </c>
      <c r="N430" s="283">
        <f>IFERROR((VLOOKUP($A430,'[1]Tabela de alimentos'!$A$3:$K$1041,9,FALSE))*$C430/100,0)</f>
        <v>0</v>
      </c>
      <c r="O430" s="283">
        <f>IFERROR((VLOOKUP($A430,'[1]Tabela de alimentos'!$A$3:$K$1041,10,FALSE))*$C430/100,0)</f>
        <v>0</v>
      </c>
      <c r="P430" s="284">
        <f>IFERROR((VLOOKUP($A430,'[1]Tabela de alimentos'!$A$3:$K$1041,11,FALSE))*$C430/100,0)</f>
        <v>66.3</v>
      </c>
    </row>
    <row r="431" spans="1:16" ht="24.95" customHeight="1" x14ac:dyDescent="0.25">
      <c r="A431" s="285" t="s">
        <v>129</v>
      </c>
      <c r="B431" s="278">
        <v>2.4</v>
      </c>
      <c r="C431" s="249">
        <v>2</v>
      </c>
      <c r="D431" s="249" t="s">
        <v>1614</v>
      </c>
      <c r="E431" s="279">
        <f>IFERROR(B431/C431,0)</f>
        <v>1.2</v>
      </c>
      <c r="F431" s="282" t="s">
        <v>1239</v>
      </c>
      <c r="G431" s="282">
        <f>IFERROR((VLOOKUP($A431,'[1]Tabela de alimentos'!$A$3:$K$1041,2,FALSE))*$C431/100,0)</f>
        <v>0.66848223188405764</v>
      </c>
      <c r="H431" s="283">
        <f>IFERROR((VLOOKUP($A431,'[1]Tabela de alimentos'!$A$3:$K$1041,3,FALSE))*$C431/100,0)</f>
        <v>2.7969296582028975</v>
      </c>
      <c r="I431" s="310">
        <f>IFERROR((VLOOKUP($A431,'[1]Tabela de alimentos'!$A$3:$K$1041,4,FALSE))*$C431/100,0)</f>
        <v>6.5144927536231884E-2</v>
      </c>
      <c r="J431" s="282">
        <f>IFERROR((VLOOKUP($A431,'[1]Tabela de alimentos'!$A$3:$K$1041,5,FALSE))*$C431/100,0)</f>
        <v>1.2199999999999999E-2</v>
      </c>
      <c r="K431" s="282">
        <f>IFERROR((VLOOKUP($A431,'[1]Tabela de alimentos'!$A$3:$K$1041,6,FALSE))*$C431/100,0)</f>
        <v>0.11412173913043469</v>
      </c>
      <c r="L431" s="283">
        <f>IFERROR((VLOOKUP($A431,'[1]Tabela de alimentos'!$A$3:$K$1041,7,FALSE))*$C431/100,0)</f>
        <v>3.5882666666666667</v>
      </c>
      <c r="M431" s="283">
        <f>IFERROR((VLOOKUP($A431,'[1]Tabela de alimentos'!$A$3:$K$1041,8,FALSE))*$C431/100,0)</f>
        <v>6.3600000000000004E-2</v>
      </c>
      <c r="N431" s="283">
        <f>IFERROR((VLOOKUP($A431,'[1]Tabela de alimentos'!$A$3:$K$1041,9,FALSE))*$C431/100,0)</f>
        <v>34.86</v>
      </c>
      <c r="O431" s="283">
        <f>IFERROR((VLOOKUP($A431,'[1]Tabela de alimentos'!$A$3:$K$1041,10,FALSE))*$C431/100,0)</f>
        <v>1.0338666666666665</v>
      </c>
      <c r="P431" s="284">
        <f>IFERROR((VLOOKUP($A431,'[1]Tabela de alimentos'!$A$3:$K$1041,11,FALSE))*$C431/100,0)</f>
        <v>4.5999999999999999E-2</v>
      </c>
    </row>
    <row r="432" spans="1:16" ht="24.95" customHeight="1" x14ac:dyDescent="0.25">
      <c r="A432" s="285" t="s">
        <v>102</v>
      </c>
      <c r="B432" s="278">
        <v>2.2999999999999998</v>
      </c>
      <c r="C432" s="249">
        <v>2</v>
      </c>
      <c r="D432" s="249" t="s">
        <v>1614</v>
      </c>
      <c r="E432" s="279">
        <f t="shared" ref="E432" si="17">IFERROR(B432/C432,0)</f>
        <v>1.1499999999999999</v>
      </c>
      <c r="F432" s="282" t="s">
        <v>1239</v>
      </c>
      <c r="G432" s="282">
        <f>IFERROR((VLOOKUP($A432,'[1]Tabela de alimentos'!$A$3:$K$1041,2,FALSE))*$C432/100,0)</f>
        <v>0.39031771014492878</v>
      </c>
      <c r="H432" s="283">
        <f>IFERROR((VLOOKUP($A432,'[1]Tabela de alimentos'!$A$3:$K$1041,3,FALSE))*$C432/100,0)</f>
        <v>1.6330892992463819</v>
      </c>
      <c r="I432" s="310">
        <f>IFERROR((VLOOKUP($A432,'[1]Tabela de alimentos'!$A$3:$K$1041,4,FALSE))*$C432/100,0)</f>
        <v>3.731884057971014E-2</v>
      </c>
      <c r="J432" s="282">
        <f>IFERROR((VLOOKUP($A432,'[1]Tabela de alimentos'!$A$3:$K$1041,5,FALSE))*$C432/100,0)</f>
        <v>6.9999999999999993E-3</v>
      </c>
      <c r="K432" s="282">
        <f>IFERROR((VLOOKUP($A432,'[1]Tabela de alimentos'!$A$3:$K$1041,6,FALSE))*$C432/100,0)</f>
        <v>6.7414492753623295E-2</v>
      </c>
      <c r="L432" s="283">
        <f>IFERROR((VLOOKUP($A432,'[1]Tabela de alimentos'!$A$3:$K$1041,7,FALSE))*$C432/100,0)</f>
        <v>1.5970666666666669</v>
      </c>
      <c r="M432" s="283">
        <f>IFERROR((VLOOKUP($A432,'[1]Tabela de alimentos'!$A$3:$K$1041,8,FALSE))*$C432/100,0)</f>
        <v>1.2933333333333331E-2</v>
      </c>
      <c r="N432" s="283">
        <f>IFERROR((VLOOKUP($A432,'[1]Tabela de alimentos'!$A$3:$K$1041,9,FALSE))*$C432/100,0)</f>
        <v>5.58</v>
      </c>
      <c r="O432" s="283">
        <f>IFERROR((VLOOKUP($A432,'[1]Tabela de alimentos'!$A$3:$K$1041,10,FALSE))*$C432/100,0)</f>
        <v>0.63560000000000005</v>
      </c>
      <c r="P432" s="284">
        <f>IFERROR((VLOOKUP($A432,'[1]Tabela de alimentos'!$A$3:$K$1041,11,FALSE))*$C432/100,0)</f>
        <v>3.2066666666666667E-2</v>
      </c>
    </row>
    <row r="433" spans="1:16" ht="24.95" customHeight="1" x14ac:dyDescent="0.25">
      <c r="A433" s="285" t="s">
        <v>817</v>
      </c>
      <c r="B433" s="278">
        <v>0.4</v>
      </c>
      <c r="C433" s="249">
        <v>0.4</v>
      </c>
      <c r="D433" s="249" t="s">
        <v>1614</v>
      </c>
      <c r="E433" s="279">
        <f>IFERROR(B433/C433,0)</f>
        <v>1</v>
      </c>
      <c r="F433" s="282" t="s">
        <v>1291</v>
      </c>
      <c r="G433" s="282">
        <f>IFERROR((VLOOKUP($A433,'[1]Tabela de alimentos'!$A$3:$K$1041,2,FALSE))*$C433/100,0)</f>
        <v>1.2000000000000002E-2</v>
      </c>
      <c r="H433" s="283">
        <f>IFERROR((VLOOKUP($A433,'[1]Tabela de alimentos'!$A$3:$K$1041,3,FALSE))*$C433/100,0)</f>
        <v>5.2000000000000005E-2</v>
      </c>
      <c r="I433" s="310">
        <f>IFERROR((VLOOKUP($A433,'[1]Tabela de alimentos'!$A$3:$K$1041,4,FALSE))*$C433/100,0)</f>
        <v>3.5999999999999997E-4</v>
      </c>
      <c r="J433" s="282">
        <f>IFERROR((VLOOKUP($A433,'[1]Tabela de alimentos'!$A$3:$K$1041,5,FALSE))*$C433/100,0)</f>
        <v>2.4000000000000001E-4</v>
      </c>
      <c r="K433" s="282">
        <f>IFERROR((VLOOKUP($A433,'[1]Tabela de alimentos'!$A$3:$K$1041,6,FALSE))*$C433/100,0)</f>
        <v>2.9199999999999999E-3</v>
      </c>
      <c r="L433" s="283">
        <f>IFERROR((VLOOKUP($A433,'[1]Tabela de alimentos'!$A$3:$K$1041,7,FALSE))*$C433/100,0)</f>
        <v>8.4399999999999996E-3</v>
      </c>
      <c r="M433" s="283">
        <f>IFERROR((VLOOKUP($A433,'[1]Tabela de alimentos'!$A$3:$K$1041,8,FALSE))*$C433/100,0)</f>
        <v>7.6000000000000015E-4</v>
      </c>
      <c r="N433" s="283">
        <f>IFERROR((VLOOKUP($A433,'[1]Tabela de alimentos'!$A$3:$K$1041,9,FALSE))*$C433/100,0)</f>
        <v>0</v>
      </c>
      <c r="O433" s="283">
        <f>IFERROR((VLOOKUP($A433,'[1]Tabela de alimentos'!$A$3:$K$1041,10,FALSE))*$C433/100,0)</f>
        <v>4.0000000000000003E-5</v>
      </c>
      <c r="P433" s="284">
        <f>IFERROR((VLOOKUP($A433,'[1]Tabela de alimentos'!$A$3:$K$1041,11,FALSE))*$C433/100,0)</f>
        <v>4.8000000000000001E-4</v>
      </c>
    </row>
    <row r="434" spans="1:16" ht="24.95" customHeight="1" x14ac:dyDescent="0.25">
      <c r="A434" s="320" t="s">
        <v>101</v>
      </c>
      <c r="B434" s="278">
        <v>25</v>
      </c>
      <c r="C434" s="249">
        <v>20</v>
      </c>
      <c r="D434" s="249" t="s">
        <v>1614</v>
      </c>
      <c r="E434" s="279">
        <f t="shared" ref="E434" si="18">IFERROR(B434/C434,0)</f>
        <v>1.25</v>
      </c>
      <c r="F434" s="289" t="s">
        <v>1300</v>
      </c>
      <c r="G434" s="289">
        <f>IFERROR((VLOOKUP($A434,'[1]Tabela de alimentos'!$A$3:$K$1041,2,FALSE))*$C434/100,0)</f>
        <v>7.8840092753623159</v>
      </c>
      <c r="H434" s="283">
        <f>IFERROR((VLOOKUP($A434,'[1]Tabela de alimentos'!$A$3:$K$1041,3,FALSE))*$C434/100,0)</f>
        <v>32.986694808115935</v>
      </c>
      <c r="I434" s="310">
        <f>IFERROR((VLOOKUP($A434,'[1]Tabela de alimentos'!$A$3:$K$1041,4,FALSE))*$C434/100,0)</f>
        <v>0.34202898550724642</v>
      </c>
      <c r="J434" s="282">
        <f>IFERROR((VLOOKUP($A434,'[1]Tabela de alimentos'!$A$3:$K$1041,5,FALSE))*$C434/100,0)</f>
        <v>1.6E-2</v>
      </c>
      <c r="K434" s="282">
        <f>IFERROR((VLOOKUP($A434,'[1]Tabela de alimentos'!$A$3:$K$1041,6,FALSE))*$C434/100,0)</f>
        <v>1.7706376811594198</v>
      </c>
      <c r="L434" s="283">
        <f>IFERROR((VLOOKUP($A434,'[1]Tabela de alimentos'!$A$3:$K$1041,7,FALSE))*$C434/100,0)</f>
        <v>2.8</v>
      </c>
      <c r="M434" s="283">
        <f>IFERROR((VLOOKUP($A434,'[1]Tabela de alimentos'!$A$3:$K$1041,8,FALSE))*$C434/100,0)</f>
        <v>4.066666666666667E-2</v>
      </c>
      <c r="N434" s="283">
        <f>IFERROR((VLOOKUP($A434,'[1]Tabela de alimentos'!$A$3:$K$1041,9,FALSE))*$C434/100,0)</f>
        <v>0</v>
      </c>
      <c r="O434" s="283">
        <f>IFERROR((VLOOKUP($A434,'[1]Tabela de alimentos'!$A$3:$K$1041,10,FALSE))*$C434/100,0)</f>
        <v>0.93333333333333346</v>
      </c>
      <c r="P434" s="284">
        <f>IFERROR((VLOOKUP($A434,'[1]Tabela de alimentos'!$A$3:$K$1041,11,FALSE))*$C434/100,0)</f>
        <v>0.11933333333333333</v>
      </c>
    </row>
    <row r="435" spans="1:16" ht="28.5" customHeight="1" x14ac:dyDescent="0.25">
      <c r="A435" s="373" t="s">
        <v>1209</v>
      </c>
      <c r="B435" s="564" t="s">
        <v>1310</v>
      </c>
      <c r="C435" s="565"/>
      <c r="D435" s="481"/>
      <c r="E435" s="374"/>
      <c r="F435" s="374"/>
      <c r="G435" s="290"/>
      <c r="H435" s="257"/>
      <c r="I435" s="257"/>
      <c r="J435" s="257"/>
      <c r="K435" s="257"/>
      <c r="L435" s="257"/>
      <c r="M435" s="257"/>
      <c r="N435" s="257"/>
      <c r="O435" s="257"/>
      <c r="P435" s="294"/>
    </row>
    <row r="436" spans="1:16" ht="24.95" customHeight="1" x14ac:dyDescent="0.25">
      <c r="A436" s="295" t="s">
        <v>767</v>
      </c>
      <c r="B436" s="537"/>
      <c r="C436" s="537"/>
      <c r="D436" s="250"/>
      <c r="E436" s="296"/>
      <c r="F436" s="296"/>
      <c r="G436" s="297"/>
      <c r="H436" s="296"/>
      <c r="I436" s="296"/>
      <c r="J436" s="296"/>
      <c r="K436" s="296"/>
      <c r="L436" s="296"/>
      <c r="M436" s="298"/>
      <c r="N436" s="298"/>
      <c r="O436" s="298"/>
      <c r="P436" s="299"/>
    </row>
    <row r="437" spans="1:16" ht="24.95" customHeight="1" x14ac:dyDescent="0.25">
      <c r="A437" s="516" t="s">
        <v>1295</v>
      </c>
      <c r="B437" s="517"/>
      <c r="C437" s="517"/>
      <c r="D437" s="517"/>
      <c r="E437" s="517"/>
      <c r="F437" s="517"/>
      <c r="G437" s="517"/>
      <c r="H437" s="517"/>
      <c r="I437" s="517"/>
      <c r="J437" s="517"/>
      <c r="K437" s="517"/>
      <c r="L437" s="517"/>
      <c r="M437" s="517"/>
      <c r="N437" s="517"/>
      <c r="O437" s="517"/>
      <c r="P437" s="518"/>
    </row>
    <row r="438" spans="1:16" ht="24.95" customHeight="1" x14ac:dyDescent="0.25">
      <c r="A438" s="516" t="s">
        <v>1051</v>
      </c>
      <c r="B438" s="517"/>
      <c r="C438" s="517"/>
      <c r="D438" s="517"/>
      <c r="E438" s="517"/>
      <c r="F438" s="517"/>
      <c r="G438" s="517"/>
      <c r="H438" s="517"/>
      <c r="I438" s="517"/>
      <c r="J438" s="517"/>
      <c r="K438" s="517"/>
      <c r="L438" s="517"/>
      <c r="M438" s="517"/>
      <c r="N438" s="517"/>
      <c r="O438" s="517"/>
      <c r="P438" s="518"/>
    </row>
    <row r="439" spans="1:16" ht="24.95" customHeight="1" x14ac:dyDescent="0.25">
      <c r="A439" s="516" t="s">
        <v>1069</v>
      </c>
      <c r="B439" s="517"/>
      <c r="C439" s="517"/>
      <c r="D439" s="517"/>
      <c r="E439" s="517"/>
      <c r="F439" s="517"/>
      <c r="G439" s="517"/>
      <c r="H439" s="517"/>
      <c r="I439" s="517"/>
      <c r="J439" s="517"/>
      <c r="K439" s="517"/>
      <c r="L439" s="517"/>
      <c r="M439" s="517"/>
      <c r="N439" s="517"/>
      <c r="O439" s="517"/>
      <c r="P439" s="518"/>
    </row>
    <row r="440" spans="1:16" ht="24.95" customHeight="1" x14ac:dyDescent="0.25">
      <c r="A440" s="325" t="s">
        <v>1311</v>
      </c>
      <c r="G440" s="251"/>
      <c r="P440" s="301"/>
    </row>
    <row r="441" spans="1:16" ht="24.95" customHeight="1" x14ac:dyDescent="0.25">
      <c r="A441" s="325" t="s">
        <v>1312</v>
      </c>
      <c r="G441" s="251"/>
      <c r="P441" s="301"/>
    </row>
    <row r="442" spans="1:16" ht="24.95" customHeight="1" x14ac:dyDescent="0.25">
      <c r="A442" s="516" t="s">
        <v>1313</v>
      </c>
      <c r="B442" s="517"/>
      <c r="C442" s="517"/>
      <c r="D442" s="517"/>
      <c r="E442" s="517"/>
      <c r="F442" s="517"/>
      <c r="G442" s="517"/>
      <c r="H442" s="517"/>
      <c r="I442" s="517"/>
      <c r="J442" s="517"/>
      <c r="K442" s="517"/>
      <c r="L442" s="517"/>
      <c r="M442" s="517"/>
      <c r="N442" s="517"/>
      <c r="O442" s="517"/>
      <c r="P442" s="518"/>
    </row>
    <row r="443" spans="1:16" ht="24.95" customHeight="1" x14ac:dyDescent="0.25">
      <c r="A443" s="325" t="s">
        <v>1314</v>
      </c>
      <c r="G443" s="251"/>
      <c r="P443" s="301"/>
    </row>
    <row r="444" spans="1:16" ht="24.95" customHeight="1" thickBot="1" x14ac:dyDescent="0.3">
      <c r="A444" s="554" t="s">
        <v>1315</v>
      </c>
      <c r="B444" s="555"/>
      <c r="C444" s="555"/>
      <c r="D444" s="555"/>
      <c r="E444" s="555"/>
      <c r="F444" s="555"/>
      <c r="G444" s="555"/>
      <c r="H444" s="555"/>
      <c r="I444" s="555"/>
      <c r="J444" s="555"/>
      <c r="K444" s="555"/>
      <c r="L444" s="555"/>
      <c r="M444" s="555"/>
      <c r="N444" s="555"/>
      <c r="O444" s="555"/>
      <c r="P444" s="556"/>
    </row>
    <row r="445" spans="1:16" ht="24.95" customHeight="1" thickBot="1" x14ac:dyDescent="0.3">
      <c r="A445" s="370"/>
      <c r="B445" s="532" t="s">
        <v>1152</v>
      </c>
      <c r="C445" s="532"/>
      <c r="D445" s="532"/>
      <c r="E445" s="532"/>
      <c r="F445" s="532"/>
      <c r="G445" s="532"/>
      <c r="H445" s="532"/>
      <c r="I445" s="532"/>
      <c r="J445" s="532"/>
      <c r="K445" s="532"/>
      <c r="L445" s="418"/>
      <c r="M445" s="418"/>
      <c r="N445" s="418"/>
      <c r="O445" s="418"/>
      <c r="P445" s="419"/>
    </row>
    <row r="446" spans="1:16" ht="48" customHeight="1" x14ac:dyDescent="0.25">
      <c r="A446" s="510" t="s">
        <v>762</v>
      </c>
      <c r="B446" s="511"/>
      <c r="C446" s="511"/>
      <c r="D446" s="511"/>
      <c r="E446" s="511"/>
      <c r="F446" s="511"/>
      <c r="G446" s="511"/>
      <c r="H446" s="511"/>
      <c r="I446" s="511"/>
      <c r="J446" s="511"/>
      <c r="K446" s="511"/>
      <c r="L446" s="511"/>
      <c r="M446" s="511"/>
      <c r="N446" s="511"/>
      <c r="O446" s="511"/>
      <c r="P446" s="512"/>
    </row>
    <row r="447" spans="1:16" ht="24.95" customHeight="1" x14ac:dyDescent="0.25">
      <c r="A447" s="513" t="s">
        <v>1366</v>
      </c>
      <c r="B447" s="514"/>
      <c r="C447" s="514"/>
      <c r="D447" s="514"/>
      <c r="E447" s="514"/>
      <c r="F447" s="514"/>
      <c r="G447" s="514"/>
      <c r="H447" s="514"/>
      <c r="I447" s="514"/>
      <c r="J447" s="514"/>
      <c r="K447" s="514"/>
      <c r="L447" s="514"/>
      <c r="M447" s="514"/>
      <c r="N447" s="514"/>
      <c r="O447" s="514"/>
      <c r="P447" s="515"/>
    </row>
    <row r="448" spans="1:16" ht="24.95" customHeight="1" x14ac:dyDescent="0.25">
      <c r="A448" s="534" t="s">
        <v>1052</v>
      </c>
      <c r="B448" s="535"/>
      <c r="C448" s="535"/>
      <c r="D448" s="535"/>
      <c r="E448" s="535"/>
      <c r="F448" s="536"/>
      <c r="G448" s="522" t="s">
        <v>764</v>
      </c>
      <c r="H448" s="523"/>
      <c r="I448" s="523"/>
      <c r="J448" s="523"/>
      <c r="K448" s="523"/>
      <c r="L448" s="523"/>
      <c r="M448" s="523"/>
      <c r="N448" s="523"/>
      <c r="O448" s="523"/>
      <c r="P448" s="524"/>
    </row>
    <row r="449" spans="1:16" ht="24.95" customHeight="1" x14ac:dyDescent="0.25">
      <c r="A449" s="525" t="s">
        <v>393</v>
      </c>
      <c r="B449" s="505" t="s">
        <v>644</v>
      </c>
      <c r="C449" s="505" t="s">
        <v>645</v>
      </c>
      <c r="D449" s="505" t="s">
        <v>1613</v>
      </c>
      <c r="E449" s="505" t="s">
        <v>394</v>
      </c>
      <c r="F449" s="505" t="s">
        <v>621</v>
      </c>
      <c r="G449" s="527" t="s">
        <v>31</v>
      </c>
      <c r="H449" s="528"/>
      <c r="I449" s="263" t="s">
        <v>7</v>
      </c>
      <c r="J449" s="264" t="s">
        <v>32</v>
      </c>
      <c r="K449" s="264" t="s">
        <v>640</v>
      </c>
      <c r="L449" s="265" t="s">
        <v>8</v>
      </c>
      <c r="M449" s="266" t="s">
        <v>9</v>
      </c>
      <c r="N449" s="267" t="s">
        <v>10</v>
      </c>
      <c r="O449" s="264" t="s">
        <v>396</v>
      </c>
      <c r="P449" s="268" t="s">
        <v>623</v>
      </c>
    </row>
    <row r="450" spans="1:16" ht="24.95" customHeight="1" x14ac:dyDescent="0.25">
      <c r="A450" s="526"/>
      <c r="B450" s="506"/>
      <c r="C450" s="506"/>
      <c r="D450" s="506"/>
      <c r="E450" s="506"/>
      <c r="F450" s="506"/>
      <c r="G450" s="377" t="s">
        <v>34</v>
      </c>
      <c r="H450" s="270" t="s">
        <v>35</v>
      </c>
      <c r="I450" s="271" t="s">
        <v>36</v>
      </c>
      <c r="J450" s="272" t="s">
        <v>36</v>
      </c>
      <c r="K450" s="272" t="s">
        <v>36</v>
      </c>
      <c r="L450" s="273" t="s">
        <v>37</v>
      </c>
      <c r="M450" s="274" t="s">
        <v>37</v>
      </c>
      <c r="N450" s="275" t="s">
        <v>38</v>
      </c>
      <c r="O450" s="272" t="s">
        <v>37</v>
      </c>
      <c r="P450" s="276" t="s">
        <v>37</v>
      </c>
    </row>
    <row r="451" spans="1:16" ht="24.95" customHeight="1" x14ac:dyDescent="0.25">
      <c r="A451" s="277" t="s">
        <v>77</v>
      </c>
      <c r="B451" s="382">
        <v>50</v>
      </c>
      <c r="C451" s="337">
        <v>50</v>
      </c>
      <c r="D451" s="249" t="s">
        <v>1614</v>
      </c>
      <c r="E451" s="319">
        <f>IFERROR(B451/C451,0)</f>
        <v>1</v>
      </c>
      <c r="F451" s="319" t="s">
        <v>1250</v>
      </c>
      <c r="G451" s="280">
        <f>IFERROR((VLOOKUP($A451,'[1]Tabela de alimentos'!$A$3:$K$1041,2,FALSE))*$C451/100,0)</f>
        <v>149.9050752173913</v>
      </c>
      <c r="H451" s="283">
        <f>IFERROR((VLOOKUP($A451,'[1]Tabela de alimentos'!$A$3:$K$1041,3,FALSE))*$C451/100,0)</f>
        <v>627.2028347095652</v>
      </c>
      <c r="I451" s="310">
        <f>IFERROR((VLOOKUP($A451,'[1]Tabela de alimentos'!$A$3:$K$1041,4,FALSE))*$C451/100,0)</f>
        <v>3.9767826086956521</v>
      </c>
      <c r="J451" s="282">
        <f>IFERROR((VLOOKUP($A451,'[1]Tabela de alimentos'!$A$3:$K$1041,5,FALSE))*$C451/100,0)</f>
        <v>1.5516666666666667</v>
      </c>
      <c r="K451" s="282">
        <f>IFERROR((VLOOKUP($A451,'[1]Tabela de alimentos'!$A$3:$K$1041,6,FALSE))*$C451/100,0)</f>
        <v>29.323217391304347</v>
      </c>
      <c r="L451" s="283">
        <f>IFERROR((VLOOKUP($A451,'[1]Tabela de alimentos'!$A$3:$K$1041,7,FALSE))*$C451/100,0)</f>
        <v>7.8766666666666678</v>
      </c>
      <c r="M451" s="283">
        <f>IFERROR((VLOOKUP($A451,'[1]Tabela de alimentos'!$A$3:$K$1041,8,FALSE))*$C451/100,0)</f>
        <v>0.5</v>
      </c>
      <c r="N451" s="283">
        <f>IFERROR((VLOOKUP($A451,'[1]Tabela de alimentos'!$A$3:$K$1041,9,FALSE))*$C451/100,0)</f>
        <v>1.4933333333333334</v>
      </c>
      <c r="O451" s="283">
        <f>IFERROR((VLOOKUP($A451,'[1]Tabela de alimentos'!$A$3:$K$1041,10,FALSE))*$C451/100,0)</f>
        <v>0</v>
      </c>
      <c r="P451" s="284">
        <f>IFERROR((VLOOKUP($A451,'[1]Tabela de alimentos'!$A$3:$K$1041,11,FALSE))*$C451/100,0)</f>
        <v>323.8366666666667</v>
      </c>
    </row>
    <row r="452" spans="1:16" ht="24.95" customHeight="1" x14ac:dyDescent="0.25">
      <c r="A452" s="320" t="s">
        <v>217</v>
      </c>
      <c r="B452" s="278">
        <v>15</v>
      </c>
      <c r="C452" s="249">
        <v>15</v>
      </c>
      <c r="D452" s="249" t="s">
        <v>1614</v>
      </c>
      <c r="E452" s="279">
        <f>IFERROR(B452/C452,0)</f>
        <v>1</v>
      </c>
      <c r="F452" s="279" t="s">
        <v>1288</v>
      </c>
      <c r="G452" s="289">
        <f>IFERROR((VLOOKUP($A452,'[1]Tabela de alimentos'!$A$3:$K$1041,2,FALSE))*$C452/100,0)</f>
        <v>108.89533902689982</v>
      </c>
      <c r="H452" s="283">
        <f>IFERROR((VLOOKUP($A452,'[1]Tabela de alimentos'!$A$3:$K$1041,3,FALSE))*$C452/100,0)</f>
        <v>455.61809848854887</v>
      </c>
      <c r="I452" s="310">
        <f>IFERROR((VLOOKUP($A452,'[1]Tabela de alimentos'!$A$3:$K$1041,4,FALSE))*$C452/100,0)</f>
        <v>6.2205001115798957E-2</v>
      </c>
      <c r="J452" s="282">
        <f>IFERROR((VLOOKUP($A452,'[1]Tabela de alimentos'!$A$3:$K$1041,5,FALSE))*$C452/100,0)</f>
        <v>12.354149999999999</v>
      </c>
      <c r="K452" s="282">
        <f>IFERROR((VLOOKUP($A452,'[1]Tabela de alimentos'!$A$3:$K$1041,6,FALSE))*$C452/100,0)</f>
        <v>9.4949988841999348E-3</v>
      </c>
      <c r="L452" s="283">
        <f>IFERROR((VLOOKUP($A452,'[1]Tabela de alimentos'!$A$3:$K$1041,7,FALSE))*$C452/100,0)</f>
        <v>1.4134500000000001</v>
      </c>
      <c r="M452" s="283">
        <f>IFERROR((VLOOKUP($A452,'[1]Tabela de alimentos'!$A$3:$K$1041,8,FALSE))*$C452/100,0)</f>
        <v>2.3100000000000006E-2</v>
      </c>
      <c r="N452" s="283">
        <f>IFERROR((VLOOKUP($A452,'[1]Tabela de alimentos'!$A$3:$K$1041,9,FALSE))*$C452/100,0)</f>
        <v>113.1</v>
      </c>
      <c r="O452" s="283">
        <f>IFERROR((VLOOKUP($A452,'[1]Tabela de alimentos'!$A$3:$K$1041,10,FALSE))*$C452/100,0)</f>
        <v>0</v>
      </c>
      <c r="P452" s="284">
        <f>IFERROR((VLOOKUP($A452,'[1]Tabela de alimentos'!$A$3:$K$1041,11,FALSE))*$C452/100,0)</f>
        <v>86.804200000000023</v>
      </c>
    </row>
    <row r="453" spans="1:16" ht="24.95" customHeight="1" x14ac:dyDescent="0.25">
      <c r="A453" s="373" t="s">
        <v>1209</v>
      </c>
      <c r="B453" s="564" t="s">
        <v>1321</v>
      </c>
      <c r="C453" s="565"/>
      <c r="D453" s="481"/>
      <c r="E453" s="374"/>
      <c r="F453" s="374"/>
      <c r="G453" s="290"/>
      <c r="H453" s="257"/>
      <c r="I453" s="257"/>
      <c r="J453" s="257"/>
      <c r="K453" s="257"/>
      <c r="L453" s="257"/>
      <c r="M453" s="257"/>
      <c r="N453" s="257"/>
      <c r="O453" s="257"/>
      <c r="P453" s="294"/>
    </row>
    <row r="454" spans="1:16" ht="24.95" customHeight="1" x14ac:dyDescent="0.25">
      <c r="A454" s="295" t="s">
        <v>767</v>
      </c>
      <c r="B454" s="537"/>
      <c r="C454" s="537"/>
      <c r="D454" s="250"/>
      <c r="E454" s="296"/>
      <c r="F454" s="296"/>
      <c r="G454" s="297"/>
      <c r="H454" s="296"/>
      <c r="I454" s="296"/>
      <c r="J454" s="296"/>
      <c r="K454" s="296"/>
      <c r="L454" s="296"/>
      <c r="M454" s="298"/>
      <c r="N454" s="298"/>
      <c r="O454" s="298"/>
      <c r="P454" s="299"/>
    </row>
    <row r="455" spans="1:16" ht="24.95" customHeight="1" x14ac:dyDescent="0.25">
      <c r="A455" s="516" t="s">
        <v>883</v>
      </c>
      <c r="B455" s="517"/>
      <c r="C455" s="517"/>
      <c r="D455" s="517"/>
      <c r="E455" s="517"/>
      <c r="F455" s="517"/>
      <c r="G455" s="517"/>
      <c r="H455" s="517"/>
      <c r="I455" s="517"/>
      <c r="J455" s="517"/>
      <c r="K455" s="517"/>
      <c r="L455" s="517"/>
      <c r="M455" s="517"/>
      <c r="N455" s="517"/>
      <c r="O455" s="517"/>
      <c r="P455" s="518"/>
    </row>
    <row r="456" spans="1:16" ht="24.95" customHeight="1" x14ac:dyDescent="0.25">
      <c r="A456" s="516" t="s">
        <v>1051</v>
      </c>
      <c r="B456" s="517"/>
      <c r="C456" s="517"/>
      <c r="D456" s="517"/>
      <c r="E456" s="517"/>
      <c r="F456" s="517"/>
      <c r="G456" s="517"/>
      <c r="H456" s="517"/>
      <c r="I456" s="517"/>
      <c r="J456" s="517"/>
      <c r="K456" s="517"/>
      <c r="L456" s="517"/>
      <c r="M456" s="517"/>
      <c r="N456" s="517"/>
      <c r="O456" s="517"/>
      <c r="P456" s="518"/>
    </row>
    <row r="457" spans="1:16" ht="24.95" customHeight="1" thickBot="1" x14ac:dyDescent="0.3">
      <c r="A457" s="554" t="s">
        <v>1053</v>
      </c>
      <c r="B457" s="555"/>
      <c r="C457" s="555"/>
      <c r="D457" s="555"/>
      <c r="E457" s="555"/>
      <c r="F457" s="555"/>
      <c r="G457" s="555"/>
      <c r="H457" s="555"/>
      <c r="I457" s="555"/>
      <c r="J457" s="555"/>
      <c r="K457" s="555"/>
      <c r="L457" s="555"/>
      <c r="M457" s="555"/>
      <c r="N457" s="555"/>
      <c r="O457" s="555"/>
      <c r="P457" s="556"/>
    </row>
    <row r="458" spans="1:16" ht="24.95" customHeight="1" thickBot="1" x14ac:dyDescent="0.3">
      <c r="A458" s="322"/>
      <c r="B458" s="532" t="s">
        <v>1152</v>
      </c>
      <c r="C458" s="532"/>
      <c r="D458" s="532"/>
      <c r="E458" s="532"/>
      <c r="F458" s="532"/>
      <c r="G458" s="532"/>
      <c r="H458" s="532"/>
      <c r="I458" s="532"/>
      <c r="J458" s="532"/>
      <c r="K458" s="532"/>
      <c r="L458" s="334"/>
      <c r="M458" s="334"/>
      <c r="N458" s="334"/>
      <c r="O458" s="334"/>
      <c r="P458" s="335"/>
    </row>
    <row r="459" spans="1:16" ht="34.5" customHeight="1" x14ac:dyDescent="0.25">
      <c r="A459" s="510" t="s">
        <v>762</v>
      </c>
      <c r="B459" s="511"/>
      <c r="C459" s="511"/>
      <c r="D459" s="511"/>
      <c r="E459" s="511"/>
      <c r="F459" s="511"/>
      <c r="G459" s="511"/>
      <c r="H459" s="511"/>
      <c r="I459" s="511"/>
      <c r="J459" s="511"/>
      <c r="K459" s="511"/>
      <c r="L459" s="511"/>
      <c r="M459" s="511"/>
      <c r="N459" s="511"/>
      <c r="O459" s="511"/>
      <c r="P459" s="512"/>
    </row>
    <row r="460" spans="1:16" ht="24.95" customHeight="1" x14ac:dyDescent="0.25">
      <c r="A460" s="513" t="s">
        <v>763</v>
      </c>
      <c r="B460" s="514"/>
      <c r="C460" s="514"/>
      <c r="D460" s="514"/>
      <c r="E460" s="514"/>
      <c r="F460" s="514"/>
      <c r="G460" s="514"/>
      <c r="H460" s="514"/>
      <c r="I460" s="514"/>
      <c r="J460" s="514"/>
      <c r="K460" s="514"/>
      <c r="L460" s="514"/>
      <c r="M460" s="514"/>
      <c r="N460" s="514"/>
      <c r="O460" s="514"/>
      <c r="P460" s="515"/>
    </row>
    <row r="461" spans="1:16" ht="24.95" customHeight="1" x14ac:dyDescent="0.25">
      <c r="A461" s="534" t="s">
        <v>1317</v>
      </c>
      <c r="B461" s="535"/>
      <c r="C461" s="535"/>
      <c r="D461" s="535"/>
      <c r="E461" s="535"/>
      <c r="F461" s="536"/>
      <c r="G461" s="522" t="s">
        <v>764</v>
      </c>
      <c r="H461" s="523"/>
      <c r="I461" s="523"/>
      <c r="J461" s="523"/>
      <c r="K461" s="523"/>
      <c r="L461" s="523"/>
      <c r="M461" s="523"/>
      <c r="N461" s="523"/>
      <c r="O461" s="523"/>
      <c r="P461" s="524"/>
    </row>
    <row r="462" spans="1:16" ht="24.95" customHeight="1" x14ac:dyDescent="0.25">
      <c r="A462" s="525" t="s">
        <v>393</v>
      </c>
      <c r="B462" s="505" t="s">
        <v>644</v>
      </c>
      <c r="C462" s="505" t="s">
        <v>645</v>
      </c>
      <c r="D462" s="505" t="s">
        <v>1613</v>
      </c>
      <c r="E462" s="505" t="s">
        <v>394</v>
      </c>
      <c r="F462" s="505" t="s">
        <v>621</v>
      </c>
      <c r="G462" s="527" t="s">
        <v>31</v>
      </c>
      <c r="H462" s="528"/>
      <c r="I462" s="263" t="s">
        <v>7</v>
      </c>
      <c r="J462" s="264" t="s">
        <v>32</v>
      </c>
      <c r="K462" s="264" t="s">
        <v>640</v>
      </c>
      <c r="L462" s="265" t="s">
        <v>8</v>
      </c>
      <c r="M462" s="266" t="s">
        <v>9</v>
      </c>
      <c r="N462" s="267" t="s">
        <v>10</v>
      </c>
      <c r="O462" s="264" t="s">
        <v>396</v>
      </c>
      <c r="P462" s="268" t="s">
        <v>623</v>
      </c>
    </row>
    <row r="463" spans="1:16" ht="24.95" customHeight="1" x14ac:dyDescent="0.25">
      <c r="A463" s="538"/>
      <c r="B463" s="506"/>
      <c r="C463" s="506"/>
      <c r="D463" s="506"/>
      <c r="E463" s="506"/>
      <c r="F463" s="506"/>
      <c r="G463" s="269" t="s">
        <v>34</v>
      </c>
      <c r="H463" s="270" t="s">
        <v>35</v>
      </c>
      <c r="I463" s="271" t="s">
        <v>36</v>
      </c>
      <c r="J463" s="272" t="s">
        <v>36</v>
      </c>
      <c r="K463" s="272" t="s">
        <v>36</v>
      </c>
      <c r="L463" s="273" t="s">
        <v>37</v>
      </c>
      <c r="M463" s="274" t="s">
        <v>37</v>
      </c>
      <c r="N463" s="275" t="s">
        <v>38</v>
      </c>
      <c r="O463" s="272" t="s">
        <v>37</v>
      </c>
      <c r="P463" s="276" t="s">
        <v>37</v>
      </c>
    </row>
    <row r="464" spans="1:16" ht="24.95" customHeight="1" x14ac:dyDescent="0.25">
      <c r="A464" s="277" t="s">
        <v>77</v>
      </c>
      <c r="B464" s="278">
        <v>50</v>
      </c>
      <c r="C464" s="249">
        <v>50</v>
      </c>
      <c r="D464" s="249" t="s">
        <v>1614</v>
      </c>
      <c r="E464" s="279">
        <f t="shared" ref="E464" si="19">IFERROR(B464/C464,0)</f>
        <v>1</v>
      </c>
      <c r="F464" s="279" t="s">
        <v>1250</v>
      </c>
      <c r="G464" s="280">
        <f>IFERROR((VLOOKUP($A464,'[1]Tabela de alimentos'!$A$3:$K$1041,2,FALSE))*$C464/100,0)</f>
        <v>149.9050752173913</v>
      </c>
      <c r="H464" s="283">
        <f>IFERROR((VLOOKUP($A464,'[1]Tabela de alimentos'!$A$3:$K$1041,3,FALSE))*$C464/100,0)</f>
        <v>627.2028347095652</v>
      </c>
      <c r="I464" s="310">
        <f>IFERROR((VLOOKUP($A464,'[1]Tabela de alimentos'!$A$3:$K$1041,4,FALSE))*$C464/100,0)</f>
        <v>3.9767826086956521</v>
      </c>
      <c r="J464" s="282">
        <f>IFERROR((VLOOKUP($A464,'[1]Tabela de alimentos'!$A$3:$K$1041,5,FALSE))*$C464/100,0)</f>
        <v>1.5516666666666667</v>
      </c>
      <c r="K464" s="282">
        <f>IFERROR((VLOOKUP($A464,'[1]Tabela de alimentos'!$A$3:$K$1041,6,FALSE))*$C464/100,0)</f>
        <v>29.323217391304347</v>
      </c>
      <c r="L464" s="283">
        <f>IFERROR((VLOOKUP($A464,'[1]Tabela de alimentos'!$A$3:$K$1041,7,FALSE))*$C464/100,0)</f>
        <v>7.8766666666666678</v>
      </c>
      <c r="M464" s="283">
        <f>IFERROR((VLOOKUP($A464,'[1]Tabela de alimentos'!$A$3:$K$1041,8,FALSE))*$C464/100,0)</f>
        <v>0.5</v>
      </c>
      <c r="N464" s="283">
        <f>IFERROR((VLOOKUP($A464,'[1]Tabela de alimentos'!$A$3:$K$1041,9,FALSE))*$C464/100,0)</f>
        <v>1.4933333333333334</v>
      </c>
      <c r="O464" s="283">
        <f>IFERROR((VLOOKUP($A464,'[1]Tabela de alimentos'!$A$3:$K$1041,10,FALSE))*$C464/100,0)</f>
        <v>0</v>
      </c>
      <c r="P464" s="284">
        <f>IFERROR((VLOOKUP($A464,'[1]Tabela de alimentos'!$A$3:$K$1041,11,FALSE))*$C464/100,0)</f>
        <v>323.8366666666667</v>
      </c>
    </row>
    <row r="465" spans="1:16" ht="24.95" customHeight="1" x14ac:dyDescent="0.25">
      <c r="A465" s="285" t="s">
        <v>313</v>
      </c>
      <c r="B465" s="278">
        <v>60</v>
      </c>
      <c r="C465" s="249">
        <v>50</v>
      </c>
      <c r="D465" s="249" t="s">
        <v>1614</v>
      </c>
      <c r="E465" s="279">
        <f>IFERROR(B465/C465,0)</f>
        <v>1.2</v>
      </c>
      <c r="F465" s="279" t="s">
        <v>1251</v>
      </c>
      <c r="G465" s="282">
        <f>IFERROR((VLOOKUP($A465,'[1]Tabela de alimentos'!$A$3:$K$1041,2,FALSE))*$C465/100,0)</f>
        <v>71.555866666666674</v>
      </c>
      <c r="H465" s="283">
        <f>IFERROR((VLOOKUP($A465,'[1]Tabela de alimentos'!$A$3:$K$1041,3,FALSE))*$C465/100,0)</f>
        <v>299.38974613333335</v>
      </c>
      <c r="I465" s="310">
        <f>IFERROR((VLOOKUP($A465,'[1]Tabela de alimentos'!$A$3:$K$1041,4,FALSE))*$C465/100,0)</f>
        <v>6.5149999999999997</v>
      </c>
      <c r="J465" s="282">
        <f>IFERROR((VLOOKUP($A465,'[1]Tabela de alimentos'!$A$3:$K$1041,5,FALSE))*$C465/100,0)</f>
        <v>4.45</v>
      </c>
      <c r="K465" s="282">
        <f>IFERROR((VLOOKUP($A465,'[1]Tabela de alimentos'!$A$3:$K$1041,6,FALSE))*$C465/100,0)</f>
        <v>0.81833333333333624</v>
      </c>
      <c r="L465" s="283">
        <f>IFERROR((VLOOKUP($A465,'[1]Tabela de alimentos'!$A$3:$K$1041,7,FALSE))*$C465/100,0)</f>
        <v>21.011666666666667</v>
      </c>
      <c r="M465" s="283">
        <f>IFERROR((VLOOKUP($A465,'[1]Tabela de alimentos'!$A$3:$K$1041,8,FALSE))*$C465/100,0)</f>
        <v>0.78166666666666673</v>
      </c>
      <c r="N465" s="283">
        <f>IFERROR((VLOOKUP($A465,'[1]Tabela de alimentos'!$A$3:$K$1041,9,FALSE))*$C465/100,0)</f>
        <v>39.413333333333327</v>
      </c>
      <c r="O465" s="283">
        <f>IFERROR((VLOOKUP($A465,'[1]Tabela de alimentos'!$A$3:$K$1041,10,FALSE))*$C465/100,0)</f>
        <v>0</v>
      </c>
      <c r="P465" s="284">
        <f>IFERROR((VLOOKUP($A465,'[1]Tabela de alimentos'!$A$3:$K$1041,11,FALSE))*$C465/100,0)</f>
        <v>84</v>
      </c>
    </row>
    <row r="466" spans="1:16" ht="24.95" customHeight="1" x14ac:dyDescent="0.25">
      <c r="A466" s="285" t="s">
        <v>861</v>
      </c>
      <c r="B466" s="278">
        <v>0.4</v>
      </c>
      <c r="C466" s="249">
        <v>0.4</v>
      </c>
      <c r="D466" s="249" t="s">
        <v>1614</v>
      </c>
      <c r="E466" s="279">
        <f>IFERROR(B466/C466,0)</f>
        <v>1</v>
      </c>
      <c r="F466" s="279" t="s">
        <v>1267</v>
      </c>
      <c r="G466" s="282">
        <f>IFERROR((VLOOKUP($A466,'[1]Tabela de alimentos'!$A$3:$K$1041,2,FALSE))*$C466/100,0)</f>
        <v>0</v>
      </c>
      <c r="H466" s="283">
        <f>IFERROR((VLOOKUP($A466,'[1]Tabela de alimentos'!$A$3:$K$1041,3,FALSE))*$C466/100,0)</f>
        <v>0</v>
      </c>
      <c r="I466" s="310">
        <f>IFERROR((VLOOKUP($A466,'[1]Tabela de alimentos'!$A$3:$K$1041,4,FALSE))*$C466/100,0)</f>
        <v>0</v>
      </c>
      <c r="J466" s="282">
        <f>IFERROR((VLOOKUP($A466,'[1]Tabela de alimentos'!$A$3:$K$1041,5,FALSE))*$C466/100,0)</f>
        <v>0</v>
      </c>
      <c r="K466" s="282">
        <f>IFERROR((VLOOKUP($A466,'[1]Tabela de alimentos'!$A$3:$K$1041,6,FALSE))*$C466/100,0)</f>
        <v>0</v>
      </c>
      <c r="L466" s="283">
        <f>IFERROR((VLOOKUP($A466,'[1]Tabela de alimentos'!$A$3:$K$1041,7,FALSE))*$C466/100,0)</f>
        <v>0</v>
      </c>
      <c r="M466" s="283">
        <f>IFERROR((VLOOKUP($A466,'[1]Tabela de alimentos'!$A$3:$K$1041,8,FALSE))*$C466/100,0)</f>
        <v>0</v>
      </c>
      <c r="N466" s="283">
        <f>IFERROR((VLOOKUP($A466,'[1]Tabela de alimentos'!$A$3:$K$1041,9,FALSE))*$C466/100,0)</f>
        <v>0</v>
      </c>
      <c r="O466" s="283">
        <f>IFERROR((VLOOKUP($A466,'[1]Tabela de alimentos'!$A$3:$K$1041,10,FALSE))*$C466/100,0)</f>
        <v>0</v>
      </c>
      <c r="P466" s="284">
        <f>IFERROR((VLOOKUP($A466,'[1]Tabela de alimentos'!$A$3:$K$1041,11,FALSE))*$C466/100,0)</f>
        <v>159.77200000000002</v>
      </c>
    </row>
    <row r="467" spans="1:16" ht="24.95" customHeight="1" x14ac:dyDescent="0.25">
      <c r="A467" s="285" t="s">
        <v>129</v>
      </c>
      <c r="B467" s="278">
        <v>2.4</v>
      </c>
      <c r="C467" s="249">
        <v>2</v>
      </c>
      <c r="D467" s="249" t="s">
        <v>1614</v>
      </c>
      <c r="E467" s="279">
        <f>IFERROR(B467/C467,0)</f>
        <v>1.2</v>
      </c>
      <c r="F467" s="279" t="s">
        <v>1239</v>
      </c>
      <c r="G467" s="282">
        <f>IFERROR((VLOOKUP($A467,'[1]Tabela de alimentos'!$A$3:$K$1041,2,FALSE))*$C467/100,0)</f>
        <v>0.66848223188405764</v>
      </c>
      <c r="H467" s="283">
        <f>IFERROR((VLOOKUP($A467,'[1]Tabela de alimentos'!$A$3:$K$1041,3,FALSE))*$C467/100,0)</f>
        <v>2.7969296582028975</v>
      </c>
      <c r="I467" s="310">
        <f>IFERROR((VLOOKUP($A467,'[1]Tabela de alimentos'!$A$3:$K$1041,4,FALSE))*$C467/100,0)</f>
        <v>6.5144927536231884E-2</v>
      </c>
      <c r="J467" s="282">
        <f>IFERROR((VLOOKUP($A467,'[1]Tabela de alimentos'!$A$3:$K$1041,5,FALSE))*$C467/100,0)</f>
        <v>1.2199999999999999E-2</v>
      </c>
      <c r="K467" s="282">
        <f>IFERROR((VLOOKUP($A467,'[1]Tabela de alimentos'!$A$3:$K$1041,6,FALSE))*$C467/100,0)</f>
        <v>0.11412173913043469</v>
      </c>
      <c r="L467" s="283">
        <f>IFERROR((VLOOKUP($A467,'[1]Tabela de alimentos'!$A$3:$K$1041,7,FALSE))*$C467/100,0)</f>
        <v>3.5882666666666667</v>
      </c>
      <c r="M467" s="283">
        <f>IFERROR((VLOOKUP($A467,'[1]Tabela de alimentos'!$A$3:$K$1041,8,FALSE))*$C467/100,0)</f>
        <v>6.3600000000000004E-2</v>
      </c>
      <c r="N467" s="283">
        <f>IFERROR((VLOOKUP($A467,'[1]Tabela de alimentos'!$A$3:$K$1041,9,FALSE))*$C467/100,0)</f>
        <v>34.86</v>
      </c>
      <c r="O467" s="283">
        <f>IFERROR((VLOOKUP($A467,'[1]Tabela de alimentos'!$A$3:$K$1041,10,FALSE))*$C467/100,0)</f>
        <v>1.0338666666666665</v>
      </c>
      <c r="P467" s="284">
        <f>IFERROR((VLOOKUP($A467,'[1]Tabela de alimentos'!$A$3:$K$1041,11,FALSE))*$C467/100,0)</f>
        <v>4.5999999999999999E-2</v>
      </c>
    </row>
    <row r="468" spans="1:16" ht="24.95" customHeight="1" x14ac:dyDescent="0.25">
      <c r="A468" s="285" t="s">
        <v>102</v>
      </c>
      <c r="B468" s="278">
        <v>2.2999999999999998</v>
      </c>
      <c r="C468" s="249">
        <v>2</v>
      </c>
      <c r="D468" s="249" t="s">
        <v>1614</v>
      </c>
      <c r="E468" s="279">
        <f t="shared" ref="E468:E469" si="20">IFERROR(B468/C468,0)</f>
        <v>1.1499999999999999</v>
      </c>
      <c r="F468" s="279" t="s">
        <v>1239</v>
      </c>
      <c r="G468" s="282">
        <f>IFERROR((VLOOKUP($A468,'[1]Tabela de alimentos'!$A$3:$K$1041,2,FALSE))*$C468/100,0)</f>
        <v>0.39031771014492878</v>
      </c>
      <c r="H468" s="283">
        <f>IFERROR((VLOOKUP($A468,'[1]Tabela de alimentos'!$A$3:$K$1041,3,FALSE))*$C468/100,0)</f>
        <v>1.6330892992463819</v>
      </c>
      <c r="I468" s="310">
        <f>IFERROR((VLOOKUP($A468,'[1]Tabela de alimentos'!$A$3:$K$1041,4,FALSE))*$C468/100,0)</f>
        <v>3.731884057971014E-2</v>
      </c>
      <c r="J468" s="282">
        <f>IFERROR((VLOOKUP($A468,'[1]Tabela de alimentos'!$A$3:$K$1041,5,FALSE))*$C468/100,0)</f>
        <v>6.9999999999999993E-3</v>
      </c>
      <c r="K468" s="282">
        <f>IFERROR((VLOOKUP($A468,'[1]Tabela de alimentos'!$A$3:$K$1041,6,FALSE))*$C468/100,0)</f>
        <v>6.7414492753623295E-2</v>
      </c>
      <c r="L468" s="283">
        <f>IFERROR((VLOOKUP($A468,'[1]Tabela de alimentos'!$A$3:$K$1041,7,FALSE))*$C468/100,0)</f>
        <v>1.5970666666666669</v>
      </c>
      <c r="M468" s="283">
        <f>IFERROR((VLOOKUP($A468,'[1]Tabela de alimentos'!$A$3:$K$1041,8,FALSE))*$C468/100,0)</f>
        <v>1.2933333333333331E-2</v>
      </c>
      <c r="N468" s="283">
        <f>IFERROR((VLOOKUP($A468,'[1]Tabela de alimentos'!$A$3:$K$1041,9,FALSE))*$C468/100,0)</f>
        <v>5.58</v>
      </c>
      <c r="O468" s="283">
        <f>IFERROR((VLOOKUP($A468,'[1]Tabela de alimentos'!$A$3:$K$1041,10,FALSE))*$C468/100,0)</f>
        <v>0.63560000000000005</v>
      </c>
      <c r="P468" s="284">
        <f>IFERROR((VLOOKUP($A468,'[1]Tabela de alimentos'!$A$3:$K$1041,11,FALSE))*$C468/100,0)</f>
        <v>3.2066666666666667E-2</v>
      </c>
    </row>
    <row r="469" spans="1:16" ht="24.95" customHeight="1" x14ac:dyDescent="0.25">
      <c r="A469" s="320" t="s">
        <v>226</v>
      </c>
      <c r="B469" s="278">
        <v>3</v>
      </c>
      <c r="C469" s="249">
        <v>3</v>
      </c>
      <c r="D469" s="249" t="s">
        <v>1615</v>
      </c>
      <c r="E469" s="279">
        <f t="shared" si="20"/>
        <v>1</v>
      </c>
      <c r="F469" s="279" t="s">
        <v>1268</v>
      </c>
      <c r="G469" s="282">
        <f>IFERROR((VLOOKUP($A469,'[1]Tabela de alimentos'!$A$3:$K$1041,2,FALSE))*$C469/100,0)</f>
        <v>26.52</v>
      </c>
      <c r="H469" s="283">
        <f>IFERROR((VLOOKUP($A469,'[1]Tabela de alimentos'!$A$3:$K$1041,3,FALSE))*$C469/100,0)</f>
        <v>110.95968000000001</v>
      </c>
      <c r="I469" s="310">
        <f>IFERROR((VLOOKUP($A469,'[1]Tabela de alimentos'!$A$3:$K$1041,4,FALSE))*$C469/100,0)</f>
        <v>0</v>
      </c>
      <c r="J469" s="282">
        <f>IFERROR((VLOOKUP($A469,'[1]Tabela de alimentos'!$A$3:$K$1041,5,FALSE))*$C469/100,0)</f>
        <v>3</v>
      </c>
      <c r="K469" s="282">
        <f>IFERROR((VLOOKUP($A469,'[1]Tabela de alimentos'!$A$3:$K$1041,6,FALSE))*$C469/100,0)</f>
        <v>0</v>
      </c>
      <c r="L469" s="283">
        <f>IFERROR((VLOOKUP($A469,'[1]Tabela de alimentos'!$A$3:$K$1041,7,FALSE))*$C469/100,0)</f>
        <v>0</v>
      </c>
      <c r="M469" s="283">
        <f>IFERROR((VLOOKUP($A469,'[1]Tabela de alimentos'!$A$3:$K$1041,8,FALSE))*$C469/100,0)</f>
        <v>0</v>
      </c>
      <c r="N469" s="283">
        <f>IFERROR((VLOOKUP($A469,'[1]Tabela de alimentos'!$A$3:$K$1041,9,FALSE))*$C469/100,0)</f>
        <v>0</v>
      </c>
      <c r="O469" s="283">
        <f>IFERROR((VLOOKUP($A469,'[1]Tabela de alimentos'!$A$3:$K$1041,10,FALSE))*$C469/100,0)</f>
        <v>0</v>
      </c>
      <c r="P469" s="284">
        <f>IFERROR((VLOOKUP($A469,'[1]Tabela de alimentos'!$A$3:$K$1041,11,FALSE))*$C469/100,0)</f>
        <v>0</v>
      </c>
    </row>
    <row r="470" spans="1:16" ht="24.95" customHeight="1" x14ac:dyDescent="0.25">
      <c r="A470" s="420" t="s">
        <v>1209</v>
      </c>
      <c r="B470" s="564" t="s">
        <v>1128</v>
      </c>
      <c r="C470" s="565"/>
      <c r="D470" s="481"/>
      <c r="E470" s="374"/>
      <c r="F470" s="374"/>
      <c r="G470" s="290"/>
      <c r="H470" s="257"/>
      <c r="I470" s="257"/>
      <c r="J470" s="257"/>
      <c r="K470" s="257"/>
      <c r="L470" s="257"/>
      <c r="M470" s="257"/>
      <c r="N470" s="257"/>
      <c r="O470" s="257"/>
      <c r="P470" s="294"/>
    </row>
    <row r="471" spans="1:16" ht="24.95" customHeight="1" x14ac:dyDescent="0.25">
      <c r="A471" s="295" t="s">
        <v>767</v>
      </c>
      <c r="B471" s="537"/>
      <c r="C471" s="537"/>
      <c r="D471" s="250"/>
      <c r="E471" s="296"/>
      <c r="F471" s="296"/>
      <c r="G471" s="297"/>
      <c r="H471" s="296"/>
      <c r="I471" s="296"/>
      <c r="J471" s="296"/>
      <c r="K471" s="296"/>
      <c r="L471" s="296"/>
      <c r="M471" s="298"/>
      <c r="N471" s="298"/>
      <c r="O471" s="298"/>
      <c r="P471" s="299"/>
    </row>
    <row r="472" spans="1:16" ht="24.95" customHeight="1" x14ac:dyDescent="0.25">
      <c r="A472" s="516" t="s">
        <v>1318</v>
      </c>
      <c r="B472" s="517"/>
      <c r="C472" s="517"/>
      <c r="D472" s="517"/>
      <c r="E472" s="517"/>
      <c r="F472" s="517"/>
      <c r="G472" s="517"/>
      <c r="H472" s="517"/>
      <c r="I472" s="517"/>
      <c r="J472" s="517"/>
      <c r="K472" s="517"/>
      <c r="L472" s="517"/>
      <c r="M472" s="517"/>
      <c r="N472" s="517"/>
      <c r="O472" s="517"/>
      <c r="P472" s="518"/>
    </row>
    <row r="473" spans="1:16" ht="24.95" customHeight="1" x14ac:dyDescent="0.25">
      <c r="A473" s="516" t="s">
        <v>1051</v>
      </c>
      <c r="B473" s="517"/>
      <c r="C473" s="517"/>
      <c r="D473" s="517"/>
      <c r="E473" s="517"/>
      <c r="F473" s="517"/>
      <c r="G473" s="517"/>
      <c r="H473" s="517"/>
      <c r="I473" s="517"/>
      <c r="J473" s="517"/>
      <c r="K473" s="517"/>
      <c r="L473" s="517"/>
      <c r="M473" s="517"/>
      <c r="N473" s="517"/>
      <c r="O473" s="517"/>
      <c r="P473" s="518"/>
    </row>
    <row r="474" spans="1:16" ht="24.95" customHeight="1" x14ac:dyDescent="0.25">
      <c r="A474" s="325" t="s">
        <v>1319</v>
      </c>
      <c r="G474" s="251"/>
      <c r="P474" s="301"/>
    </row>
    <row r="475" spans="1:16" ht="24.95" customHeight="1" thickBot="1" x14ac:dyDescent="0.3">
      <c r="A475" s="554" t="s">
        <v>1320</v>
      </c>
      <c r="B475" s="555"/>
      <c r="C475" s="555"/>
      <c r="D475" s="555"/>
      <c r="E475" s="555"/>
      <c r="F475" s="555"/>
      <c r="G475" s="555"/>
      <c r="H475" s="555"/>
      <c r="I475" s="555"/>
      <c r="J475" s="555"/>
      <c r="K475" s="555"/>
      <c r="L475" s="555"/>
      <c r="M475" s="555"/>
      <c r="N475" s="555"/>
      <c r="O475" s="555"/>
      <c r="P475" s="556"/>
    </row>
    <row r="476" spans="1:16" ht="24.95" customHeight="1" thickBot="1" x14ac:dyDescent="0.3">
      <c r="A476" s="333"/>
      <c r="B476" s="532" t="s">
        <v>1152</v>
      </c>
      <c r="C476" s="532"/>
      <c r="D476" s="532"/>
      <c r="E476" s="532"/>
      <c r="F476" s="532"/>
      <c r="G476" s="532"/>
      <c r="H476" s="532"/>
      <c r="I476" s="532"/>
      <c r="J476" s="532"/>
      <c r="K476" s="532"/>
      <c r="L476" s="334"/>
      <c r="M476" s="334"/>
      <c r="N476" s="334"/>
      <c r="O476" s="334"/>
      <c r="P476" s="335"/>
    </row>
    <row r="477" spans="1:16" ht="39" customHeight="1" x14ac:dyDescent="0.25">
      <c r="A477" s="510" t="s">
        <v>762</v>
      </c>
      <c r="B477" s="511"/>
      <c r="C477" s="511"/>
      <c r="D477" s="511"/>
      <c r="E477" s="511"/>
      <c r="F477" s="511"/>
      <c r="G477" s="511"/>
      <c r="H477" s="511"/>
      <c r="I477" s="511"/>
      <c r="J477" s="511"/>
      <c r="K477" s="511"/>
      <c r="L477" s="511"/>
      <c r="M477" s="511"/>
      <c r="N477" s="511"/>
      <c r="O477" s="511"/>
      <c r="P477" s="512"/>
    </row>
    <row r="478" spans="1:16" ht="24.95" customHeight="1" x14ac:dyDescent="0.25">
      <c r="A478" s="513" t="s">
        <v>1366</v>
      </c>
      <c r="B478" s="514"/>
      <c r="C478" s="514"/>
      <c r="D478" s="514"/>
      <c r="E478" s="514"/>
      <c r="F478" s="514"/>
      <c r="G478" s="514"/>
      <c r="H478" s="514"/>
      <c r="I478" s="514"/>
      <c r="J478" s="514"/>
      <c r="K478" s="514"/>
      <c r="L478" s="514"/>
      <c r="M478" s="514"/>
      <c r="N478" s="514"/>
      <c r="O478" s="514"/>
      <c r="P478" s="515"/>
    </row>
    <row r="479" spans="1:16" ht="24.95" customHeight="1" x14ac:dyDescent="0.25">
      <c r="A479" s="534" t="s">
        <v>1322</v>
      </c>
      <c r="B479" s="535"/>
      <c r="C479" s="535"/>
      <c r="D479" s="535"/>
      <c r="E479" s="535"/>
      <c r="F479" s="536"/>
      <c r="G479" s="522" t="s">
        <v>764</v>
      </c>
      <c r="H479" s="523"/>
      <c r="I479" s="523"/>
      <c r="J479" s="523"/>
      <c r="K479" s="523"/>
      <c r="L479" s="523"/>
      <c r="M479" s="523"/>
      <c r="N479" s="523"/>
      <c r="O479" s="523"/>
      <c r="P479" s="524"/>
    </row>
    <row r="480" spans="1:16" ht="24.95" customHeight="1" x14ac:dyDescent="0.25">
      <c r="A480" s="525" t="s">
        <v>393</v>
      </c>
      <c r="B480" s="505" t="s">
        <v>644</v>
      </c>
      <c r="C480" s="505" t="s">
        <v>645</v>
      </c>
      <c r="D480" s="505" t="s">
        <v>1613</v>
      </c>
      <c r="E480" s="505" t="s">
        <v>394</v>
      </c>
      <c r="F480" s="505" t="s">
        <v>621</v>
      </c>
      <c r="G480" s="527" t="s">
        <v>31</v>
      </c>
      <c r="H480" s="528"/>
      <c r="I480" s="263" t="s">
        <v>7</v>
      </c>
      <c r="J480" s="264" t="s">
        <v>32</v>
      </c>
      <c r="K480" s="264" t="s">
        <v>640</v>
      </c>
      <c r="L480" s="265" t="s">
        <v>8</v>
      </c>
      <c r="M480" s="266" t="s">
        <v>9</v>
      </c>
      <c r="N480" s="267" t="s">
        <v>10</v>
      </c>
      <c r="O480" s="264" t="s">
        <v>396</v>
      </c>
      <c r="P480" s="268" t="s">
        <v>623</v>
      </c>
    </row>
    <row r="481" spans="1:16" ht="24.95" customHeight="1" x14ac:dyDescent="0.25">
      <c r="A481" s="526"/>
      <c r="B481" s="506"/>
      <c r="C481" s="506"/>
      <c r="D481" s="506"/>
      <c r="E481" s="506"/>
      <c r="F481" s="506"/>
      <c r="G481" s="269" t="s">
        <v>34</v>
      </c>
      <c r="H481" s="270" t="s">
        <v>35</v>
      </c>
      <c r="I481" s="271" t="s">
        <v>36</v>
      </c>
      <c r="J481" s="272" t="s">
        <v>36</v>
      </c>
      <c r="K481" s="272" t="s">
        <v>36</v>
      </c>
      <c r="L481" s="273" t="s">
        <v>37</v>
      </c>
      <c r="M481" s="274" t="s">
        <v>37</v>
      </c>
      <c r="N481" s="275" t="s">
        <v>38</v>
      </c>
      <c r="O481" s="272" t="s">
        <v>37</v>
      </c>
      <c r="P481" s="276" t="s">
        <v>37</v>
      </c>
    </row>
    <row r="482" spans="1:16" ht="24.95" customHeight="1" x14ac:dyDescent="0.25">
      <c r="A482" s="277" t="s">
        <v>77</v>
      </c>
      <c r="B482" s="382">
        <v>50</v>
      </c>
      <c r="C482" s="337">
        <v>50</v>
      </c>
      <c r="D482" s="249" t="s">
        <v>1614</v>
      </c>
      <c r="E482" s="319">
        <f>IFERROR(B482/C482,0)</f>
        <v>1</v>
      </c>
      <c r="F482" s="319" t="s">
        <v>1250</v>
      </c>
      <c r="G482" s="280">
        <f>IFERROR((VLOOKUP($A482,'[1]Tabela de alimentos'!$A$3:$K$1041,2,FALSE))*$C482/100,0)</f>
        <v>149.9050752173913</v>
      </c>
      <c r="H482" s="283">
        <f>IFERROR((VLOOKUP($A482,'[1]Tabela de alimentos'!$A$3:$K$1041,3,FALSE))*$C482/100,0)</f>
        <v>627.2028347095652</v>
      </c>
      <c r="I482" s="310">
        <f>IFERROR((VLOOKUP($A482,'[1]Tabela de alimentos'!$A$3:$K$1041,4,FALSE))*$C482/100,0)</f>
        <v>3.9767826086956521</v>
      </c>
      <c r="J482" s="282">
        <f>IFERROR((VLOOKUP($A482,'[1]Tabela de alimentos'!$A$3:$K$1041,5,FALSE))*$C482/100,0)</f>
        <v>1.5516666666666667</v>
      </c>
      <c r="K482" s="282">
        <f>IFERROR((VLOOKUP($A482,'[1]Tabela de alimentos'!$A$3:$K$1041,6,FALSE))*$C482/100,0)</f>
        <v>29.323217391304347</v>
      </c>
      <c r="L482" s="283">
        <f>IFERROR((VLOOKUP($A482,'[1]Tabela de alimentos'!$A$3:$K$1041,7,FALSE))*$C482/100,0)</f>
        <v>7.8766666666666678</v>
      </c>
      <c r="M482" s="283">
        <f>IFERROR((VLOOKUP($A482,'[1]Tabela de alimentos'!$A$3:$K$1041,8,FALSE))*$C482/100,0)</f>
        <v>0.5</v>
      </c>
      <c r="N482" s="283">
        <f>IFERROR((VLOOKUP($A482,'[1]Tabela de alimentos'!$A$3:$K$1041,9,FALSE))*$C482/100,0)</f>
        <v>1.4933333333333334</v>
      </c>
      <c r="O482" s="283">
        <f>IFERROR((VLOOKUP($A482,'[1]Tabela de alimentos'!$A$3:$K$1041,10,FALSE))*$C482/100,0)</f>
        <v>0</v>
      </c>
      <c r="P482" s="284">
        <f>IFERROR((VLOOKUP($A482,'[1]Tabela de alimentos'!$A$3:$K$1041,11,FALSE))*$C482/100,0)</f>
        <v>323.8366666666667</v>
      </c>
    </row>
    <row r="483" spans="1:16" ht="24.95" customHeight="1" x14ac:dyDescent="0.25">
      <c r="A483" s="320" t="s">
        <v>364</v>
      </c>
      <c r="B483" s="278">
        <v>40</v>
      </c>
      <c r="C483" s="249">
        <v>40</v>
      </c>
      <c r="D483" s="249" t="s">
        <v>1614</v>
      </c>
      <c r="E483" s="279">
        <f>IFERROR(B483/C483,0)</f>
        <v>1</v>
      </c>
      <c r="F483" s="279" t="s">
        <v>1323</v>
      </c>
      <c r="G483" s="289">
        <f>IFERROR((VLOOKUP($A483,'[1]Tabela de alimentos'!$A$3:$K$1041,2,FALSE))*$C483/100,0)</f>
        <v>131.94828736835484</v>
      </c>
      <c r="H483" s="283">
        <f>IFERROR((VLOOKUP($A483,'[1]Tabela de alimentos'!$A$3:$K$1041,3,FALSE))*$C483/100,0)</f>
        <v>552.07163434919664</v>
      </c>
      <c r="I483" s="310">
        <f>IFERROR((VLOOKUP($A483,'[1]Tabela de alimentos'!$A$3:$K$1041,4,FALSE))*$C483/100,0)</f>
        <v>9.0596001625061042</v>
      </c>
      <c r="J483" s="282">
        <f>IFERROR((VLOOKUP($A483,'[1]Tabela de alimentos'!$A$3:$K$1041,5,FALSE))*$C483/100,0)</f>
        <v>10.073200000000002</v>
      </c>
      <c r="K483" s="282">
        <f>IFERROR((VLOOKUP($A483,'[1]Tabela de alimentos'!$A$3:$K$1041,6,FALSE))*$C483/100,0)</f>
        <v>1.2197331708272294</v>
      </c>
      <c r="L483" s="283">
        <f>IFERROR((VLOOKUP($A483,'[1]Tabela de alimentos'!$A$3:$K$1041,7,FALSE))*$C483/100,0)</f>
        <v>350.01573333333334</v>
      </c>
      <c r="M483" s="283">
        <f>IFERROR((VLOOKUP($A483,'[1]Tabela de alimentos'!$A$3:$K$1041,8,FALSE))*$C483/100,0)</f>
        <v>0.12240000000000001</v>
      </c>
      <c r="N483" s="283">
        <f>IFERROR((VLOOKUP($A483,'[1]Tabela de alimentos'!$A$3:$K$1041,9,FALSE))*$C483/100,0)</f>
        <v>43.6</v>
      </c>
      <c r="O483" s="283">
        <f>IFERROR((VLOOKUP($A483,'[1]Tabela de alimentos'!$A$3:$K$1041,10,FALSE))*$C483/100,0)</f>
        <v>0</v>
      </c>
      <c r="P483" s="284">
        <f>IFERROR((VLOOKUP($A483,'[1]Tabela de alimentos'!$A$3:$K$1041,11,FALSE))*$C483/100,0)</f>
        <v>232.4</v>
      </c>
    </row>
    <row r="484" spans="1:16" ht="24.95" customHeight="1" x14ac:dyDescent="0.25">
      <c r="A484" s="420" t="s">
        <v>1209</v>
      </c>
      <c r="B484" s="564" t="s">
        <v>1234</v>
      </c>
      <c r="C484" s="565"/>
      <c r="D484" s="481"/>
      <c r="E484" s="374"/>
      <c r="F484" s="374"/>
      <c r="G484" s="290"/>
      <c r="H484" s="257"/>
      <c r="I484" s="257"/>
      <c r="J484" s="257"/>
      <c r="K484" s="257"/>
      <c r="L484" s="257"/>
      <c r="M484" s="257"/>
      <c r="N484" s="257"/>
      <c r="O484" s="257"/>
      <c r="P484" s="294"/>
    </row>
    <row r="485" spans="1:16" ht="24.95" customHeight="1" x14ac:dyDescent="0.25">
      <c r="A485" s="295" t="s">
        <v>767</v>
      </c>
      <c r="B485" s="537"/>
      <c r="C485" s="537"/>
      <c r="D485" s="250"/>
      <c r="E485" s="296"/>
      <c r="F485" s="296"/>
      <c r="G485" s="297"/>
      <c r="H485" s="296"/>
      <c r="I485" s="296"/>
      <c r="J485" s="296"/>
      <c r="K485" s="296"/>
      <c r="L485" s="296"/>
      <c r="M485" s="298"/>
      <c r="N485" s="298"/>
      <c r="O485" s="298"/>
      <c r="P485" s="299"/>
    </row>
    <row r="486" spans="1:16" ht="24.95" customHeight="1" x14ac:dyDescent="0.25">
      <c r="A486" s="516" t="s">
        <v>883</v>
      </c>
      <c r="B486" s="517"/>
      <c r="C486" s="517"/>
      <c r="D486" s="517"/>
      <c r="E486" s="517"/>
      <c r="F486" s="517"/>
      <c r="G486" s="517"/>
      <c r="H486" s="517"/>
      <c r="I486" s="517"/>
      <c r="J486" s="517"/>
      <c r="K486" s="517"/>
      <c r="L486" s="517"/>
      <c r="M486" s="517"/>
      <c r="N486" s="517"/>
      <c r="O486" s="517"/>
      <c r="P486" s="518"/>
    </row>
    <row r="487" spans="1:16" ht="24.95" customHeight="1" x14ac:dyDescent="0.25">
      <c r="A487" s="516" t="s">
        <v>1204</v>
      </c>
      <c r="B487" s="517"/>
      <c r="C487" s="517"/>
      <c r="D487" s="517"/>
      <c r="E487" s="517"/>
      <c r="F487" s="517"/>
      <c r="G487" s="517"/>
      <c r="H487" s="517"/>
      <c r="I487" s="517"/>
      <c r="J487" s="517"/>
      <c r="K487" s="517"/>
      <c r="L487" s="517"/>
      <c r="M487" s="517"/>
      <c r="N487" s="517"/>
      <c r="O487" s="517"/>
      <c r="P487" s="518"/>
    </row>
    <row r="488" spans="1:16" ht="24.95" customHeight="1" thickBot="1" x14ac:dyDescent="0.3">
      <c r="A488" s="554" t="s">
        <v>1205</v>
      </c>
      <c r="B488" s="555"/>
      <c r="C488" s="555"/>
      <c r="D488" s="555"/>
      <c r="E488" s="555"/>
      <c r="F488" s="555"/>
      <c r="G488" s="555"/>
      <c r="H488" s="555"/>
      <c r="I488" s="555"/>
      <c r="J488" s="555"/>
      <c r="K488" s="555"/>
      <c r="L488" s="555"/>
      <c r="M488" s="555"/>
      <c r="N488" s="555"/>
      <c r="O488" s="555"/>
      <c r="P488" s="556"/>
    </row>
    <row r="489" spans="1:16" ht="24.95" customHeight="1" thickBot="1" x14ac:dyDescent="0.3">
      <c r="A489" s="322"/>
      <c r="B489" s="532" t="s">
        <v>1152</v>
      </c>
      <c r="C489" s="532"/>
      <c r="D489" s="532"/>
      <c r="E489" s="532"/>
      <c r="F489" s="532"/>
      <c r="G489" s="532"/>
      <c r="H489" s="532"/>
      <c r="I489" s="532"/>
      <c r="J489" s="532"/>
      <c r="K489" s="532"/>
      <c r="L489" s="334"/>
      <c r="M489" s="334"/>
      <c r="N489" s="334"/>
      <c r="O489" s="334"/>
      <c r="P489" s="335"/>
    </row>
    <row r="490" spans="1:16" ht="48" customHeight="1" x14ac:dyDescent="0.25">
      <c r="A490" s="510" t="s">
        <v>762</v>
      </c>
      <c r="B490" s="511"/>
      <c r="C490" s="511"/>
      <c r="D490" s="511"/>
      <c r="E490" s="511"/>
      <c r="F490" s="511"/>
      <c r="G490" s="511"/>
      <c r="H490" s="511"/>
      <c r="I490" s="511"/>
      <c r="J490" s="511"/>
      <c r="K490" s="511"/>
      <c r="L490" s="511"/>
      <c r="M490" s="511"/>
      <c r="N490" s="511"/>
      <c r="O490" s="511"/>
      <c r="P490" s="512"/>
    </row>
    <row r="491" spans="1:16" ht="24.95" customHeight="1" x14ac:dyDescent="0.25">
      <c r="A491" s="513" t="s">
        <v>1366</v>
      </c>
      <c r="B491" s="514"/>
      <c r="C491" s="514"/>
      <c r="D491" s="514"/>
      <c r="E491" s="514"/>
      <c r="F491" s="514"/>
      <c r="G491" s="514"/>
      <c r="H491" s="514"/>
      <c r="I491" s="514"/>
      <c r="J491" s="514"/>
      <c r="K491" s="514"/>
      <c r="L491" s="514"/>
      <c r="M491" s="514"/>
      <c r="N491" s="514"/>
      <c r="O491" s="514"/>
      <c r="P491" s="515"/>
    </row>
    <row r="492" spans="1:16" ht="24.95" customHeight="1" x14ac:dyDescent="0.25">
      <c r="A492" s="534" t="s">
        <v>1056</v>
      </c>
      <c r="B492" s="535"/>
      <c r="C492" s="535"/>
      <c r="D492" s="535"/>
      <c r="E492" s="535"/>
      <c r="F492" s="536"/>
      <c r="G492" s="522" t="s">
        <v>764</v>
      </c>
      <c r="H492" s="523"/>
      <c r="I492" s="523"/>
      <c r="J492" s="523"/>
      <c r="K492" s="523"/>
      <c r="L492" s="523"/>
      <c r="M492" s="523"/>
      <c r="N492" s="523"/>
      <c r="O492" s="523"/>
      <c r="P492" s="524"/>
    </row>
    <row r="493" spans="1:16" ht="24.95" customHeight="1" x14ac:dyDescent="0.25">
      <c r="A493" s="525" t="s">
        <v>393</v>
      </c>
      <c r="B493" s="505" t="s">
        <v>644</v>
      </c>
      <c r="C493" s="505" t="s">
        <v>645</v>
      </c>
      <c r="D493" s="505" t="s">
        <v>1613</v>
      </c>
      <c r="E493" s="505" t="s">
        <v>394</v>
      </c>
      <c r="F493" s="505" t="s">
        <v>621</v>
      </c>
      <c r="G493" s="527" t="s">
        <v>31</v>
      </c>
      <c r="H493" s="528"/>
      <c r="I493" s="263" t="s">
        <v>7</v>
      </c>
      <c r="J493" s="264" t="s">
        <v>32</v>
      </c>
      <c r="K493" s="264" t="s">
        <v>640</v>
      </c>
      <c r="L493" s="265" t="s">
        <v>8</v>
      </c>
      <c r="M493" s="266" t="s">
        <v>9</v>
      </c>
      <c r="N493" s="267" t="s">
        <v>10</v>
      </c>
      <c r="O493" s="264" t="s">
        <v>396</v>
      </c>
      <c r="P493" s="268" t="s">
        <v>623</v>
      </c>
    </row>
    <row r="494" spans="1:16" ht="24.95" customHeight="1" x14ac:dyDescent="0.25">
      <c r="A494" s="526"/>
      <c r="B494" s="506"/>
      <c r="C494" s="506"/>
      <c r="D494" s="506"/>
      <c r="E494" s="506"/>
      <c r="F494" s="506"/>
      <c r="G494" s="269" t="s">
        <v>34</v>
      </c>
      <c r="H494" s="270" t="s">
        <v>35</v>
      </c>
      <c r="I494" s="271" t="s">
        <v>36</v>
      </c>
      <c r="J494" s="272" t="s">
        <v>36</v>
      </c>
      <c r="K494" s="272" t="s">
        <v>36</v>
      </c>
      <c r="L494" s="273" t="s">
        <v>37</v>
      </c>
      <c r="M494" s="274" t="s">
        <v>37</v>
      </c>
      <c r="N494" s="275" t="s">
        <v>38</v>
      </c>
      <c r="O494" s="272" t="s">
        <v>37</v>
      </c>
      <c r="P494" s="276" t="s">
        <v>37</v>
      </c>
    </row>
    <row r="495" spans="1:16" ht="24.95" customHeight="1" x14ac:dyDescent="0.25">
      <c r="A495" s="277" t="s">
        <v>538</v>
      </c>
      <c r="B495" s="278">
        <v>50</v>
      </c>
      <c r="C495" s="249">
        <v>50</v>
      </c>
      <c r="D495" s="249" t="s">
        <v>1614</v>
      </c>
      <c r="E495" s="279">
        <f t="shared" ref="E495:E499" si="21">IFERROR(B495/C495,0)</f>
        <v>1</v>
      </c>
      <c r="F495" s="279" t="s">
        <v>1250</v>
      </c>
      <c r="G495" s="280">
        <f>IFERROR((VLOOKUP($A495,'[1]Tabela de alimentos'!$A$3:$K$1041,2,FALSE))*$C495/100,0)</f>
        <v>177.61500000000001</v>
      </c>
      <c r="H495" s="283">
        <f>IFERROR((VLOOKUP($A495,'[1]Tabela de alimentos'!$A$3:$K$1041,3,FALSE))*$C495/100,0)</f>
        <v>743.1411599999999</v>
      </c>
      <c r="I495" s="310">
        <f>IFERROR((VLOOKUP($A495,'[1]Tabela de alimentos'!$A$3:$K$1041,4,FALSE))*$C495/100,0)</f>
        <v>2.5750000000000002</v>
      </c>
      <c r="J495" s="282">
        <f>IFERROR((VLOOKUP($A495,'[1]Tabela de alimentos'!$A$3:$K$1041,5,FALSE))*$C495/100,0)</f>
        <v>6.54</v>
      </c>
      <c r="K495" s="282">
        <f>IFERROR((VLOOKUP($A495,'[1]Tabela de alimentos'!$A$3:$K$1041,6,FALSE))*$C495/100,0)</f>
        <v>27.914999999999999</v>
      </c>
      <c r="L495" s="283">
        <f>IFERROR((VLOOKUP($A495,'[1]Tabela de alimentos'!$A$3:$K$1041,7,FALSE))*$C495/100,0)</f>
        <v>16.245000000000001</v>
      </c>
      <c r="M495" s="283">
        <f>IFERROR((VLOOKUP($A495,'[1]Tabela de alimentos'!$A$3:$K$1041,8,FALSE))*$C495/100,0)</f>
        <v>1.0449999999999999</v>
      </c>
      <c r="N495" s="283">
        <f>IFERROR((VLOOKUP($A495,'[1]Tabela de alimentos'!$A$3:$K$1041,9,FALSE))*$C495/100,0)</f>
        <v>47.924999999999997</v>
      </c>
      <c r="O495" s="283">
        <f>IFERROR((VLOOKUP($A495,'[1]Tabela de alimentos'!$A$3:$K$1041,10,FALSE))*$C495/100,0)</f>
        <v>2.5000000000000001E-2</v>
      </c>
      <c r="P495" s="284">
        <f>IFERROR((VLOOKUP($A495,'[1]Tabela de alimentos'!$A$3:$K$1041,11,FALSE))*$C495/100,0)</f>
        <v>103.895</v>
      </c>
    </row>
    <row r="496" spans="1:16" ht="24.95" customHeight="1" x14ac:dyDescent="0.25">
      <c r="A496" s="285" t="s">
        <v>90</v>
      </c>
      <c r="B496" s="278">
        <v>3</v>
      </c>
      <c r="C496" s="249">
        <v>3</v>
      </c>
      <c r="D496" s="249" t="s">
        <v>1614</v>
      </c>
      <c r="E496" s="279">
        <f t="shared" si="21"/>
        <v>1</v>
      </c>
      <c r="F496" s="282" t="s">
        <v>1290</v>
      </c>
      <c r="G496" s="282">
        <f>IFERROR((VLOOKUP($A496,'[1]Tabela de alimentos'!$A$3:$K$1041,2,FALSE))*$C496/100,0)</f>
        <v>3.3938963478260873</v>
      </c>
      <c r="H496" s="283">
        <f>IFERROR((VLOOKUP($A496,'[1]Tabela de alimentos'!$A$3:$K$1041,3,FALSE))*$C496/100,0)</f>
        <v>14.200062319304349</v>
      </c>
      <c r="I496" s="310">
        <f>IFERROR((VLOOKUP($A496,'[1]Tabela de alimentos'!$A$3:$K$1041,4,FALSE))*$C496/100,0)</f>
        <v>0.21032608695652172</v>
      </c>
      <c r="J496" s="282">
        <f>IFERROR((VLOOKUP($A496,'[1]Tabela de alimentos'!$A$3:$K$1041,5,FALSE))*$C496/100,0)</f>
        <v>6.6E-3</v>
      </c>
      <c r="K496" s="282">
        <f>IFERROR((VLOOKUP($A496,'[1]Tabela de alimentos'!$A$3:$K$1041,6,FALSE))*$C496/100,0)</f>
        <v>0.71717391304347833</v>
      </c>
      <c r="L496" s="283">
        <f>IFERROR((VLOOKUP($A496,'[1]Tabela de alimentos'!$A$3:$K$1041,7,FALSE))*$C496/100,0)</f>
        <v>0.40679999999999999</v>
      </c>
      <c r="M496" s="283">
        <f>IFERROR((VLOOKUP($A496,'[1]Tabela de alimentos'!$A$3:$K$1041,8,FALSE))*$C496/100,0)</f>
        <v>2.4000000000000004E-2</v>
      </c>
      <c r="N496" s="283">
        <f>IFERROR((VLOOKUP($A496,'[1]Tabela de alimentos'!$A$3:$K$1041,9,FALSE))*$C496/100,0)</f>
        <v>0</v>
      </c>
      <c r="O496" s="283">
        <f>IFERROR((VLOOKUP($A496,'[1]Tabela de alimentos'!$A$3:$K$1041,10,FALSE))*$C496/100,0)</f>
        <v>0</v>
      </c>
      <c r="P496" s="284">
        <f>IFERROR((VLOOKUP($A496,'[1]Tabela de alimentos'!$A$3:$K$1041,11,FALSE))*$C496/100,0)</f>
        <v>0.16080000000000003</v>
      </c>
    </row>
    <row r="497" spans="1:16" ht="24.95" customHeight="1" x14ac:dyDescent="0.25">
      <c r="A497" s="285" t="s">
        <v>861</v>
      </c>
      <c r="B497" s="278">
        <v>0.1</v>
      </c>
      <c r="C497" s="249">
        <v>0.1</v>
      </c>
      <c r="D497" s="249" t="s">
        <v>1614</v>
      </c>
      <c r="E497" s="279">
        <f t="shared" si="21"/>
        <v>1</v>
      </c>
      <c r="F497" s="282" t="s">
        <v>1291</v>
      </c>
      <c r="G497" s="282">
        <f>IFERROR((VLOOKUP($A497,'[1]Tabela de alimentos'!$A$3:$K$1041,2,FALSE))*$C497/100,0)</f>
        <v>0</v>
      </c>
      <c r="H497" s="283">
        <f>IFERROR((VLOOKUP($A497,'[1]Tabela de alimentos'!$A$3:$K$1041,3,FALSE))*$C497/100,0)</f>
        <v>0</v>
      </c>
      <c r="I497" s="310">
        <f>IFERROR((VLOOKUP($A497,'[1]Tabela de alimentos'!$A$3:$K$1041,4,FALSE))*$C497/100,0)</f>
        <v>0</v>
      </c>
      <c r="J497" s="282">
        <f>IFERROR((VLOOKUP($A497,'[1]Tabela de alimentos'!$A$3:$K$1041,5,FALSE))*$C497/100,0)</f>
        <v>0</v>
      </c>
      <c r="K497" s="282">
        <f>IFERROR((VLOOKUP($A497,'[1]Tabela de alimentos'!$A$3:$K$1041,6,FALSE))*$C497/100,0)</f>
        <v>0</v>
      </c>
      <c r="L497" s="283">
        <f>IFERROR((VLOOKUP($A497,'[1]Tabela de alimentos'!$A$3:$K$1041,7,FALSE))*$C497/100,0)</f>
        <v>0</v>
      </c>
      <c r="M497" s="283">
        <f>IFERROR((VLOOKUP($A497,'[1]Tabela de alimentos'!$A$3:$K$1041,8,FALSE))*$C497/100,0)</f>
        <v>0</v>
      </c>
      <c r="N497" s="283">
        <f>IFERROR((VLOOKUP($A497,'[1]Tabela de alimentos'!$A$3:$K$1041,9,FALSE))*$C497/100,0)</f>
        <v>0</v>
      </c>
      <c r="O497" s="283">
        <f>IFERROR((VLOOKUP($A497,'[1]Tabela de alimentos'!$A$3:$K$1041,10,FALSE))*$C497/100,0)</f>
        <v>0</v>
      </c>
      <c r="P497" s="284">
        <f>IFERROR((VLOOKUP($A497,'[1]Tabela de alimentos'!$A$3:$K$1041,11,FALSE))*$C497/100,0)</f>
        <v>39.943000000000005</v>
      </c>
    </row>
    <row r="498" spans="1:16" ht="24.95" customHeight="1" x14ac:dyDescent="0.25">
      <c r="A498" s="285" t="s">
        <v>226</v>
      </c>
      <c r="B498" s="278">
        <v>3</v>
      </c>
      <c r="C498" s="249">
        <v>3</v>
      </c>
      <c r="D498" s="249" t="s">
        <v>1615</v>
      </c>
      <c r="E498" s="279">
        <f t="shared" si="21"/>
        <v>1</v>
      </c>
      <c r="F498" s="282" t="s">
        <v>1299</v>
      </c>
      <c r="G498" s="282">
        <f>IFERROR((VLOOKUP($A498,'[1]Tabela de alimentos'!$A$3:$K$1041,2,FALSE))*$C498/100,0)</f>
        <v>26.52</v>
      </c>
      <c r="H498" s="283">
        <f>IFERROR((VLOOKUP($A498,'[1]Tabela de alimentos'!$A$3:$K$1041,3,FALSE))*$C498/100,0)</f>
        <v>110.95968000000001</v>
      </c>
      <c r="I498" s="310">
        <f>IFERROR((VLOOKUP($A498,'[1]Tabela de alimentos'!$A$3:$K$1041,4,FALSE))*$C498/100,0)</f>
        <v>0</v>
      </c>
      <c r="J498" s="282">
        <f>IFERROR((VLOOKUP($A498,'[1]Tabela de alimentos'!$A$3:$K$1041,5,FALSE))*$C498/100,0)</f>
        <v>3</v>
      </c>
      <c r="K498" s="282">
        <f>IFERROR((VLOOKUP($A498,'[1]Tabela de alimentos'!$A$3:$K$1041,6,FALSE))*$C498/100,0)</f>
        <v>0</v>
      </c>
      <c r="L498" s="283">
        <f>IFERROR((VLOOKUP($A498,'[1]Tabela de alimentos'!$A$3:$K$1041,7,FALSE))*$C498/100,0)</f>
        <v>0</v>
      </c>
      <c r="M498" s="283">
        <f>IFERROR((VLOOKUP($A498,'[1]Tabela de alimentos'!$A$3:$K$1041,8,FALSE))*$C498/100,0)</f>
        <v>0</v>
      </c>
      <c r="N498" s="283">
        <f>IFERROR((VLOOKUP($A498,'[1]Tabela de alimentos'!$A$3:$K$1041,9,FALSE))*$C498/100,0)</f>
        <v>0</v>
      </c>
      <c r="O498" s="283">
        <f>IFERROR((VLOOKUP($A498,'[1]Tabela de alimentos'!$A$3:$K$1041,10,FALSE))*$C498/100,0)</f>
        <v>0</v>
      </c>
      <c r="P498" s="284">
        <f>IFERROR((VLOOKUP($A498,'[1]Tabela de alimentos'!$A$3:$K$1041,11,FALSE))*$C498/100,0)</f>
        <v>0</v>
      </c>
    </row>
    <row r="499" spans="1:16" ht="24.95" customHeight="1" x14ac:dyDescent="0.25">
      <c r="A499" s="285" t="s">
        <v>269</v>
      </c>
      <c r="B499" s="278">
        <v>110</v>
      </c>
      <c r="C499" s="249">
        <v>90</v>
      </c>
      <c r="D499" s="249" t="s">
        <v>1614</v>
      </c>
      <c r="E499" s="282">
        <f t="shared" si="21"/>
        <v>1.2222222222222223</v>
      </c>
      <c r="F499" s="282" t="s">
        <v>1634</v>
      </c>
      <c r="G499" s="282">
        <f>IFERROR((VLOOKUP($A499,'[1]Tabela de alimentos'!$A$3:$K$1041,2,FALSE))*$C499/100,0)</f>
        <v>120.12200999999997</v>
      </c>
      <c r="H499" s="283">
        <f>IFERROR((VLOOKUP($A499,'[1]Tabela de alimentos'!$A$3:$K$1041,3,FALSE))*$C499/100,0)</f>
        <v>502.59048983999986</v>
      </c>
      <c r="I499" s="310">
        <f>IFERROR((VLOOKUP($A499,'[1]Tabela de alimentos'!$A$3:$K$1041,4,FALSE))*$C499/100,0)</f>
        <v>19.550999999999998</v>
      </c>
      <c r="J499" s="282">
        <f>IFERROR((VLOOKUP($A499,'[1]Tabela de alimentos'!$A$3:$K$1041,5,FALSE))*$C499/100,0)</f>
        <v>4.0619999999999994</v>
      </c>
      <c r="K499" s="282">
        <f>IFERROR((VLOOKUP($A499,'[1]Tabela de alimentos'!$A$3:$K$1041,6,FALSE))*$C499/100,0)</f>
        <v>0</v>
      </c>
      <c r="L499" s="283">
        <f>IFERROR((VLOOKUP($A499,'[1]Tabela de alimentos'!$A$3:$K$1041,7,FALSE))*$C499/100,0)</f>
        <v>2.9670000000000005</v>
      </c>
      <c r="M499" s="283">
        <f>IFERROR((VLOOKUP($A499,'[1]Tabela de alimentos'!$A$3:$K$1041,8,FALSE))*$C499/100,0)</f>
        <v>1.6019999999999999</v>
      </c>
      <c r="N499" s="283">
        <f>IFERROR((VLOOKUP($A499,'[1]Tabela de alimentos'!$A$3:$K$1041,9,FALSE))*$C499/100,0)</f>
        <v>1.8</v>
      </c>
      <c r="O499" s="283">
        <f>IFERROR((VLOOKUP($A499,'[1]Tabela de alimentos'!$A$3:$K$1041,10,FALSE))*$C499/100,0)</f>
        <v>0</v>
      </c>
      <c r="P499" s="284">
        <f>IFERROR((VLOOKUP($A499,'[1]Tabela de alimentos'!$A$3:$K$1041,11,FALSE))*$C499/100,0)</f>
        <v>44.1</v>
      </c>
    </row>
    <row r="500" spans="1:16" ht="24.95" customHeight="1" x14ac:dyDescent="0.25">
      <c r="A500" s="285" t="s">
        <v>129</v>
      </c>
      <c r="B500" s="278">
        <v>2.4</v>
      </c>
      <c r="C500" s="249">
        <v>2</v>
      </c>
      <c r="D500" s="249" t="s">
        <v>1614</v>
      </c>
      <c r="E500" s="279">
        <f>IFERROR(B500/C500,0)</f>
        <v>1.2</v>
      </c>
      <c r="F500" s="282" t="s">
        <v>1239</v>
      </c>
      <c r="G500" s="282">
        <f>IFERROR((VLOOKUP($A500,'[1]Tabela de alimentos'!$A$3:$K$1041,2,FALSE))*$C500/100,0)</f>
        <v>0.66848223188405764</v>
      </c>
      <c r="H500" s="283">
        <f>IFERROR((VLOOKUP($A500,'[1]Tabela de alimentos'!$A$3:$K$1041,3,FALSE))*$C500/100,0)</f>
        <v>2.7969296582028975</v>
      </c>
      <c r="I500" s="310">
        <f>IFERROR((VLOOKUP($A500,'[1]Tabela de alimentos'!$A$3:$K$1041,4,FALSE))*$C500/100,0)</f>
        <v>6.5144927536231884E-2</v>
      </c>
      <c r="J500" s="282">
        <f>IFERROR((VLOOKUP($A500,'[1]Tabela de alimentos'!$A$3:$K$1041,5,FALSE))*$C500/100,0)</f>
        <v>1.2199999999999999E-2</v>
      </c>
      <c r="K500" s="282">
        <f>IFERROR((VLOOKUP($A500,'[1]Tabela de alimentos'!$A$3:$K$1041,6,FALSE))*$C500/100,0)</f>
        <v>0.11412173913043469</v>
      </c>
      <c r="L500" s="283">
        <f>IFERROR((VLOOKUP($A500,'[1]Tabela de alimentos'!$A$3:$K$1041,7,FALSE))*$C500/100,0)</f>
        <v>3.5882666666666667</v>
      </c>
      <c r="M500" s="283">
        <f>IFERROR((VLOOKUP($A500,'[1]Tabela de alimentos'!$A$3:$K$1041,8,FALSE))*$C500/100,0)</f>
        <v>6.3600000000000004E-2</v>
      </c>
      <c r="N500" s="283">
        <f>IFERROR((VLOOKUP($A500,'[1]Tabela de alimentos'!$A$3:$K$1041,9,FALSE))*$C500/100,0)</f>
        <v>34.86</v>
      </c>
      <c r="O500" s="283">
        <f>IFERROR((VLOOKUP($A500,'[1]Tabela de alimentos'!$A$3:$K$1041,10,FALSE))*$C500/100,0)</f>
        <v>1.0338666666666665</v>
      </c>
      <c r="P500" s="284">
        <f>IFERROR((VLOOKUP($A500,'[1]Tabela de alimentos'!$A$3:$K$1041,11,FALSE))*$C500/100,0)</f>
        <v>4.5999999999999999E-2</v>
      </c>
    </row>
    <row r="501" spans="1:16" ht="24.95" customHeight="1" x14ac:dyDescent="0.25">
      <c r="A501" s="285" t="s">
        <v>102</v>
      </c>
      <c r="B501" s="278">
        <v>2.2999999999999998</v>
      </c>
      <c r="C501" s="249">
        <v>2</v>
      </c>
      <c r="D501" s="249" t="s">
        <v>1614</v>
      </c>
      <c r="E501" s="279">
        <f t="shared" ref="E501:E502" si="22">IFERROR(B501/C501,0)</f>
        <v>1.1499999999999999</v>
      </c>
      <c r="F501" s="282" t="s">
        <v>1239</v>
      </c>
      <c r="G501" s="282">
        <f>IFERROR((VLOOKUP($A501,'[1]Tabela de alimentos'!$A$3:$K$1041,2,FALSE))*$C501/100,0)</f>
        <v>0.39031771014492878</v>
      </c>
      <c r="H501" s="283">
        <f>IFERROR((VLOOKUP($A501,'[1]Tabela de alimentos'!$A$3:$K$1041,3,FALSE))*$C501/100,0)</f>
        <v>1.6330892992463819</v>
      </c>
      <c r="I501" s="310">
        <f>IFERROR((VLOOKUP($A501,'[1]Tabela de alimentos'!$A$3:$K$1041,4,FALSE))*$C501/100,0)</f>
        <v>3.731884057971014E-2</v>
      </c>
      <c r="J501" s="282">
        <f>IFERROR((VLOOKUP($A501,'[1]Tabela de alimentos'!$A$3:$K$1041,5,FALSE))*$C501/100,0)</f>
        <v>6.9999999999999993E-3</v>
      </c>
      <c r="K501" s="282">
        <f>IFERROR((VLOOKUP($A501,'[1]Tabela de alimentos'!$A$3:$K$1041,6,FALSE))*$C501/100,0)</f>
        <v>6.7414492753623295E-2</v>
      </c>
      <c r="L501" s="283">
        <f>IFERROR((VLOOKUP($A501,'[1]Tabela de alimentos'!$A$3:$K$1041,7,FALSE))*$C501/100,0)</f>
        <v>1.5970666666666669</v>
      </c>
      <c r="M501" s="283">
        <f>IFERROR((VLOOKUP($A501,'[1]Tabela de alimentos'!$A$3:$K$1041,8,FALSE))*$C501/100,0)</f>
        <v>1.2933333333333331E-2</v>
      </c>
      <c r="N501" s="283">
        <f>IFERROR((VLOOKUP($A501,'[1]Tabela de alimentos'!$A$3:$K$1041,9,FALSE))*$C501/100,0)</f>
        <v>5.58</v>
      </c>
      <c r="O501" s="283">
        <f>IFERROR((VLOOKUP($A501,'[1]Tabela de alimentos'!$A$3:$K$1041,10,FALSE))*$C501/100,0)</f>
        <v>0.63560000000000005</v>
      </c>
      <c r="P501" s="284">
        <f>IFERROR((VLOOKUP($A501,'[1]Tabela de alimentos'!$A$3:$K$1041,11,FALSE))*$C501/100,0)</f>
        <v>3.2066666666666667E-2</v>
      </c>
    </row>
    <row r="502" spans="1:16" ht="24.95" customHeight="1" x14ac:dyDescent="0.25">
      <c r="A502" s="285" t="s">
        <v>137</v>
      </c>
      <c r="B502" s="278">
        <v>25</v>
      </c>
      <c r="C502" s="249">
        <v>20</v>
      </c>
      <c r="D502" s="249" t="s">
        <v>1614</v>
      </c>
      <c r="E502" s="279">
        <f t="shared" si="22"/>
        <v>1.25</v>
      </c>
      <c r="F502" s="279" t="s">
        <v>1299</v>
      </c>
      <c r="G502" s="282">
        <f>IFERROR((VLOOKUP($A502,'[1]Tabela de alimentos'!$A$3:$K$1041,2,FALSE))*$C502/100,0)</f>
        <v>4.1093818333333276</v>
      </c>
      <c r="H502" s="283">
        <f>IFERROR((VLOOKUP($A502,'[1]Tabela de alimentos'!$A$3:$K$1041,3,FALSE))*$C502/100,0)</f>
        <v>17.193653590666642</v>
      </c>
      <c r="I502" s="310">
        <f>IFERROR((VLOOKUP($A502,'[1]Tabela de alimentos'!$A$3:$K$1041,4,FALSE))*$C502/100,0)</f>
        <v>0.16208333333333336</v>
      </c>
      <c r="J502" s="282">
        <f>IFERROR((VLOOKUP($A502,'[1]Tabela de alimentos'!$A$3:$K$1041,5,FALSE))*$C502/100,0)</f>
        <v>0</v>
      </c>
      <c r="K502" s="282">
        <f>IFERROR((VLOOKUP($A502,'[1]Tabela de alimentos'!$A$3:$K$1041,6,FALSE))*$C502/100,0)</f>
        <v>1.0235833333333324</v>
      </c>
      <c r="L502" s="283">
        <f>IFERROR((VLOOKUP($A502,'[1]Tabela de alimentos'!$A$3:$K$1041,7,FALSE))*$C502/100,0)</f>
        <v>1.3892666666666669</v>
      </c>
      <c r="M502" s="283">
        <f>IFERROR((VLOOKUP($A502,'[1]Tabela de alimentos'!$A$3:$K$1041,8,FALSE))*$C502/100,0)</f>
        <v>5.8066666666666669E-2</v>
      </c>
      <c r="N502" s="283">
        <f>IFERROR((VLOOKUP($A502,'[1]Tabela de alimentos'!$A$3:$K$1041,9,FALSE))*$C502/100,0)</f>
        <v>0</v>
      </c>
      <c r="O502" s="283">
        <f>IFERROR((VLOOKUP($A502,'[1]Tabela de alimentos'!$A$3:$K$1041,10,FALSE))*$C502/100,0)</f>
        <v>2.5608</v>
      </c>
      <c r="P502" s="284">
        <f>IFERROR((VLOOKUP($A502,'[1]Tabela de alimentos'!$A$3:$K$1041,11,FALSE))*$C502/100,0)</f>
        <v>1.0486000000000002</v>
      </c>
    </row>
    <row r="503" spans="1:16" ht="24.95" customHeight="1" x14ac:dyDescent="0.25">
      <c r="A503" s="285" t="s">
        <v>817</v>
      </c>
      <c r="B503" s="278">
        <v>0.4</v>
      </c>
      <c r="C503" s="249">
        <v>0.4</v>
      </c>
      <c r="D503" s="249" t="s">
        <v>1614</v>
      </c>
      <c r="E503" s="279">
        <f>IFERROR(B503/C503,0)</f>
        <v>1</v>
      </c>
      <c r="F503" s="282" t="s">
        <v>1291</v>
      </c>
      <c r="G503" s="282">
        <f>IFERROR((VLOOKUP($A503,'[1]Tabela de alimentos'!$A$3:$K$1041,2,FALSE))*$C503/100,0)</f>
        <v>1.2000000000000002E-2</v>
      </c>
      <c r="H503" s="283">
        <f>IFERROR((VLOOKUP($A503,'[1]Tabela de alimentos'!$A$3:$K$1041,3,FALSE))*$C503/100,0)</f>
        <v>5.2000000000000005E-2</v>
      </c>
      <c r="I503" s="310">
        <f>IFERROR((VLOOKUP($A503,'[1]Tabela de alimentos'!$A$3:$K$1041,4,FALSE))*$C503/100,0)</f>
        <v>3.5999999999999997E-4</v>
      </c>
      <c r="J503" s="282">
        <f>IFERROR((VLOOKUP($A503,'[1]Tabela de alimentos'!$A$3:$K$1041,5,FALSE))*$C503/100,0)</f>
        <v>2.4000000000000001E-4</v>
      </c>
      <c r="K503" s="282">
        <f>IFERROR((VLOOKUP($A503,'[1]Tabela de alimentos'!$A$3:$K$1041,6,FALSE))*$C503/100,0)</f>
        <v>2.9199999999999999E-3</v>
      </c>
      <c r="L503" s="283">
        <f>IFERROR((VLOOKUP($A503,'[1]Tabela de alimentos'!$A$3:$K$1041,7,FALSE))*$C503/100,0)</f>
        <v>8.4399999999999996E-3</v>
      </c>
      <c r="M503" s="283">
        <f>IFERROR((VLOOKUP($A503,'[1]Tabela de alimentos'!$A$3:$K$1041,8,FALSE))*$C503/100,0)</f>
        <v>7.6000000000000015E-4</v>
      </c>
      <c r="N503" s="283">
        <f>IFERROR((VLOOKUP($A503,'[1]Tabela de alimentos'!$A$3:$K$1041,9,FALSE))*$C503/100,0)</f>
        <v>0</v>
      </c>
      <c r="O503" s="283">
        <f>IFERROR((VLOOKUP($A503,'[1]Tabela de alimentos'!$A$3:$K$1041,10,FALSE))*$C503/100,0)</f>
        <v>4.0000000000000003E-5</v>
      </c>
      <c r="P503" s="284">
        <f>IFERROR((VLOOKUP($A503,'[1]Tabela de alimentos'!$A$3:$K$1041,11,FALSE))*$C503/100,0)</f>
        <v>4.8000000000000001E-4</v>
      </c>
    </row>
    <row r="504" spans="1:16" ht="24.95" customHeight="1" x14ac:dyDescent="0.25">
      <c r="A504" s="285" t="s">
        <v>101</v>
      </c>
      <c r="B504" s="278">
        <v>25</v>
      </c>
      <c r="C504" s="249">
        <v>20</v>
      </c>
      <c r="D504" s="249" t="s">
        <v>1614</v>
      </c>
      <c r="E504" s="279">
        <f t="shared" ref="E504" si="23">IFERROR(B504/C504,0)</f>
        <v>1.25</v>
      </c>
      <c r="F504" s="289" t="s">
        <v>1300</v>
      </c>
      <c r="G504" s="289">
        <f>IFERROR((VLOOKUP($A504,'[1]Tabela de alimentos'!$A$3:$K$1041,2,FALSE))*$C504/100,0)</f>
        <v>7.8840092753623159</v>
      </c>
      <c r="H504" s="283">
        <f>IFERROR((VLOOKUP($A504,'[1]Tabela de alimentos'!$A$3:$K$1041,3,FALSE))*$C504/100,0)</f>
        <v>32.986694808115935</v>
      </c>
      <c r="I504" s="310">
        <f>IFERROR((VLOOKUP($A504,'[1]Tabela de alimentos'!$A$3:$K$1041,4,FALSE))*$C504/100,0)</f>
        <v>0.34202898550724642</v>
      </c>
      <c r="J504" s="282">
        <f>IFERROR((VLOOKUP($A504,'[1]Tabela de alimentos'!$A$3:$K$1041,5,FALSE))*$C504/100,0)</f>
        <v>1.6E-2</v>
      </c>
      <c r="K504" s="282">
        <f>IFERROR((VLOOKUP($A504,'[1]Tabela de alimentos'!$A$3:$K$1041,6,FALSE))*$C504/100,0)</f>
        <v>1.7706376811594198</v>
      </c>
      <c r="L504" s="283">
        <f>IFERROR((VLOOKUP($A504,'[1]Tabela de alimentos'!$A$3:$K$1041,7,FALSE))*$C504/100,0)</f>
        <v>2.8</v>
      </c>
      <c r="M504" s="283">
        <f>IFERROR((VLOOKUP($A504,'[1]Tabela de alimentos'!$A$3:$K$1041,8,FALSE))*$C504/100,0)</f>
        <v>4.066666666666667E-2</v>
      </c>
      <c r="N504" s="283">
        <f>IFERROR((VLOOKUP($A504,'[1]Tabela de alimentos'!$A$3:$K$1041,9,FALSE))*$C504/100,0)</f>
        <v>0</v>
      </c>
      <c r="O504" s="283">
        <f>IFERROR((VLOOKUP($A504,'[1]Tabela de alimentos'!$A$3:$K$1041,10,FALSE))*$C504/100,0)</f>
        <v>0.93333333333333346</v>
      </c>
      <c r="P504" s="284">
        <f>IFERROR((VLOOKUP($A504,'[1]Tabela de alimentos'!$A$3:$K$1041,11,FALSE))*$C504/100,0)</f>
        <v>0.11933333333333333</v>
      </c>
    </row>
    <row r="505" spans="1:16" ht="29.25" customHeight="1" x14ac:dyDescent="0.25">
      <c r="A505" s="373" t="s">
        <v>1209</v>
      </c>
      <c r="B505" s="564" t="s">
        <v>1301</v>
      </c>
      <c r="C505" s="565"/>
      <c r="D505" s="481"/>
      <c r="E505" s="374"/>
      <c r="F505" s="374"/>
      <c r="G505" s="290"/>
      <c r="H505" s="257"/>
      <c r="I505" s="257"/>
      <c r="J505" s="257"/>
      <c r="K505" s="257"/>
      <c r="L505" s="257"/>
      <c r="M505" s="257"/>
      <c r="N505" s="257"/>
      <c r="O505" s="257"/>
      <c r="P505" s="294"/>
    </row>
    <row r="506" spans="1:16" ht="24.95" customHeight="1" x14ac:dyDescent="0.25">
      <c r="A506" s="295" t="s">
        <v>767</v>
      </c>
      <c r="B506" s="537"/>
      <c r="C506" s="537"/>
      <c r="D506" s="250"/>
      <c r="E506" s="296"/>
      <c r="F506" s="296"/>
      <c r="G506" s="297"/>
      <c r="H506" s="296"/>
      <c r="I506" s="296"/>
      <c r="J506" s="296"/>
      <c r="K506" s="296"/>
      <c r="L506" s="296"/>
      <c r="M506" s="298"/>
      <c r="N506" s="298"/>
      <c r="O506" s="298"/>
      <c r="P506" s="299"/>
    </row>
    <row r="507" spans="1:16" ht="24.95" customHeight="1" x14ac:dyDescent="0.25">
      <c r="A507" s="516" t="s">
        <v>1295</v>
      </c>
      <c r="B507" s="517"/>
      <c r="C507" s="517"/>
      <c r="D507" s="517"/>
      <c r="E507" s="517"/>
      <c r="F507" s="517"/>
      <c r="G507" s="517"/>
      <c r="H507" s="517"/>
      <c r="I507" s="517"/>
      <c r="J507" s="517"/>
      <c r="K507" s="517"/>
      <c r="L507" s="517"/>
      <c r="M507" s="517"/>
      <c r="N507" s="517"/>
      <c r="O507" s="517"/>
      <c r="P507" s="518"/>
    </row>
    <row r="508" spans="1:16" ht="24.95" customHeight="1" x14ac:dyDescent="0.25">
      <c r="A508" s="516" t="s">
        <v>1051</v>
      </c>
      <c r="B508" s="517"/>
      <c r="C508" s="517"/>
      <c r="D508" s="517"/>
      <c r="E508" s="517"/>
      <c r="F508" s="517"/>
      <c r="G508" s="517"/>
      <c r="H508" s="517"/>
      <c r="I508" s="517"/>
      <c r="J508" s="517"/>
      <c r="K508" s="517"/>
      <c r="L508" s="517"/>
      <c r="M508" s="517"/>
      <c r="N508" s="517"/>
      <c r="O508" s="517"/>
      <c r="P508" s="518"/>
    </row>
    <row r="509" spans="1:16" ht="24.95" customHeight="1" x14ac:dyDescent="0.25">
      <c r="A509" s="516" t="s">
        <v>1069</v>
      </c>
      <c r="B509" s="517"/>
      <c r="C509" s="517"/>
      <c r="D509" s="517"/>
      <c r="E509" s="517"/>
      <c r="F509" s="517"/>
      <c r="G509" s="517"/>
      <c r="H509" s="517"/>
      <c r="I509" s="517"/>
      <c r="J509" s="517"/>
      <c r="K509" s="517"/>
      <c r="L509" s="517"/>
      <c r="M509" s="517"/>
      <c r="N509" s="517"/>
      <c r="O509" s="517"/>
      <c r="P509" s="518"/>
    </row>
    <row r="510" spans="1:16" ht="24.95" customHeight="1" x14ac:dyDescent="0.25">
      <c r="A510" s="325" t="s">
        <v>1302</v>
      </c>
      <c r="G510" s="251"/>
      <c r="P510" s="301"/>
    </row>
    <row r="511" spans="1:16" ht="24.95" customHeight="1" x14ac:dyDescent="0.25">
      <c r="A511" s="516" t="s">
        <v>1307</v>
      </c>
      <c r="B511" s="517"/>
      <c r="C511" s="517"/>
      <c r="D511" s="517"/>
      <c r="E511" s="517"/>
      <c r="F511" s="517"/>
      <c r="G511" s="517"/>
      <c r="H511" s="517"/>
      <c r="I511" s="517"/>
      <c r="J511" s="517"/>
      <c r="K511" s="517"/>
      <c r="L511" s="517"/>
      <c r="M511" s="517"/>
      <c r="N511" s="517"/>
      <c r="O511" s="517"/>
      <c r="P511" s="518"/>
    </row>
    <row r="512" spans="1:16" ht="24.95" customHeight="1" x14ac:dyDescent="0.25">
      <c r="A512" s="325" t="s">
        <v>1308</v>
      </c>
      <c r="G512" s="251"/>
      <c r="P512" s="301"/>
    </row>
    <row r="513" spans="1:16" ht="24.95" customHeight="1" thickBot="1" x14ac:dyDescent="0.3">
      <c r="A513" s="554" t="s">
        <v>1309</v>
      </c>
      <c r="B513" s="555"/>
      <c r="C513" s="555"/>
      <c r="D513" s="555"/>
      <c r="E513" s="555"/>
      <c r="F513" s="555"/>
      <c r="G513" s="555"/>
      <c r="H513" s="555"/>
      <c r="I513" s="555"/>
      <c r="J513" s="555"/>
      <c r="K513" s="555"/>
      <c r="L513" s="555"/>
      <c r="M513" s="555"/>
      <c r="N513" s="555"/>
      <c r="O513" s="555"/>
      <c r="P513" s="556"/>
    </row>
    <row r="514" spans="1:16" ht="24.95" customHeight="1" thickBot="1" x14ac:dyDescent="0.3">
      <c r="A514" s="322"/>
      <c r="B514" s="532" t="s">
        <v>1152</v>
      </c>
      <c r="C514" s="532"/>
      <c r="D514" s="532"/>
      <c r="E514" s="532"/>
      <c r="F514" s="532"/>
      <c r="G514" s="532"/>
      <c r="H514" s="532"/>
      <c r="I514" s="532"/>
      <c r="J514" s="532"/>
      <c r="K514" s="532"/>
      <c r="L514" s="334"/>
      <c r="M514" s="334"/>
      <c r="N514" s="334"/>
      <c r="O514" s="575"/>
      <c r="P514" s="576"/>
    </row>
    <row r="515" spans="1:16" ht="39" customHeight="1" x14ac:dyDescent="0.25">
      <c r="A515" s="510" t="s">
        <v>762</v>
      </c>
      <c r="B515" s="511"/>
      <c r="C515" s="511"/>
      <c r="D515" s="511"/>
      <c r="E515" s="511"/>
      <c r="F515" s="511"/>
      <c r="G515" s="511"/>
      <c r="H515" s="511"/>
      <c r="I515" s="511"/>
      <c r="J515" s="511"/>
      <c r="K515" s="511"/>
      <c r="L515" s="511"/>
      <c r="M515" s="511"/>
      <c r="N515" s="511"/>
      <c r="O515" s="511"/>
      <c r="P515" s="512"/>
    </row>
    <row r="516" spans="1:16" ht="24.95" customHeight="1" x14ac:dyDescent="0.25">
      <c r="A516" s="513" t="s">
        <v>1366</v>
      </c>
      <c r="B516" s="514"/>
      <c r="C516" s="514"/>
      <c r="D516" s="514"/>
      <c r="E516" s="514"/>
      <c r="F516" s="514"/>
      <c r="G516" s="514"/>
      <c r="H516" s="514"/>
      <c r="I516" s="514"/>
      <c r="J516" s="514"/>
      <c r="K516" s="514"/>
      <c r="L516" s="514"/>
      <c r="M516" s="514"/>
      <c r="N516" s="514"/>
      <c r="O516" s="514"/>
      <c r="P516" s="515"/>
    </row>
    <row r="517" spans="1:16" ht="24.95" customHeight="1" x14ac:dyDescent="0.25">
      <c r="A517" s="534" t="s">
        <v>1324</v>
      </c>
      <c r="B517" s="535"/>
      <c r="C517" s="535"/>
      <c r="D517" s="535"/>
      <c r="E517" s="535"/>
      <c r="F517" s="536"/>
      <c r="G517" s="522" t="s">
        <v>764</v>
      </c>
      <c r="H517" s="523"/>
      <c r="I517" s="523"/>
      <c r="J517" s="523"/>
      <c r="K517" s="523"/>
      <c r="L517" s="523"/>
      <c r="M517" s="523"/>
      <c r="N517" s="523"/>
      <c r="O517" s="523"/>
      <c r="P517" s="524"/>
    </row>
    <row r="518" spans="1:16" ht="24.95" customHeight="1" x14ac:dyDescent="0.25">
      <c r="A518" s="525" t="s">
        <v>393</v>
      </c>
      <c r="B518" s="505" t="s">
        <v>644</v>
      </c>
      <c r="C518" s="505" t="s">
        <v>645</v>
      </c>
      <c r="D518" s="505" t="s">
        <v>1613</v>
      </c>
      <c r="E518" s="505" t="s">
        <v>394</v>
      </c>
      <c r="F518" s="505" t="s">
        <v>621</v>
      </c>
      <c r="G518" s="527" t="s">
        <v>31</v>
      </c>
      <c r="H518" s="528"/>
      <c r="I518" s="263" t="s">
        <v>7</v>
      </c>
      <c r="J518" s="264" t="s">
        <v>32</v>
      </c>
      <c r="K518" s="264" t="s">
        <v>640</v>
      </c>
      <c r="L518" s="265" t="s">
        <v>8</v>
      </c>
      <c r="M518" s="266" t="s">
        <v>9</v>
      </c>
      <c r="N518" s="267" t="s">
        <v>10</v>
      </c>
      <c r="O518" s="264" t="s">
        <v>396</v>
      </c>
      <c r="P518" s="268" t="s">
        <v>623</v>
      </c>
    </row>
    <row r="519" spans="1:16" ht="24.95" customHeight="1" x14ac:dyDescent="0.25">
      <c r="A519" s="526"/>
      <c r="B519" s="506"/>
      <c r="C519" s="506"/>
      <c r="D519" s="506"/>
      <c r="E519" s="506"/>
      <c r="F519" s="506"/>
      <c r="G519" s="377" t="s">
        <v>34</v>
      </c>
      <c r="H519" s="270" t="s">
        <v>35</v>
      </c>
      <c r="I519" s="271" t="s">
        <v>36</v>
      </c>
      <c r="J519" s="272" t="s">
        <v>36</v>
      </c>
      <c r="K519" s="272" t="s">
        <v>36</v>
      </c>
      <c r="L519" s="273" t="s">
        <v>37</v>
      </c>
      <c r="M519" s="274" t="s">
        <v>37</v>
      </c>
      <c r="N519" s="275" t="s">
        <v>38</v>
      </c>
      <c r="O519" s="272" t="s">
        <v>37</v>
      </c>
      <c r="P519" s="276" t="s">
        <v>37</v>
      </c>
    </row>
    <row r="520" spans="1:16" ht="24.95" customHeight="1" x14ac:dyDescent="0.25">
      <c r="A520" s="277" t="s">
        <v>538</v>
      </c>
      <c r="B520" s="382">
        <v>50</v>
      </c>
      <c r="C520" s="337">
        <v>50</v>
      </c>
      <c r="D520" s="249" t="s">
        <v>1614</v>
      </c>
      <c r="E520" s="319">
        <f>IFERROR(B520/C520,0)</f>
        <v>1</v>
      </c>
      <c r="F520" s="319" t="s">
        <v>1250</v>
      </c>
      <c r="G520" s="280">
        <f>IFERROR((VLOOKUP($A520,'[1]Tabela de alimentos'!$A$3:$K$1041,2,FALSE))*$C520/100,0)</f>
        <v>177.61500000000001</v>
      </c>
      <c r="H520" s="283">
        <f>IFERROR((VLOOKUP($A520,'[1]Tabela de alimentos'!$A$3:$K$1041,3,FALSE))*$C520/100,0)</f>
        <v>743.1411599999999</v>
      </c>
      <c r="I520" s="310">
        <f>IFERROR((VLOOKUP($A520,'[1]Tabela de alimentos'!$A$3:$K$1041,4,FALSE))*$C520/100,0)</f>
        <v>2.5750000000000002</v>
      </c>
      <c r="J520" s="282">
        <f>IFERROR((VLOOKUP($A520,'[1]Tabela de alimentos'!$A$3:$K$1041,5,FALSE))*$C520/100,0)</f>
        <v>6.54</v>
      </c>
      <c r="K520" s="282">
        <f>IFERROR((VLOOKUP($A520,'[1]Tabela de alimentos'!$A$3:$K$1041,6,FALSE))*$C520/100,0)</f>
        <v>27.914999999999999</v>
      </c>
      <c r="L520" s="283">
        <f>IFERROR((VLOOKUP($A520,'[1]Tabela de alimentos'!$A$3:$K$1041,7,FALSE))*$C520/100,0)</f>
        <v>16.245000000000001</v>
      </c>
      <c r="M520" s="283">
        <f>IFERROR((VLOOKUP($A520,'[1]Tabela de alimentos'!$A$3:$K$1041,8,FALSE))*$C520/100,0)</f>
        <v>1.0449999999999999</v>
      </c>
      <c r="N520" s="283">
        <f>IFERROR((VLOOKUP($A520,'[1]Tabela de alimentos'!$A$3:$K$1041,9,FALSE))*$C520/100,0)</f>
        <v>47.924999999999997</v>
      </c>
      <c r="O520" s="283">
        <f>IFERROR((VLOOKUP($A520,'[1]Tabela de alimentos'!$A$3:$K$1041,10,FALSE))*$C520/100,0)</f>
        <v>2.5000000000000001E-2</v>
      </c>
      <c r="P520" s="284">
        <f>IFERROR((VLOOKUP($A520,'[1]Tabela de alimentos'!$A$3:$K$1041,11,FALSE))*$C520/100,0)</f>
        <v>103.895</v>
      </c>
    </row>
    <row r="521" spans="1:16" ht="24.95" customHeight="1" x14ac:dyDescent="0.25">
      <c r="A521" s="320" t="s">
        <v>217</v>
      </c>
      <c r="B521" s="278">
        <v>15</v>
      </c>
      <c r="C521" s="249">
        <v>15</v>
      </c>
      <c r="D521" s="249" t="s">
        <v>1614</v>
      </c>
      <c r="E521" s="279">
        <f>IFERROR(B521/C521,0)</f>
        <v>1</v>
      </c>
      <c r="F521" s="279" t="s">
        <v>1288</v>
      </c>
      <c r="G521" s="289">
        <f>IFERROR((VLOOKUP($A521,'[1]Tabela de alimentos'!$A$3:$K$1041,2,FALSE))*$C521/100,0)</f>
        <v>108.89533902689982</v>
      </c>
      <c r="H521" s="283">
        <f>IFERROR((VLOOKUP($A521,'[1]Tabela de alimentos'!$A$3:$K$1041,3,FALSE))*$C521/100,0)</f>
        <v>455.61809848854887</v>
      </c>
      <c r="I521" s="310">
        <f>IFERROR((VLOOKUP($A521,'[1]Tabela de alimentos'!$A$3:$K$1041,4,FALSE))*$C521/100,0)</f>
        <v>6.2205001115798957E-2</v>
      </c>
      <c r="J521" s="282">
        <f>IFERROR((VLOOKUP($A521,'[1]Tabela de alimentos'!$A$3:$K$1041,5,FALSE))*$C521/100,0)</f>
        <v>12.354149999999999</v>
      </c>
      <c r="K521" s="282">
        <f>IFERROR((VLOOKUP($A521,'[1]Tabela de alimentos'!$A$3:$K$1041,6,FALSE))*$C521/100,0)</f>
        <v>9.4949988841999348E-3</v>
      </c>
      <c r="L521" s="283">
        <f>IFERROR((VLOOKUP($A521,'[1]Tabela de alimentos'!$A$3:$K$1041,7,FALSE))*$C521/100,0)</f>
        <v>1.4134500000000001</v>
      </c>
      <c r="M521" s="283">
        <f>IFERROR((VLOOKUP($A521,'[1]Tabela de alimentos'!$A$3:$K$1041,8,FALSE))*$C521/100,0)</f>
        <v>2.3100000000000006E-2</v>
      </c>
      <c r="N521" s="283">
        <f>IFERROR((VLOOKUP($A521,'[1]Tabela de alimentos'!$A$3:$K$1041,9,FALSE))*$C521/100,0)</f>
        <v>113.1</v>
      </c>
      <c r="O521" s="283">
        <f>IFERROR((VLOOKUP($A521,'[1]Tabela de alimentos'!$A$3:$K$1041,10,FALSE))*$C521/100,0)</f>
        <v>0</v>
      </c>
      <c r="P521" s="284">
        <f>IFERROR((VLOOKUP($A521,'[1]Tabela de alimentos'!$A$3:$K$1041,11,FALSE))*$C521/100,0)</f>
        <v>86.804200000000023</v>
      </c>
    </row>
    <row r="522" spans="1:16" ht="24.95" customHeight="1" x14ac:dyDescent="0.25">
      <c r="A522" s="373" t="s">
        <v>1209</v>
      </c>
      <c r="B522" s="564" t="s">
        <v>1321</v>
      </c>
      <c r="C522" s="565"/>
      <c r="D522" s="481"/>
      <c r="E522" s="374"/>
      <c r="F522" s="374"/>
      <c r="G522" s="290"/>
      <c r="H522" s="257"/>
      <c r="I522" s="257"/>
      <c r="J522" s="257"/>
      <c r="K522" s="257"/>
      <c r="L522" s="257"/>
      <c r="M522" s="257"/>
      <c r="N522" s="257"/>
      <c r="O522" s="257"/>
      <c r="P522" s="294"/>
    </row>
    <row r="523" spans="1:16" ht="24.95" customHeight="1" x14ac:dyDescent="0.25">
      <c r="A523" s="295" t="s">
        <v>767</v>
      </c>
      <c r="B523" s="537"/>
      <c r="C523" s="537"/>
      <c r="D523" s="250"/>
      <c r="E523" s="296"/>
      <c r="F523" s="296"/>
      <c r="G523" s="297"/>
      <c r="H523" s="296"/>
      <c r="I523" s="296"/>
      <c r="J523" s="296"/>
      <c r="K523" s="296"/>
      <c r="L523" s="296"/>
      <c r="M523" s="298"/>
      <c r="N523" s="298"/>
      <c r="O523" s="298"/>
      <c r="P523" s="299"/>
    </row>
    <row r="524" spans="1:16" ht="24.95" customHeight="1" x14ac:dyDescent="0.25">
      <c r="A524" s="516" t="s">
        <v>883</v>
      </c>
      <c r="B524" s="517"/>
      <c r="C524" s="517"/>
      <c r="D524" s="517"/>
      <c r="E524" s="517"/>
      <c r="F524" s="517"/>
      <c r="G524" s="517"/>
      <c r="H524" s="517"/>
      <c r="I524" s="517"/>
      <c r="J524" s="517"/>
      <c r="K524" s="517"/>
      <c r="L524" s="517"/>
      <c r="M524" s="517"/>
      <c r="N524" s="517"/>
      <c r="O524" s="517"/>
      <c r="P524" s="518"/>
    </row>
    <row r="525" spans="1:16" ht="24.95" customHeight="1" x14ac:dyDescent="0.25">
      <c r="A525" s="516" t="s">
        <v>1051</v>
      </c>
      <c r="B525" s="517"/>
      <c r="C525" s="517"/>
      <c r="D525" s="517"/>
      <c r="E525" s="517"/>
      <c r="F525" s="517"/>
      <c r="G525" s="517"/>
      <c r="H525" s="517"/>
      <c r="I525" s="517"/>
      <c r="J525" s="517"/>
      <c r="K525" s="517"/>
      <c r="L525" s="517"/>
      <c r="M525" s="517"/>
      <c r="N525" s="517"/>
      <c r="O525" s="517"/>
      <c r="P525" s="518"/>
    </row>
    <row r="526" spans="1:16" ht="24.95" customHeight="1" thickBot="1" x14ac:dyDescent="0.3">
      <c r="A526" s="554" t="s">
        <v>1053</v>
      </c>
      <c r="B526" s="555"/>
      <c r="C526" s="555"/>
      <c r="D526" s="555"/>
      <c r="E526" s="555"/>
      <c r="F526" s="555"/>
      <c r="G526" s="555"/>
      <c r="H526" s="555"/>
      <c r="I526" s="555"/>
      <c r="J526" s="555"/>
      <c r="K526" s="555"/>
      <c r="L526" s="555"/>
      <c r="M526" s="555"/>
      <c r="N526" s="555"/>
      <c r="O526" s="555"/>
      <c r="P526" s="556"/>
    </row>
    <row r="527" spans="1:16" ht="24.95" customHeight="1" thickBot="1" x14ac:dyDescent="0.3">
      <c r="A527" s="322"/>
      <c r="B527" s="532" t="s">
        <v>1152</v>
      </c>
      <c r="C527" s="532"/>
      <c r="D527" s="532"/>
      <c r="E527" s="532"/>
      <c r="F527" s="532"/>
      <c r="G527" s="532"/>
      <c r="H527" s="532"/>
      <c r="I527" s="532"/>
      <c r="J527" s="532"/>
      <c r="K527" s="532"/>
      <c r="L527" s="334"/>
      <c r="M527" s="334"/>
      <c r="N527" s="334"/>
      <c r="O527" s="334"/>
      <c r="P527" s="335"/>
    </row>
    <row r="528" spans="1:16" ht="48" customHeight="1" x14ac:dyDescent="0.25">
      <c r="A528" s="510" t="s">
        <v>762</v>
      </c>
      <c r="B528" s="511"/>
      <c r="C528" s="511"/>
      <c r="D528" s="511"/>
      <c r="E528" s="511"/>
      <c r="F528" s="511"/>
      <c r="G528" s="511"/>
      <c r="H528" s="511"/>
      <c r="I528" s="511"/>
      <c r="J528" s="511"/>
      <c r="K528" s="511"/>
      <c r="L528" s="511"/>
      <c r="M528" s="511"/>
      <c r="N528" s="511"/>
      <c r="O528" s="511"/>
      <c r="P528" s="512"/>
    </row>
    <row r="529" spans="1:16" ht="24.95" customHeight="1" x14ac:dyDescent="0.25">
      <c r="A529" s="513" t="s">
        <v>1366</v>
      </c>
      <c r="B529" s="514"/>
      <c r="C529" s="514"/>
      <c r="D529" s="514"/>
      <c r="E529" s="514"/>
      <c r="F529" s="514"/>
      <c r="G529" s="514"/>
      <c r="H529" s="514"/>
      <c r="I529" s="514"/>
      <c r="J529" s="514"/>
      <c r="K529" s="514"/>
      <c r="L529" s="514"/>
      <c r="M529" s="514"/>
      <c r="N529" s="514"/>
      <c r="O529" s="514"/>
      <c r="P529" s="515"/>
    </row>
    <row r="530" spans="1:16" ht="24.95" customHeight="1" x14ac:dyDescent="0.25">
      <c r="A530" s="534" t="s">
        <v>1325</v>
      </c>
      <c r="B530" s="535"/>
      <c r="C530" s="535"/>
      <c r="D530" s="535"/>
      <c r="E530" s="535"/>
      <c r="F530" s="536"/>
      <c r="G530" s="522" t="s">
        <v>764</v>
      </c>
      <c r="H530" s="523"/>
      <c r="I530" s="523"/>
      <c r="J530" s="523"/>
      <c r="K530" s="523"/>
      <c r="L530" s="523"/>
      <c r="M530" s="523"/>
      <c r="N530" s="523"/>
      <c r="O530" s="523"/>
      <c r="P530" s="524"/>
    </row>
    <row r="531" spans="1:16" ht="24.95" customHeight="1" x14ac:dyDescent="0.25">
      <c r="A531" s="525" t="s">
        <v>393</v>
      </c>
      <c r="B531" s="505" t="s">
        <v>644</v>
      </c>
      <c r="C531" s="505" t="s">
        <v>645</v>
      </c>
      <c r="D531" s="505" t="s">
        <v>1613</v>
      </c>
      <c r="E531" s="505" t="s">
        <v>394</v>
      </c>
      <c r="F531" s="505" t="s">
        <v>621</v>
      </c>
      <c r="G531" s="527" t="s">
        <v>31</v>
      </c>
      <c r="H531" s="528"/>
      <c r="I531" s="263" t="s">
        <v>7</v>
      </c>
      <c r="J531" s="264" t="s">
        <v>32</v>
      </c>
      <c r="K531" s="264" t="s">
        <v>640</v>
      </c>
      <c r="L531" s="265" t="s">
        <v>8</v>
      </c>
      <c r="M531" s="266" t="s">
        <v>9</v>
      </c>
      <c r="N531" s="267" t="s">
        <v>10</v>
      </c>
      <c r="O531" s="264" t="s">
        <v>396</v>
      </c>
      <c r="P531" s="268" t="s">
        <v>623</v>
      </c>
    </row>
    <row r="532" spans="1:16" ht="24.95" customHeight="1" x14ac:dyDescent="0.25">
      <c r="A532" s="526"/>
      <c r="B532" s="506"/>
      <c r="C532" s="506"/>
      <c r="D532" s="506"/>
      <c r="E532" s="506"/>
      <c r="F532" s="506"/>
      <c r="G532" s="269" t="s">
        <v>34</v>
      </c>
      <c r="H532" s="270" t="s">
        <v>35</v>
      </c>
      <c r="I532" s="271" t="s">
        <v>36</v>
      </c>
      <c r="J532" s="272" t="s">
        <v>36</v>
      </c>
      <c r="K532" s="272" t="s">
        <v>36</v>
      </c>
      <c r="L532" s="273" t="s">
        <v>37</v>
      </c>
      <c r="M532" s="274" t="s">
        <v>37</v>
      </c>
      <c r="N532" s="275" t="s">
        <v>38</v>
      </c>
      <c r="O532" s="272" t="s">
        <v>37</v>
      </c>
      <c r="P532" s="276" t="s">
        <v>37</v>
      </c>
    </row>
    <row r="533" spans="1:16" ht="24.95" customHeight="1" x14ac:dyDescent="0.25">
      <c r="A533" s="277" t="s">
        <v>538</v>
      </c>
      <c r="B533" s="382">
        <v>50</v>
      </c>
      <c r="C533" s="337">
        <v>50</v>
      </c>
      <c r="D533" s="249" t="s">
        <v>1614</v>
      </c>
      <c r="E533" s="319">
        <f>IFERROR(B533/C533,0)</f>
        <v>1</v>
      </c>
      <c r="F533" s="319" t="s">
        <v>1250</v>
      </c>
      <c r="G533" s="280">
        <f>IFERROR((VLOOKUP($A533,'[1]Tabela de alimentos'!$A$3:$K$1041,2,FALSE))*$C533/100,0)</f>
        <v>177.61500000000001</v>
      </c>
      <c r="H533" s="283">
        <f>IFERROR((VLOOKUP($A533,'[1]Tabela de alimentos'!$A$3:$K$1041,3,FALSE))*$C533/100,0)</f>
        <v>743.1411599999999</v>
      </c>
      <c r="I533" s="310">
        <f>IFERROR((VLOOKUP($A533,'[1]Tabela de alimentos'!$A$3:$K$1041,4,FALSE))*$C533/100,0)</f>
        <v>2.5750000000000002</v>
      </c>
      <c r="J533" s="282">
        <f>IFERROR((VLOOKUP($A533,'[1]Tabela de alimentos'!$A$3:$K$1041,5,FALSE))*$C533/100,0)</f>
        <v>6.54</v>
      </c>
      <c r="K533" s="282">
        <f>IFERROR((VLOOKUP($A533,'[1]Tabela de alimentos'!$A$3:$K$1041,6,FALSE))*$C533/100,0)</f>
        <v>27.914999999999999</v>
      </c>
      <c r="L533" s="283">
        <f>IFERROR((VLOOKUP($A533,'[1]Tabela de alimentos'!$A$3:$K$1041,7,FALSE))*$C533/100,0)</f>
        <v>16.245000000000001</v>
      </c>
      <c r="M533" s="283">
        <f>IFERROR((VLOOKUP($A533,'[1]Tabela de alimentos'!$A$3:$K$1041,8,FALSE))*$C533/100,0)</f>
        <v>1.0449999999999999</v>
      </c>
      <c r="N533" s="283">
        <f>IFERROR((VLOOKUP($A533,'[1]Tabela de alimentos'!$A$3:$K$1041,9,FALSE))*$C533/100,0)</f>
        <v>47.924999999999997</v>
      </c>
      <c r="O533" s="283">
        <f>IFERROR((VLOOKUP($A533,'[1]Tabela de alimentos'!$A$3:$K$1041,10,FALSE))*$C533/100,0)</f>
        <v>2.5000000000000001E-2</v>
      </c>
      <c r="P533" s="284">
        <f>IFERROR((VLOOKUP($A533,'[1]Tabela de alimentos'!$A$3:$K$1041,11,FALSE))*$C533/100,0)</f>
        <v>103.895</v>
      </c>
    </row>
    <row r="534" spans="1:16" ht="24.95" customHeight="1" x14ac:dyDescent="0.25">
      <c r="A534" s="320" t="s">
        <v>364</v>
      </c>
      <c r="B534" s="278">
        <v>40</v>
      </c>
      <c r="C534" s="249">
        <v>40</v>
      </c>
      <c r="D534" s="249" t="s">
        <v>1614</v>
      </c>
      <c r="E534" s="279">
        <f>IFERROR(B534/C534,0)</f>
        <v>1</v>
      </c>
      <c r="F534" s="279" t="s">
        <v>1323</v>
      </c>
      <c r="G534" s="289">
        <f>IFERROR((VLOOKUP($A534,'[1]Tabela de alimentos'!$A$3:$K$1041,2,FALSE))*$C534/100,0)</f>
        <v>131.94828736835484</v>
      </c>
      <c r="H534" s="283">
        <f>IFERROR((VLOOKUP($A534,'[1]Tabela de alimentos'!$A$3:$K$1041,3,FALSE))*$C534/100,0)</f>
        <v>552.07163434919664</v>
      </c>
      <c r="I534" s="310">
        <f>IFERROR((VLOOKUP($A534,'[1]Tabela de alimentos'!$A$3:$K$1041,4,FALSE))*$C534/100,0)</f>
        <v>9.0596001625061042</v>
      </c>
      <c r="J534" s="282">
        <f>IFERROR((VLOOKUP($A534,'[1]Tabela de alimentos'!$A$3:$K$1041,5,FALSE))*$C534/100,0)</f>
        <v>10.073200000000002</v>
      </c>
      <c r="K534" s="282">
        <f>IFERROR((VLOOKUP($A534,'[1]Tabela de alimentos'!$A$3:$K$1041,6,FALSE))*$C534/100,0)</f>
        <v>1.2197331708272294</v>
      </c>
      <c r="L534" s="283">
        <f>IFERROR((VLOOKUP($A534,'[1]Tabela de alimentos'!$A$3:$K$1041,7,FALSE))*$C534/100,0)</f>
        <v>350.01573333333334</v>
      </c>
      <c r="M534" s="283">
        <f>IFERROR((VLOOKUP($A534,'[1]Tabela de alimentos'!$A$3:$K$1041,8,FALSE))*$C534/100,0)</f>
        <v>0.12240000000000001</v>
      </c>
      <c r="N534" s="283">
        <f>IFERROR((VLOOKUP($A534,'[1]Tabela de alimentos'!$A$3:$K$1041,9,FALSE))*$C534/100,0)</f>
        <v>43.6</v>
      </c>
      <c r="O534" s="283">
        <f>IFERROR((VLOOKUP($A534,'[1]Tabela de alimentos'!$A$3:$K$1041,10,FALSE))*$C534/100,0)</f>
        <v>0</v>
      </c>
      <c r="P534" s="284">
        <f>IFERROR((VLOOKUP($A534,'[1]Tabela de alimentos'!$A$3:$K$1041,11,FALSE))*$C534/100,0)</f>
        <v>232.4</v>
      </c>
    </row>
    <row r="535" spans="1:16" ht="24.95" customHeight="1" x14ac:dyDescent="0.25">
      <c r="A535" s="373" t="s">
        <v>1209</v>
      </c>
      <c r="B535" s="564" t="s">
        <v>1234</v>
      </c>
      <c r="C535" s="565"/>
      <c r="D535" s="481"/>
      <c r="E535" s="374"/>
      <c r="F535" s="374"/>
      <c r="G535" s="290"/>
      <c r="H535" s="257"/>
      <c r="I535" s="257"/>
      <c r="J535" s="257"/>
      <c r="K535" s="257"/>
      <c r="L535" s="257"/>
      <c r="M535" s="257"/>
      <c r="N535" s="257"/>
      <c r="O535" s="257"/>
      <c r="P535" s="294"/>
    </row>
    <row r="536" spans="1:16" ht="24.95" customHeight="1" x14ac:dyDescent="0.25">
      <c r="A536" s="295" t="s">
        <v>767</v>
      </c>
      <c r="B536" s="537"/>
      <c r="C536" s="537"/>
      <c r="D536" s="250"/>
      <c r="E536" s="296"/>
      <c r="F536" s="296"/>
      <c r="G536" s="297"/>
      <c r="H536" s="296"/>
      <c r="I536" s="296"/>
      <c r="J536" s="296"/>
      <c r="K536" s="296"/>
      <c r="L536" s="296"/>
      <c r="M536" s="298"/>
      <c r="N536" s="298"/>
      <c r="O536" s="298"/>
      <c r="P536" s="299"/>
    </row>
    <row r="537" spans="1:16" ht="24.95" customHeight="1" x14ac:dyDescent="0.25">
      <c r="A537" s="516" t="s">
        <v>883</v>
      </c>
      <c r="B537" s="517"/>
      <c r="C537" s="517"/>
      <c r="D537" s="517"/>
      <c r="E537" s="517"/>
      <c r="F537" s="517"/>
      <c r="G537" s="517"/>
      <c r="H537" s="517"/>
      <c r="I537" s="517"/>
      <c r="J537" s="517"/>
      <c r="K537" s="517"/>
      <c r="L537" s="517"/>
      <c r="M537" s="517"/>
      <c r="N537" s="517"/>
      <c r="O537" s="517"/>
      <c r="P537" s="518"/>
    </row>
    <row r="538" spans="1:16" ht="24.95" customHeight="1" x14ac:dyDescent="0.25">
      <c r="A538" s="516" t="s">
        <v>1204</v>
      </c>
      <c r="B538" s="517"/>
      <c r="C538" s="517"/>
      <c r="D538" s="517"/>
      <c r="E538" s="517"/>
      <c r="F538" s="517"/>
      <c r="G538" s="517"/>
      <c r="H538" s="517"/>
      <c r="I538" s="517"/>
      <c r="J538" s="517"/>
      <c r="K538" s="517"/>
      <c r="L538" s="517"/>
      <c r="M538" s="517"/>
      <c r="N538" s="517"/>
      <c r="O538" s="517"/>
      <c r="P538" s="518"/>
    </row>
    <row r="539" spans="1:16" ht="24.95" customHeight="1" thickBot="1" x14ac:dyDescent="0.3">
      <c r="A539" s="554" t="s">
        <v>1205</v>
      </c>
      <c r="B539" s="555"/>
      <c r="C539" s="555"/>
      <c r="D539" s="555"/>
      <c r="E539" s="555"/>
      <c r="F539" s="555"/>
      <c r="G539" s="555"/>
      <c r="H539" s="555"/>
      <c r="I539" s="555"/>
      <c r="J539" s="555"/>
      <c r="K539" s="555"/>
      <c r="L539" s="555"/>
      <c r="M539" s="555"/>
      <c r="N539" s="555"/>
      <c r="O539" s="555"/>
      <c r="P539" s="556"/>
    </row>
    <row r="540" spans="1:16" ht="24.95" customHeight="1" thickBot="1" x14ac:dyDescent="0.3">
      <c r="A540" s="322"/>
      <c r="B540" s="532" t="s">
        <v>1152</v>
      </c>
      <c r="C540" s="532"/>
      <c r="D540" s="532"/>
      <c r="E540" s="532"/>
      <c r="F540" s="532"/>
      <c r="G540" s="532"/>
      <c r="H540" s="532"/>
      <c r="I540" s="532"/>
      <c r="J540" s="532"/>
      <c r="K540" s="532"/>
      <c r="L540" s="334"/>
      <c r="M540" s="334"/>
      <c r="N540" s="334"/>
      <c r="O540" s="334"/>
      <c r="P540" s="335"/>
    </row>
    <row r="541" spans="1:16" ht="34.5" customHeight="1" x14ac:dyDescent="0.25">
      <c r="A541" s="510" t="s">
        <v>762</v>
      </c>
      <c r="B541" s="511"/>
      <c r="C541" s="511"/>
      <c r="D541" s="511"/>
      <c r="E541" s="511"/>
      <c r="F541" s="511"/>
      <c r="G541" s="511"/>
      <c r="H541" s="511"/>
      <c r="I541" s="511"/>
      <c r="J541" s="511"/>
      <c r="K541" s="511"/>
      <c r="L541" s="511"/>
      <c r="M541" s="511"/>
      <c r="N541" s="511"/>
      <c r="O541" s="511"/>
      <c r="P541" s="512"/>
    </row>
    <row r="542" spans="1:16" ht="24.95" customHeight="1" x14ac:dyDescent="0.25">
      <c r="A542" s="513" t="s">
        <v>763</v>
      </c>
      <c r="B542" s="514"/>
      <c r="C542" s="514"/>
      <c r="D542" s="514"/>
      <c r="E542" s="514"/>
      <c r="F542" s="514"/>
      <c r="G542" s="514"/>
      <c r="H542" s="514"/>
      <c r="I542" s="514"/>
      <c r="J542" s="514"/>
      <c r="K542" s="514"/>
      <c r="L542" s="514"/>
      <c r="M542" s="514"/>
      <c r="N542" s="514"/>
      <c r="O542" s="514"/>
      <c r="P542" s="515"/>
    </row>
    <row r="543" spans="1:16" ht="24.95" customHeight="1" x14ac:dyDescent="0.25">
      <c r="A543" s="534" t="s">
        <v>1326</v>
      </c>
      <c r="B543" s="535"/>
      <c r="C543" s="535"/>
      <c r="D543" s="535"/>
      <c r="E543" s="535"/>
      <c r="F543" s="536"/>
      <c r="G543" s="522" t="s">
        <v>764</v>
      </c>
      <c r="H543" s="523"/>
      <c r="I543" s="523"/>
      <c r="J543" s="523"/>
      <c r="K543" s="523"/>
      <c r="L543" s="523"/>
      <c r="M543" s="523"/>
      <c r="N543" s="523"/>
      <c r="O543" s="523"/>
      <c r="P543" s="524"/>
    </row>
    <row r="544" spans="1:16" ht="24.95" customHeight="1" x14ac:dyDescent="0.25">
      <c r="A544" s="525" t="s">
        <v>393</v>
      </c>
      <c r="B544" s="505" t="s">
        <v>644</v>
      </c>
      <c r="C544" s="505" t="s">
        <v>645</v>
      </c>
      <c r="D544" s="505" t="s">
        <v>1613</v>
      </c>
      <c r="E544" s="505" t="s">
        <v>394</v>
      </c>
      <c r="F544" s="505" t="s">
        <v>621</v>
      </c>
      <c r="G544" s="527" t="s">
        <v>31</v>
      </c>
      <c r="H544" s="528"/>
      <c r="I544" s="263" t="s">
        <v>7</v>
      </c>
      <c r="J544" s="264" t="s">
        <v>32</v>
      </c>
      <c r="K544" s="264" t="s">
        <v>640</v>
      </c>
      <c r="L544" s="265" t="s">
        <v>8</v>
      </c>
      <c r="M544" s="266" t="s">
        <v>9</v>
      </c>
      <c r="N544" s="267" t="s">
        <v>10</v>
      </c>
      <c r="O544" s="264" t="s">
        <v>396</v>
      </c>
      <c r="P544" s="268" t="s">
        <v>623</v>
      </c>
    </row>
    <row r="545" spans="1:16" ht="24.95" customHeight="1" x14ac:dyDescent="0.25">
      <c r="A545" s="538"/>
      <c r="B545" s="506"/>
      <c r="C545" s="506"/>
      <c r="D545" s="506"/>
      <c r="E545" s="506"/>
      <c r="F545" s="506"/>
      <c r="G545" s="269" t="s">
        <v>34</v>
      </c>
      <c r="H545" s="270" t="s">
        <v>35</v>
      </c>
      <c r="I545" s="271" t="s">
        <v>36</v>
      </c>
      <c r="J545" s="272" t="s">
        <v>36</v>
      </c>
      <c r="K545" s="272" t="s">
        <v>36</v>
      </c>
      <c r="L545" s="273" t="s">
        <v>37</v>
      </c>
      <c r="M545" s="274" t="s">
        <v>37</v>
      </c>
      <c r="N545" s="275" t="s">
        <v>38</v>
      </c>
      <c r="O545" s="272" t="s">
        <v>37</v>
      </c>
      <c r="P545" s="276" t="s">
        <v>37</v>
      </c>
    </row>
    <row r="546" spans="1:16" ht="24.95" customHeight="1" x14ac:dyDescent="0.25">
      <c r="A546" s="277" t="s">
        <v>538</v>
      </c>
      <c r="B546" s="278">
        <v>50</v>
      </c>
      <c r="C546" s="249">
        <v>50</v>
      </c>
      <c r="D546" s="249" t="s">
        <v>1614</v>
      </c>
      <c r="E546" s="279">
        <f t="shared" ref="E546" si="24">IFERROR(B546/C546,0)</f>
        <v>1</v>
      </c>
      <c r="F546" s="279" t="s">
        <v>1250</v>
      </c>
      <c r="G546" s="280">
        <f>IFERROR((VLOOKUP($A546,'[1]Tabela de alimentos'!$A$3:$K$1041,2,FALSE))*$C546/100,0)</f>
        <v>177.61500000000001</v>
      </c>
      <c r="H546" s="283">
        <f>IFERROR((VLOOKUP($A546,'[1]Tabela de alimentos'!$A$3:$K$1041,3,FALSE))*$C546/100,0)</f>
        <v>743.1411599999999</v>
      </c>
      <c r="I546" s="310">
        <f>IFERROR((VLOOKUP($A546,'[1]Tabela de alimentos'!$A$3:$K$1041,4,FALSE))*$C546/100,0)</f>
        <v>2.5750000000000002</v>
      </c>
      <c r="J546" s="282">
        <f>IFERROR((VLOOKUP($A546,'[1]Tabela de alimentos'!$A$3:$K$1041,5,FALSE))*$C546/100,0)</f>
        <v>6.54</v>
      </c>
      <c r="K546" s="282">
        <f>IFERROR((VLOOKUP($A546,'[1]Tabela de alimentos'!$A$3:$K$1041,6,FALSE))*$C546/100,0)</f>
        <v>27.914999999999999</v>
      </c>
      <c r="L546" s="283">
        <f>IFERROR((VLOOKUP($A546,'[1]Tabela de alimentos'!$A$3:$K$1041,7,FALSE))*$C546/100,0)</f>
        <v>16.245000000000001</v>
      </c>
      <c r="M546" s="283">
        <f>IFERROR((VLOOKUP($A546,'[1]Tabela de alimentos'!$A$3:$K$1041,8,FALSE))*$C546/100,0)</f>
        <v>1.0449999999999999</v>
      </c>
      <c r="N546" s="283">
        <f>IFERROR((VLOOKUP($A546,'[1]Tabela de alimentos'!$A$3:$K$1041,9,FALSE))*$C546/100,0)</f>
        <v>47.924999999999997</v>
      </c>
      <c r="O546" s="283">
        <f>IFERROR((VLOOKUP($A546,'[1]Tabela de alimentos'!$A$3:$K$1041,10,FALSE))*$C546/100,0)</f>
        <v>2.5000000000000001E-2</v>
      </c>
      <c r="P546" s="284">
        <f>IFERROR((VLOOKUP($A546,'[1]Tabela de alimentos'!$A$3:$K$1041,11,FALSE))*$C546/100,0)</f>
        <v>103.895</v>
      </c>
    </row>
    <row r="547" spans="1:16" ht="24.95" customHeight="1" x14ac:dyDescent="0.25">
      <c r="A547" s="285" t="s">
        <v>313</v>
      </c>
      <c r="B547" s="278">
        <v>60</v>
      </c>
      <c r="C547" s="249">
        <v>50</v>
      </c>
      <c r="D547" s="249" t="s">
        <v>1614</v>
      </c>
      <c r="E547" s="279">
        <f>IFERROR(B547/C547,0)</f>
        <v>1.2</v>
      </c>
      <c r="F547" s="279" t="s">
        <v>1250</v>
      </c>
      <c r="G547" s="282">
        <f>IFERROR((VLOOKUP($A547,'[1]Tabela de alimentos'!$A$3:$K$1041,2,FALSE))*$C547/100,0)</f>
        <v>71.555866666666674</v>
      </c>
      <c r="H547" s="283">
        <f>IFERROR((VLOOKUP($A547,'[1]Tabela de alimentos'!$A$3:$K$1041,3,FALSE))*$C547/100,0)</f>
        <v>299.38974613333335</v>
      </c>
      <c r="I547" s="310">
        <f>IFERROR((VLOOKUP($A547,'[1]Tabela de alimentos'!$A$3:$K$1041,4,FALSE))*$C547/100,0)</f>
        <v>6.5149999999999997</v>
      </c>
      <c r="J547" s="282">
        <f>IFERROR((VLOOKUP($A547,'[1]Tabela de alimentos'!$A$3:$K$1041,5,FALSE))*$C547/100,0)</f>
        <v>4.45</v>
      </c>
      <c r="K547" s="282">
        <f>IFERROR((VLOOKUP($A547,'[1]Tabela de alimentos'!$A$3:$K$1041,6,FALSE))*$C547/100,0)</f>
        <v>0.81833333333333624</v>
      </c>
      <c r="L547" s="283">
        <f>IFERROR((VLOOKUP($A547,'[1]Tabela de alimentos'!$A$3:$K$1041,7,FALSE))*$C547/100,0)</f>
        <v>21.011666666666667</v>
      </c>
      <c r="M547" s="283">
        <f>IFERROR((VLOOKUP($A547,'[1]Tabela de alimentos'!$A$3:$K$1041,8,FALSE))*$C547/100,0)</f>
        <v>0.78166666666666673</v>
      </c>
      <c r="N547" s="283">
        <f>IFERROR((VLOOKUP($A547,'[1]Tabela de alimentos'!$A$3:$K$1041,9,FALSE))*$C547/100,0)</f>
        <v>39.413333333333327</v>
      </c>
      <c r="O547" s="283">
        <f>IFERROR((VLOOKUP($A547,'[1]Tabela de alimentos'!$A$3:$K$1041,10,FALSE))*$C547/100,0)</f>
        <v>0</v>
      </c>
      <c r="P547" s="284">
        <f>IFERROR((VLOOKUP($A547,'[1]Tabela de alimentos'!$A$3:$K$1041,11,FALSE))*$C547/100,0)</f>
        <v>84</v>
      </c>
    </row>
    <row r="548" spans="1:16" ht="24.95" customHeight="1" x14ac:dyDescent="0.25">
      <c r="A548" s="285" t="s">
        <v>861</v>
      </c>
      <c r="B548" s="278">
        <v>0.4</v>
      </c>
      <c r="C548" s="249">
        <v>0.4</v>
      </c>
      <c r="D548" s="249" t="s">
        <v>1614</v>
      </c>
      <c r="E548" s="279">
        <f>IFERROR(B548/C548,0)</f>
        <v>1</v>
      </c>
      <c r="F548" s="279" t="s">
        <v>1267</v>
      </c>
      <c r="G548" s="282">
        <f>IFERROR((VLOOKUP($A548,'[1]Tabela de alimentos'!$A$3:$K$1041,2,FALSE))*$C548/100,0)</f>
        <v>0</v>
      </c>
      <c r="H548" s="283">
        <f>IFERROR((VLOOKUP($A548,'[1]Tabela de alimentos'!$A$3:$K$1041,3,FALSE))*$C548/100,0)</f>
        <v>0</v>
      </c>
      <c r="I548" s="310">
        <f>IFERROR((VLOOKUP($A548,'[1]Tabela de alimentos'!$A$3:$K$1041,4,FALSE))*$C548/100,0)</f>
        <v>0</v>
      </c>
      <c r="J548" s="282">
        <f>IFERROR((VLOOKUP($A548,'[1]Tabela de alimentos'!$A$3:$K$1041,5,FALSE))*$C548/100,0)</f>
        <v>0</v>
      </c>
      <c r="K548" s="282">
        <f>IFERROR((VLOOKUP($A548,'[1]Tabela de alimentos'!$A$3:$K$1041,6,FALSE))*$C548/100,0)</f>
        <v>0</v>
      </c>
      <c r="L548" s="283">
        <f>IFERROR((VLOOKUP($A548,'[1]Tabela de alimentos'!$A$3:$K$1041,7,FALSE))*$C548/100,0)</f>
        <v>0</v>
      </c>
      <c r="M548" s="283">
        <f>IFERROR((VLOOKUP($A548,'[1]Tabela de alimentos'!$A$3:$K$1041,8,FALSE))*$C548/100,0)</f>
        <v>0</v>
      </c>
      <c r="N548" s="283">
        <f>IFERROR((VLOOKUP($A548,'[1]Tabela de alimentos'!$A$3:$K$1041,9,FALSE))*$C548/100,0)</f>
        <v>0</v>
      </c>
      <c r="O548" s="283">
        <f>IFERROR((VLOOKUP($A548,'[1]Tabela de alimentos'!$A$3:$K$1041,10,FALSE))*$C548/100,0)</f>
        <v>0</v>
      </c>
      <c r="P548" s="284">
        <f>IFERROR((VLOOKUP($A548,'[1]Tabela de alimentos'!$A$3:$K$1041,11,FALSE))*$C548/100,0)</f>
        <v>159.77200000000002</v>
      </c>
    </row>
    <row r="549" spans="1:16" ht="24.95" customHeight="1" x14ac:dyDescent="0.25">
      <c r="A549" s="285" t="s">
        <v>129</v>
      </c>
      <c r="B549" s="278">
        <v>2.4</v>
      </c>
      <c r="C549" s="249">
        <v>2</v>
      </c>
      <c r="D549" s="249" t="s">
        <v>1614</v>
      </c>
      <c r="E549" s="279">
        <f>IFERROR(B549/C549,0)</f>
        <v>1.2</v>
      </c>
      <c r="F549" s="279" t="s">
        <v>1239</v>
      </c>
      <c r="G549" s="282">
        <f>IFERROR((VLOOKUP($A549,'[1]Tabela de alimentos'!$A$3:$K$1041,2,FALSE))*$C549/100,0)</f>
        <v>0.66848223188405764</v>
      </c>
      <c r="H549" s="283">
        <f>IFERROR((VLOOKUP($A549,'[1]Tabela de alimentos'!$A$3:$K$1041,3,FALSE))*$C549/100,0)</f>
        <v>2.7969296582028975</v>
      </c>
      <c r="I549" s="310">
        <f>IFERROR((VLOOKUP($A549,'[1]Tabela de alimentos'!$A$3:$K$1041,4,FALSE))*$C549/100,0)</f>
        <v>6.5144927536231884E-2</v>
      </c>
      <c r="J549" s="282">
        <f>IFERROR((VLOOKUP($A549,'[1]Tabela de alimentos'!$A$3:$K$1041,5,FALSE))*$C549/100,0)</f>
        <v>1.2199999999999999E-2</v>
      </c>
      <c r="K549" s="282">
        <f>IFERROR((VLOOKUP($A549,'[1]Tabela de alimentos'!$A$3:$K$1041,6,FALSE))*$C549/100,0)</f>
        <v>0.11412173913043469</v>
      </c>
      <c r="L549" s="283">
        <f>IFERROR((VLOOKUP($A549,'[1]Tabela de alimentos'!$A$3:$K$1041,7,FALSE))*$C549/100,0)</f>
        <v>3.5882666666666667</v>
      </c>
      <c r="M549" s="283">
        <f>IFERROR((VLOOKUP($A549,'[1]Tabela de alimentos'!$A$3:$K$1041,8,FALSE))*$C549/100,0)</f>
        <v>6.3600000000000004E-2</v>
      </c>
      <c r="N549" s="283">
        <f>IFERROR((VLOOKUP($A549,'[1]Tabela de alimentos'!$A$3:$K$1041,9,FALSE))*$C549/100,0)</f>
        <v>34.86</v>
      </c>
      <c r="O549" s="283">
        <f>IFERROR((VLOOKUP($A549,'[1]Tabela de alimentos'!$A$3:$K$1041,10,FALSE))*$C549/100,0)</f>
        <v>1.0338666666666665</v>
      </c>
      <c r="P549" s="284">
        <f>IFERROR((VLOOKUP($A549,'[1]Tabela de alimentos'!$A$3:$K$1041,11,FALSE))*$C549/100,0)</f>
        <v>4.5999999999999999E-2</v>
      </c>
    </row>
    <row r="550" spans="1:16" ht="24.95" customHeight="1" x14ac:dyDescent="0.25">
      <c r="A550" s="285" t="s">
        <v>102</v>
      </c>
      <c r="B550" s="278">
        <v>2.2999999999999998</v>
      </c>
      <c r="C550" s="249">
        <v>2</v>
      </c>
      <c r="D550" s="249" t="s">
        <v>1614</v>
      </c>
      <c r="E550" s="279">
        <f t="shared" ref="E550:E551" si="25">IFERROR(B550/C550,0)</f>
        <v>1.1499999999999999</v>
      </c>
      <c r="F550" s="279" t="s">
        <v>1239</v>
      </c>
      <c r="G550" s="282">
        <f>IFERROR((VLOOKUP($A550,'[1]Tabela de alimentos'!$A$3:$K$1041,2,FALSE))*$C550/100,0)</f>
        <v>0.39031771014492878</v>
      </c>
      <c r="H550" s="283">
        <f>IFERROR((VLOOKUP($A550,'[1]Tabela de alimentos'!$A$3:$K$1041,3,FALSE))*$C550/100,0)</f>
        <v>1.6330892992463819</v>
      </c>
      <c r="I550" s="310">
        <f>IFERROR((VLOOKUP($A550,'[1]Tabela de alimentos'!$A$3:$K$1041,4,FALSE))*$C550/100,0)</f>
        <v>3.731884057971014E-2</v>
      </c>
      <c r="J550" s="282">
        <f>IFERROR((VLOOKUP($A550,'[1]Tabela de alimentos'!$A$3:$K$1041,5,FALSE))*$C550/100,0)</f>
        <v>6.9999999999999993E-3</v>
      </c>
      <c r="K550" s="282">
        <f>IFERROR((VLOOKUP($A550,'[1]Tabela de alimentos'!$A$3:$K$1041,6,FALSE))*$C550/100,0)</f>
        <v>6.7414492753623295E-2</v>
      </c>
      <c r="L550" s="283">
        <f>IFERROR((VLOOKUP($A550,'[1]Tabela de alimentos'!$A$3:$K$1041,7,FALSE))*$C550/100,0)</f>
        <v>1.5970666666666669</v>
      </c>
      <c r="M550" s="283">
        <f>IFERROR((VLOOKUP($A550,'[1]Tabela de alimentos'!$A$3:$K$1041,8,FALSE))*$C550/100,0)</f>
        <v>1.2933333333333331E-2</v>
      </c>
      <c r="N550" s="283">
        <f>IFERROR((VLOOKUP($A550,'[1]Tabela de alimentos'!$A$3:$K$1041,9,FALSE))*$C550/100,0)</f>
        <v>5.58</v>
      </c>
      <c r="O550" s="283">
        <f>IFERROR((VLOOKUP($A550,'[1]Tabela de alimentos'!$A$3:$K$1041,10,FALSE))*$C550/100,0)</f>
        <v>0.63560000000000005</v>
      </c>
      <c r="P550" s="284">
        <f>IFERROR((VLOOKUP($A550,'[1]Tabela de alimentos'!$A$3:$K$1041,11,FALSE))*$C550/100,0)</f>
        <v>3.2066666666666667E-2</v>
      </c>
    </row>
    <row r="551" spans="1:16" ht="24.95" customHeight="1" x14ac:dyDescent="0.25">
      <c r="A551" s="320" t="s">
        <v>226</v>
      </c>
      <c r="B551" s="278">
        <v>3</v>
      </c>
      <c r="C551" s="249">
        <v>3</v>
      </c>
      <c r="D551" s="249" t="s">
        <v>1615</v>
      </c>
      <c r="E551" s="279">
        <f t="shared" si="25"/>
        <v>1</v>
      </c>
      <c r="F551" s="279" t="s">
        <v>1268</v>
      </c>
      <c r="G551" s="289">
        <f>IFERROR((VLOOKUP($A551,'[1]Tabela de alimentos'!$A$3:$K$1041,2,FALSE))*$C551/100,0)</f>
        <v>26.52</v>
      </c>
      <c r="H551" s="283">
        <f>IFERROR((VLOOKUP($A551,'[1]Tabela de alimentos'!$A$3:$K$1041,3,FALSE))*$C551/100,0)</f>
        <v>110.95968000000001</v>
      </c>
      <c r="I551" s="310">
        <f>IFERROR((VLOOKUP($A551,'[1]Tabela de alimentos'!$A$3:$K$1041,4,FALSE))*$C551/100,0)</f>
        <v>0</v>
      </c>
      <c r="J551" s="282">
        <f>IFERROR((VLOOKUP($A551,'[1]Tabela de alimentos'!$A$3:$K$1041,5,FALSE))*$C551/100,0)</f>
        <v>3</v>
      </c>
      <c r="K551" s="282">
        <f>IFERROR((VLOOKUP($A551,'[1]Tabela de alimentos'!$A$3:$K$1041,6,FALSE))*$C551/100,0)</f>
        <v>0</v>
      </c>
      <c r="L551" s="283">
        <f>IFERROR((VLOOKUP($A551,'[1]Tabela de alimentos'!$A$3:$K$1041,7,FALSE))*$C551/100,0)</f>
        <v>0</v>
      </c>
      <c r="M551" s="283">
        <f>IFERROR((VLOOKUP($A551,'[1]Tabela de alimentos'!$A$3:$K$1041,8,FALSE))*$C551/100,0)</f>
        <v>0</v>
      </c>
      <c r="N551" s="283">
        <f>IFERROR((VLOOKUP($A551,'[1]Tabela de alimentos'!$A$3:$K$1041,9,FALSE))*$C551/100,0)</f>
        <v>0</v>
      </c>
      <c r="O551" s="283">
        <f>IFERROR((VLOOKUP($A551,'[1]Tabela de alimentos'!$A$3:$K$1041,10,FALSE))*$C551/100,0)</f>
        <v>0</v>
      </c>
      <c r="P551" s="284">
        <f>IFERROR((VLOOKUP($A551,'[1]Tabela de alimentos'!$A$3:$K$1041,11,FALSE))*$C551/100,0)</f>
        <v>0</v>
      </c>
    </row>
    <row r="552" spans="1:16" ht="24.95" customHeight="1" x14ac:dyDescent="0.25">
      <c r="A552" s="420" t="s">
        <v>1209</v>
      </c>
      <c r="B552" s="564" t="s">
        <v>1128</v>
      </c>
      <c r="C552" s="565"/>
      <c r="D552" s="481"/>
      <c r="E552" s="374"/>
      <c r="F552" s="374"/>
      <c r="G552" s="290"/>
      <c r="H552" s="257"/>
      <c r="I552" s="257"/>
      <c r="J552" s="257"/>
      <c r="K552" s="257"/>
      <c r="L552" s="257"/>
      <c r="M552" s="257"/>
      <c r="N552" s="257"/>
      <c r="O552" s="257"/>
      <c r="P552" s="294"/>
    </row>
    <row r="553" spans="1:16" ht="24.95" customHeight="1" x14ac:dyDescent="0.25">
      <c r="A553" s="295" t="s">
        <v>767</v>
      </c>
      <c r="B553" s="537"/>
      <c r="C553" s="537"/>
      <c r="D553" s="250"/>
      <c r="E553" s="296"/>
      <c r="F553" s="296"/>
      <c r="G553" s="297"/>
      <c r="H553" s="296"/>
      <c r="I553" s="296"/>
      <c r="J553" s="296"/>
      <c r="K553" s="296"/>
      <c r="L553" s="296"/>
      <c r="M553" s="298"/>
      <c r="N553" s="298"/>
      <c r="O553" s="298"/>
      <c r="P553" s="299"/>
    </row>
    <row r="554" spans="1:16" ht="24.95" customHeight="1" x14ac:dyDescent="0.25">
      <c r="A554" s="516" t="s">
        <v>1318</v>
      </c>
      <c r="B554" s="517"/>
      <c r="C554" s="517"/>
      <c r="D554" s="517"/>
      <c r="E554" s="517"/>
      <c r="F554" s="517"/>
      <c r="G554" s="517"/>
      <c r="H554" s="517"/>
      <c r="I554" s="517"/>
      <c r="J554" s="517"/>
      <c r="K554" s="517"/>
      <c r="L554" s="517"/>
      <c r="M554" s="517"/>
      <c r="N554" s="517"/>
      <c r="O554" s="517"/>
      <c r="P554" s="518"/>
    </row>
    <row r="555" spans="1:16" ht="24.95" customHeight="1" x14ac:dyDescent="0.25">
      <c r="A555" s="516" t="s">
        <v>1051</v>
      </c>
      <c r="B555" s="517"/>
      <c r="C555" s="517"/>
      <c r="D555" s="517"/>
      <c r="E555" s="517"/>
      <c r="F555" s="517"/>
      <c r="G555" s="517"/>
      <c r="H555" s="517"/>
      <c r="I555" s="517"/>
      <c r="J555" s="517"/>
      <c r="K555" s="517"/>
      <c r="L555" s="517"/>
      <c r="M555" s="517"/>
      <c r="N555" s="517"/>
      <c r="O555" s="517"/>
      <c r="P555" s="518"/>
    </row>
    <row r="556" spans="1:16" ht="24.95" customHeight="1" x14ac:dyDescent="0.25">
      <c r="A556" s="325" t="s">
        <v>1319</v>
      </c>
      <c r="G556" s="251"/>
      <c r="P556" s="301"/>
    </row>
    <row r="557" spans="1:16" ht="24.95" customHeight="1" thickBot="1" x14ac:dyDescent="0.3">
      <c r="A557" s="554" t="s">
        <v>1320</v>
      </c>
      <c r="B557" s="555"/>
      <c r="C557" s="555"/>
      <c r="D557" s="555"/>
      <c r="E557" s="555"/>
      <c r="F557" s="555"/>
      <c r="G557" s="555"/>
      <c r="H557" s="555"/>
      <c r="I557" s="555"/>
      <c r="J557" s="555"/>
      <c r="K557" s="555"/>
      <c r="L557" s="555"/>
      <c r="M557" s="555"/>
      <c r="N557" s="555"/>
      <c r="O557" s="555"/>
      <c r="P557" s="556"/>
    </row>
    <row r="558" spans="1:16" ht="24.95" customHeight="1" thickBot="1" x14ac:dyDescent="0.3">
      <c r="A558" s="333"/>
      <c r="B558" s="532" t="s">
        <v>1152</v>
      </c>
      <c r="C558" s="532"/>
      <c r="D558" s="532"/>
      <c r="E558" s="532"/>
      <c r="F558" s="532"/>
      <c r="G558" s="532"/>
      <c r="H558" s="532"/>
      <c r="I558" s="532"/>
      <c r="J558" s="532"/>
      <c r="K558" s="532"/>
      <c r="L558" s="334"/>
      <c r="M558" s="334"/>
      <c r="N558" s="334"/>
      <c r="O558" s="334"/>
      <c r="P558" s="335"/>
    </row>
    <row r="559" spans="1:16" ht="48" customHeight="1" x14ac:dyDescent="0.25">
      <c r="A559" s="510" t="s">
        <v>762</v>
      </c>
      <c r="B559" s="511"/>
      <c r="C559" s="511"/>
      <c r="D559" s="511"/>
      <c r="E559" s="511"/>
      <c r="F559" s="511"/>
      <c r="G559" s="511"/>
      <c r="H559" s="511"/>
      <c r="I559" s="511"/>
      <c r="J559" s="511"/>
      <c r="K559" s="511"/>
      <c r="L559" s="511"/>
      <c r="M559" s="511"/>
      <c r="N559" s="511"/>
      <c r="O559" s="511"/>
      <c r="P559" s="512"/>
    </row>
    <row r="560" spans="1:16" ht="24.95" customHeight="1" x14ac:dyDescent="0.25">
      <c r="A560" s="513" t="s">
        <v>1366</v>
      </c>
      <c r="B560" s="514"/>
      <c r="C560" s="514"/>
      <c r="D560" s="514"/>
      <c r="E560" s="514"/>
      <c r="F560" s="514"/>
      <c r="G560" s="514"/>
      <c r="H560" s="514"/>
      <c r="I560" s="514"/>
      <c r="J560" s="514"/>
      <c r="K560" s="514"/>
      <c r="L560" s="514"/>
      <c r="M560" s="514"/>
      <c r="N560" s="514"/>
      <c r="O560" s="514"/>
      <c r="P560" s="515"/>
    </row>
    <row r="561" spans="1:16" ht="24.95" customHeight="1" x14ac:dyDescent="0.25">
      <c r="A561" s="534" t="s">
        <v>1327</v>
      </c>
      <c r="B561" s="535"/>
      <c r="C561" s="535"/>
      <c r="D561" s="535"/>
      <c r="E561" s="535"/>
      <c r="F561" s="536"/>
      <c r="G561" s="522" t="s">
        <v>764</v>
      </c>
      <c r="H561" s="523"/>
      <c r="I561" s="523"/>
      <c r="J561" s="523"/>
      <c r="K561" s="523"/>
      <c r="L561" s="523"/>
      <c r="M561" s="523"/>
      <c r="N561" s="523"/>
      <c r="O561" s="523"/>
      <c r="P561" s="524"/>
    </row>
    <row r="562" spans="1:16" ht="24.95" customHeight="1" x14ac:dyDescent="0.25">
      <c r="A562" s="525" t="s">
        <v>393</v>
      </c>
      <c r="B562" s="505" t="s">
        <v>644</v>
      </c>
      <c r="C562" s="505" t="s">
        <v>645</v>
      </c>
      <c r="D562" s="505" t="s">
        <v>1613</v>
      </c>
      <c r="E562" s="505" t="s">
        <v>394</v>
      </c>
      <c r="F562" s="505" t="s">
        <v>621</v>
      </c>
      <c r="G562" s="527" t="s">
        <v>31</v>
      </c>
      <c r="H562" s="528"/>
      <c r="I562" s="263" t="s">
        <v>7</v>
      </c>
      <c r="J562" s="264" t="s">
        <v>32</v>
      </c>
      <c r="K562" s="264" t="s">
        <v>640</v>
      </c>
      <c r="L562" s="265" t="s">
        <v>8</v>
      </c>
      <c r="M562" s="266" t="s">
        <v>9</v>
      </c>
      <c r="N562" s="267" t="s">
        <v>10</v>
      </c>
      <c r="O562" s="264" t="s">
        <v>396</v>
      </c>
      <c r="P562" s="268" t="s">
        <v>623</v>
      </c>
    </row>
    <row r="563" spans="1:16" ht="24.95" customHeight="1" x14ac:dyDescent="0.25">
      <c r="A563" s="526"/>
      <c r="B563" s="506"/>
      <c r="C563" s="506"/>
      <c r="D563" s="506"/>
      <c r="E563" s="506"/>
      <c r="F563" s="506"/>
      <c r="G563" s="269" t="s">
        <v>34</v>
      </c>
      <c r="H563" s="270" t="s">
        <v>35</v>
      </c>
      <c r="I563" s="271" t="s">
        <v>36</v>
      </c>
      <c r="J563" s="272" t="s">
        <v>36</v>
      </c>
      <c r="K563" s="272" t="s">
        <v>36</v>
      </c>
      <c r="L563" s="273" t="s">
        <v>37</v>
      </c>
      <c r="M563" s="274" t="s">
        <v>37</v>
      </c>
      <c r="N563" s="275" t="s">
        <v>38</v>
      </c>
      <c r="O563" s="272" t="s">
        <v>37</v>
      </c>
      <c r="P563" s="276" t="s">
        <v>37</v>
      </c>
    </row>
    <row r="564" spans="1:16" ht="24.95" customHeight="1" x14ac:dyDescent="0.25">
      <c r="A564" s="277" t="s">
        <v>538</v>
      </c>
      <c r="B564" s="382">
        <v>50</v>
      </c>
      <c r="C564" s="337">
        <v>50</v>
      </c>
      <c r="D564" s="249" t="s">
        <v>1614</v>
      </c>
      <c r="E564" s="319">
        <f>IFERROR(B564/C564,0)</f>
        <v>1</v>
      </c>
      <c r="F564" s="319" t="s">
        <v>1250</v>
      </c>
      <c r="G564" s="280">
        <f>IFERROR((VLOOKUP($A564,'[1]Tabela de alimentos'!$A$3:$K$1041,2,FALSE))*$C564/100,0)</f>
        <v>177.61500000000001</v>
      </c>
      <c r="H564" s="283">
        <f>IFERROR((VLOOKUP($A564,'[1]Tabela de alimentos'!$A$3:$K$1041,3,FALSE))*$C564/100,0)</f>
        <v>743.1411599999999</v>
      </c>
      <c r="I564" s="310">
        <f>IFERROR((VLOOKUP($A564,'[1]Tabela de alimentos'!$A$3:$K$1041,4,FALSE))*$C564/100,0)</f>
        <v>2.5750000000000002</v>
      </c>
      <c r="J564" s="282">
        <f>IFERROR((VLOOKUP($A564,'[1]Tabela de alimentos'!$A$3:$K$1041,5,FALSE))*$C564/100,0)</f>
        <v>6.54</v>
      </c>
      <c r="K564" s="282">
        <f>IFERROR((VLOOKUP($A564,'[1]Tabela de alimentos'!$A$3:$K$1041,6,FALSE))*$C564/100,0)</f>
        <v>27.914999999999999</v>
      </c>
      <c r="L564" s="283">
        <f>IFERROR((VLOOKUP($A564,'[1]Tabela de alimentos'!$A$3:$K$1041,7,FALSE))*$C564/100,0)</f>
        <v>16.245000000000001</v>
      </c>
      <c r="M564" s="283">
        <f>IFERROR((VLOOKUP($A564,'[1]Tabela de alimentos'!$A$3:$K$1041,8,FALSE))*$C564/100,0)</f>
        <v>1.0449999999999999</v>
      </c>
      <c r="N564" s="283">
        <f>IFERROR((VLOOKUP($A564,'[1]Tabela de alimentos'!$A$3:$K$1041,9,FALSE))*$C564/100,0)</f>
        <v>47.924999999999997</v>
      </c>
      <c r="O564" s="283">
        <f>IFERROR((VLOOKUP($A564,'[1]Tabela de alimentos'!$A$3:$K$1041,10,FALSE))*$C564/100,0)</f>
        <v>2.5000000000000001E-2</v>
      </c>
      <c r="P564" s="284">
        <f>IFERROR((VLOOKUP($A564,'[1]Tabela de alimentos'!$A$3:$K$1041,11,FALSE))*$C564/100,0)</f>
        <v>103.895</v>
      </c>
    </row>
    <row r="565" spans="1:16" ht="24.95" customHeight="1" x14ac:dyDescent="0.25">
      <c r="A565" s="320" t="s">
        <v>310</v>
      </c>
      <c r="B565" s="278">
        <v>25</v>
      </c>
      <c r="C565" s="249">
        <v>25</v>
      </c>
      <c r="D565" s="249" t="s">
        <v>1614</v>
      </c>
      <c r="E565" s="279">
        <f>IFERROR(B565/C565,0)</f>
        <v>1</v>
      </c>
      <c r="F565" s="279" t="s">
        <v>1288</v>
      </c>
      <c r="G565" s="289">
        <f>IFERROR((VLOOKUP($A565,'[1]Tabela de alimentos'!$A$3:$K$1041,2,FALSE))*$C565/100,0)</f>
        <v>64.144537166666666</v>
      </c>
      <c r="H565" s="283">
        <f>IFERROR((VLOOKUP($A565,'[1]Tabela de alimentos'!$A$3:$K$1041,3,FALSE))*$C565/100,0)</f>
        <v>268.38074350533333</v>
      </c>
      <c r="I565" s="310">
        <f>IFERROR((VLOOKUP($A565,'[1]Tabela de alimentos'!$A$3:$K$1041,4,FALSE))*$C565/100,0)</f>
        <v>2.4073866666666666</v>
      </c>
      <c r="J565" s="282">
        <f>IFERROR((VLOOKUP($A565,'[1]Tabela de alimentos'!$A$3:$K$1041,5,FALSE))*$C565/100,0)</f>
        <v>5.8602500000000006</v>
      </c>
      <c r="K565" s="282">
        <f>IFERROR((VLOOKUP($A565,'[1]Tabela de alimentos'!$A$3:$K$1041,6,FALSE))*$C565/100,0)</f>
        <v>0.60811333333333339</v>
      </c>
      <c r="L565" s="283">
        <f>IFERROR((VLOOKUP($A565,'[1]Tabela de alimentos'!$A$3:$K$1041,7,FALSE))*$C565/100,0)</f>
        <v>64.86666666666666</v>
      </c>
      <c r="M565" s="283">
        <f>IFERROR((VLOOKUP($A565,'[1]Tabela de alimentos'!$A$3:$K$1041,8,FALSE))*$C565/100,0)</f>
        <v>2.8750000000000001E-2</v>
      </c>
      <c r="N565" s="283">
        <f>IFERROR((VLOOKUP($A565,'[1]Tabela de alimentos'!$A$3:$K$1041,9,FALSE))*$C565/100,0)</f>
        <v>48.646666666666668</v>
      </c>
      <c r="O565" s="283">
        <f>IFERROR((VLOOKUP($A565,'[1]Tabela de alimentos'!$A$3:$K$1041,10,FALSE))*$C565/100,0)</f>
        <v>0</v>
      </c>
      <c r="P565" s="284">
        <f>IFERROR((VLOOKUP($A565,'[1]Tabela de alimentos'!$A$3:$K$1041,11,FALSE))*$C565/100,0)</f>
        <v>139.5</v>
      </c>
    </row>
    <row r="566" spans="1:16" ht="24.95" customHeight="1" x14ac:dyDescent="0.25">
      <c r="A566" s="420" t="s">
        <v>1209</v>
      </c>
      <c r="B566" s="564" t="s">
        <v>1328</v>
      </c>
      <c r="C566" s="565"/>
      <c r="D566" s="481"/>
      <c r="E566" s="374"/>
      <c r="F566" s="374"/>
      <c r="G566" s="290"/>
      <c r="H566" s="257"/>
      <c r="I566" s="257"/>
      <c r="J566" s="257"/>
      <c r="K566" s="257"/>
      <c r="L566" s="257"/>
      <c r="M566" s="257"/>
      <c r="N566" s="257"/>
      <c r="O566" s="257"/>
      <c r="P566" s="294"/>
    </row>
    <row r="567" spans="1:16" ht="24.95" customHeight="1" x14ac:dyDescent="0.25">
      <c r="A567" s="295" t="s">
        <v>767</v>
      </c>
      <c r="B567" s="537"/>
      <c r="C567" s="537"/>
      <c r="D567" s="250"/>
      <c r="E567" s="296"/>
      <c r="F567" s="296"/>
      <c r="G567" s="297"/>
      <c r="H567" s="296"/>
      <c r="I567" s="296"/>
      <c r="J567" s="296"/>
      <c r="K567" s="296"/>
      <c r="L567" s="296"/>
      <c r="M567" s="298"/>
      <c r="N567" s="298"/>
      <c r="O567" s="298"/>
      <c r="P567" s="299"/>
    </row>
    <row r="568" spans="1:16" ht="24.95" customHeight="1" x14ac:dyDescent="0.25">
      <c r="A568" s="516" t="s">
        <v>883</v>
      </c>
      <c r="B568" s="517"/>
      <c r="C568" s="517"/>
      <c r="D568" s="517"/>
      <c r="E568" s="517"/>
      <c r="F568" s="517"/>
      <c r="G568" s="517"/>
      <c r="H568" s="517"/>
      <c r="I568" s="517"/>
      <c r="J568" s="517"/>
      <c r="K568" s="517"/>
      <c r="L568" s="517"/>
      <c r="M568" s="517"/>
      <c r="N568" s="517"/>
      <c r="O568" s="517"/>
      <c r="P568" s="518"/>
    </row>
    <row r="569" spans="1:16" ht="24.95" customHeight="1" x14ac:dyDescent="0.25">
      <c r="A569" s="516" t="s">
        <v>1051</v>
      </c>
      <c r="B569" s="517"/>
      <c r="C569" s="517"/>
      <c r="D569" s="517"/>
      <c r="E569" s="517"/>
      <c r="F569" s="517"/>
      <c r="G569" s="517"/>
      <c r="H569" s="517"/>
      <c r="I569" s="517"/>
      <c r="J569" s="517"/>
      <c r="K569" s="517"/>
      <c r="L569" s="517"/>
      <c r="M569" s="517"/>
      <c r="N569" s="517"/>
      <c r="O569" s="517"/>
      <c r="P569" s="518"/>
    </row>
    <row r="570" spans="1:16" ht="24.95" customHeight="1" thickBot="1" x14ac:dyDescent="0.3">
      <c r="A570" s="554" t="s">
        <v>1668</v>
      </c>
      <c r="B570" s="555"/>
      <c r="C570" s="555"/>
      <c r="D570" s="555"/>
      <c r="E570" s="555"/>
      <c r="F570" s="555"/>
      <c r="G570" s="555"/>
      <c r="H570" s="555"/>
      <c r="I570" s="555"/>
      <c r="J570" s="555"/>
      <c r="K570" s="555"/>
      <c r="L570" s="555"/>
      <c r="M570" s="555"/>
      <c r="N570" s="555"/>
      <c r="O570" s="555"/>
      <c r="P570" s="556"/>
    </row>
    <row r="571" spans="1:16" ht="24.95" customHeight="1" thickBot="1" x14ac:dyDescent="0.3">
      <c r="A571" s="322"/>
      <c r="B571" s="532" t="s">
        <v>1152</v>
      </c>
      <c r="C571" s="532"/>
      <c r="D571" s="532"/>
      <c r="E571" s="532"/>
      <c r="F571" s="532"/>
      <c r="G571" s="532"/>
      <c r="H571" s="532"/>
      <c r="I571" s="532"/>
      <c r="J571" s="532"/>
      <c r="K571" s="532"/>
      <c r="L571" s="334"/>
      <c r="M571" s="334"/>
      <c r="N571" s="334"/>
      <c r="O571" s="334"/>
      <c r="P571" s="335"/>
    </row>
    <row r="572" spans="1:16" ht="48" customHeight="1" x14ac:dyDescent="0.25">
      <c r="A572" s="510" t="s">
        <v>762</v>
      </c>
      <c r="B572" s="511"/>
      <c r="C572" s="511"/>
      <c r="D572" s="511"/>
      <c r="E572" s="511"/>
      <c r="F572" s="511"/>
      <c r="G572" s="511"/>
      <c r="H572" s="511"/>
      <c r="I572" s="511"/>
      <c r="J572" s="511"/>
      <c r="K572" s="511"/>
      <c r="L572" s="511"/>
      <c r="M572" s="511"/>
      <c r="N572" s="511"/>
      <c r="O572" s="511"/>
      <c r="P572" s="512"/>
    </row>
    <row r="573" spans="1:16" ht="24.95" customHeight="1" x14ac:dyDescent="0.25">
      <c r="A573" s="513" t="s">
        <v>1366</v>
      </c>
      <c r="B573" s="514"/>
      <c r="C573" s="514"/>
      <c r="D573" s="514"/>
      <c r="E573" s="514"/>
      <c r="F573" s="514"/>
      <c r="G573" s="514"/>
      <c r="H573" s="514"/>
      <c r="I573" s="514"/>
      <c r="J573" s="514"/>
      <c r="K573" s="514"/>
      <c r="L573" s="514"/>
      <c r="M573" s="514"/>
      <c r="N573" s="514"/>
      <c r="O573" s="514"/>
      <c r="P573" s="515"/>
    </row>
    <row r="574" spans="1:16" ht="24.95" customHeight="1" x14ac:dyDescent="0.25">
      <c r="A574" s="534" t="s">
        <v>1058</v>
      </c>
      <c r="B574" s="535"/>
      <c r="C574" s="535"/>
      <c r="D574" s="535"/>
      <c r="E574" s="535"/>
      <c r="F574" s="536"/>
      <c r="G574" s="522" t="s">
        <v>764</v>
      </c>
      <c r="H574" s="523"/>
      <c r="I574" s="523"/>
      <c r="J574" s="523"/>
      <c r="K574" s="523"/>
      <c r="L574" s="523"/>
      <c r="M574" s="523"/>
      <c r="N574" s="523"/>
      <c r="O574" s="523"/>
      <c r="P574" s="524"/>
    </row>
    <row r="575" spans="1:16" ht="24.95" customHeight="1" x14ac:dyDescent="0.25">
      <c r="A575" s="525" t="s">
        <v>393</v>
      </c>
      <c r="B575" s="505" t="s">
        <v>644</v>
      </c>
      <c r="C575" s="505" t="s">
        <v>645</v>
      </c>
      <c r="D575" s="505" t="s">
        <v>1613</v>
      </c>
      <c r="E575" s="505" t="s">
        <v>394</v>
      </c>
      <c r="F575" s="505" t="s">
        <v>621</v>
      </c>
      <c r="G575" s="527" t="s">
        <v>31</v>
      </c>
      <c r="H575" s="528"/>
      <c r="I575" s="263" t="s">
        <v>7</v>
      </c>
      <c r="J575" s="264" t="s">
        <v>32</v>
      </c>
      <c r="K575" s="264" t="s">
        <v>640</v>
      </c>
      <c r="L575" s="265" t="s">
        <v>8</v>
      </c>
      <c r="M575" s="266" t="s">
        <v>9</v>
      </c>
      <c r="N575" s="267" t="s">
        <v>10</v>
      </c>
      <c r="O575" s="264" t="s">
        <v>396</v>
      </c>
      <c r="P575" s="268" t="s">
        <v>623</v>
      </c>
    </row>
    <row r="576" spans="1:16" ht="24.95" customHeight="1" x14ac:dyDescent="0.25">
      <c r="A576" s="526"/>
      <c r="B576" s="506"/>
      <c r="C576" s="506"/>
      <c r="D576" s="506"/>
      <c r="E576" s="506"/>
      <c r="F576" s="506"/>
      <c r="G576" s="269" t="s">
        <v>34</v>
      </c>
      <c r="H576" s="270" t="s">
        <v>35</v>
      </c>
      <c r="I576" s="271" t="s">
        <v>36</v>
      </c>
      <c r="J576" s="272" t="s">
        <v>36</v>
      </c>
      <c r="K576" s="272" t="s">
        <v>36</v>
      </c>
      <c r="L576" s="273" t="s">
        <v>37</v>
      </c>
      <c r="M576" s="274" t="s">
        <v>37</v>
      </c>
      <c r="N576" s="275" t="s">
        <v>38</v>
      </c>
      <c r="O576" s="272" t="s">
        <v>37</v>
      </c>
      <c r="P576" s="276" t="s">
        <v>37</v>
      </c>
    </row>
    <row r="577" spans="1:16" ht="24.95" customHeight="1" x14ac:dyDescent="0.25">
      <c r="A577" s="277" t="s">
        <v>74</v>
      </c>
      <c r="B577" s="286">
        <v>50</v>
      </c>
      <c r="C577" s="287">
        <v>50</v>
      </c>
      <c r="D577" s="249" t="s">
        <v>1614</v>
      </c>
      <c r="E577" s="288">
        <f>IFERROR(B577/C577,0)</f>
        <v>1</v>
      </c>
      <c r="F577" s="279" t="s">
        <v>1323</v>
      </c>
      <c r="G577" s="280">
        <f>IFERROR((VLOOKUP($A577,'[2]Tabela de alimentos'!$A$3:$K$1041,2,FALSE))*$C577/100,0)</f>
        <v>126.49701499999999</v>
      </c>
      <c r="H577" s="283">
        <f>IFERROR((VLOOKUP($A577,'[2]Tabela de alimentos'!$A$3:$K$1041,3,FALSE))*$C577/100,0)</f>
        <v>529.26351076000003</v>
      </c>
      <c r="I577" s="310">
        <f>IFERROR((VLOOKUP($A577,'[2]Tabela de alimentos'!$A$3:$K$1041,4,FALSE))*$C577/100,0)</f>
        <v>5.9754998000462827</v>
      </c>
      <c r="J577" s="282">
        <f>IFERROR((VLOOKUP($A577,'[2]Tabela de alimentos'!$A$3:$K$1041,5,FALSE))*$C577/100,0)</f>
        <v>1.3633333333333331</v>
      </c>
      <c r="K577" s="282">
        <f>IFERROR((VLOOKUP($A577,'[2]Tabela de alimentos'!$A$3:$K$1041,6,FALSE))*$C577/100,0)</f>
        <v>22.0595</v>
      </c>
      <c r="L577" s="283">
        <f>IFERROR((VLOOKUP($A577,'[2]Tabela de alimentos'!$A$3:$K$1041,7,FALSE))*$C577/100,0)</f>
        <v>77.860500000000002</v>
      </c>
      <c r="M577" s="283">
        <f>IFERROR((VLOOKUP($A577,'[2]Tabela de alimentos'!$A$3:$K$1041,8,FALSE))*$C577/100,0)</f>
        <v>2.8551666666666673</v>
      </c>
      <c r="N577" s="283">
        <f>IFERROR((VLOOKUP($A577,'[2]Tabela de alimentos'!$A$3:$K$1041,9,FALSE))*$C577/100,0)</f>
        <v>0</v>
      </c>
      <c r="O577" s="283">
        <f>IFERROR((VLOOKUP($A577,'[2]Tabela de alimentos'!$A$3:$K$1041,10,FALSE))*$C577/100,0)</f>
        <v>0</v>
      </c>
      <c r="P577" s="284">
        <f>IFERROR((VLOOKUP($A577,'[2]Tabela de alimentos'!$A$3:$K$1041,11,FALSE))*$C577/100,0)</f>
        <v>11.022666666666669</v>
      </c>
    </row>
    <row r="578" spans="1:16" ht="24.95" customHeight="1" x14ac:dyDescent="0.25">
      <c r="A578" s="285" t="s">
        <v>364</v>
      </c>
      <c r="B578" s="286">
        <v>40</v>
      </c>
      <c r="C578" s="287">
        <v>40</v>
      </c>
      <c r="D578" s="249" t="s">
        <v>1614</v>
      </c>
      <c r="E578" s="288">
        <f>IFERROR(B578/C578,0)</f>
        <v>1</v>
      </c>
      <c r="F578" s="279" t="s">
        <v>1323</v>
      </c>
      <c r="G578" s="282">
        <f>IFERROR((VLOOKUP($A578,'[2]Tabela de alimentos'!$A$3:$K$1041,2,FALSE))*$C578/100,0)</f>
        <v>131.94828736835484</v>
      </c>
      <c r="H578" s="283">
        <f>IFERROR((VLOOKUP($A578,'[2]Tabela de alimentos'!$A$3:$K$1041,3,FALSE))*$C578/100,0)</f>
        <v>552.07163434919664</v>
      </c>
      <c r="I578" s="310">
        <f>IFERROR((VLOOKUP($A578,'[2]Tabela de alimentos'!$A$3:$K$1041,4,FALSE))*$C578/100,0)</f>
        <v>9.0596001625061042</v>
      </c>
      <c r="J578" s="282">
        <f>IFERROR((VLOOKUP($A578,'[2]Tabela de alimentos'!$A$3:$K$1041,5,FALSE))*$C578/100,0)</f>
        <v>10.073200000000002</v>
      </c>
      <c r="K578" s="282">
        <f>IFERROR((VLOOKUP($A578,'[2]Tabela de alimentos'!$A$3:$K$1041,6,FALSE))*$C578/100,0)</f>
        <v>1.2197331708272294</v>
      </c>
      <c r="L578" s="283">
        <f>IFERROR((VLOOKUP($A578,'[2]Tabela de alimentos'!$A$3:$K$1041,7,FALSE))*$C578/100,0)</f>
        <v>350.01573333333334</v>
      </c>
      <c r="M578" s="283">
        <f>IFERROR((VLOOKUP($A578,'[2]Tabela de alimentos'!$A$3:$K$1041,8,FALSE))*$C578/100,0)</f>
        <v>0.12240000000000001</v>
      </c>
      <c r="N578" s="283">
        <f>IFERROR((VLOOKUP($A578,'[2]Tabela de alimentos'!$A$3:$K$1041,9,FALSE))*$C578/100,0)</f>
        <v>43.6</v>
      </c>
      <c r="O578" s="283">
        <f>IFERROR((VLOOKUP($A578,'[2]Tabela de alimentos'!$A$3:$K$1041,10,FALSE))*$C578/100,0)</f>
        <v>0</v>
      </c>
      <c r="P578" s="284">
        <f>IFERROR((VLOOKUP($A578,'[2]Tabela de alimentos'!$A$3:$K$1041,11,FALSE))*$C578/100,0)</f>
        <v>232.4</v>
      </c>
    </row>
    <row r="579" spans="1:16" ht="24.95" customHeight="1" x14ac:dyDescent="0.25">
      <c r="A579" s="285" t="s">
        <v>134</v>
      </c>
      <c r="B579" s="286">
        <v>25</v>
      </c>
      <c r="C579" s="287">
        <v>25</v>
      </c>
      <c r="D579" s="287" t="s">
        <v>1615</v>
      </c>
      <c r="E579" s="288">
        <f>IFERROR(B579/C579,0)</f>
        <v>1</v>
      </c>
      <c r="F579" s="279" t="s">
        <v>1288</v>
      </c>
      <c r="G579" s="282">
        <f>IFERROR((VLOOKUP($A579,'[2]Tabela de alimentos'!$A$3:$K$1041,2,FALSE))*$C579/100,0)</f>
        <v>15.23335841304347</v>
      </c>
      <c r="H579" s="283">
        <f>IFERROR((VLOOKUP($A579,'[2]Tabela de alimentos'!$A$3:$K$1041,3,FALSE))*$C579/100,0)</f>
        <v>63.736371600173882</v>
      </c>
      <c r="I579" s="310">
        <f>IFERROR((VLOOKUP($A579,'[2]Tabela de alimentos'!$A$3:$K$1041,4,FALSE))*$C579/100,0)</f>
        <v>0.60869565217391308</v>
      </c>
      <c r="J579" s="282">
        <f>IFERROR((VLOOKUP($A579,'[2]Tabela de alimentos'!$A$3:$K$1041,5,FALSE))*$C579/100,0)</f>
        <v>4.7500000000000001E-2</v>
      </c>
      <c r="K579" s="282">
        <f>IFERROR((VLOOKUP($A579,'[2]Tabela de alimentos'!$A$3:$K$1041,6,FALSE))*$C579/100,0)</f>
        <v>3.7396543478260851</v>
      </c>
      <c r="L579" s="283">
        <f>IFERROR((VLOOKUP($A579,'[2]Tabela de alimentos'!$A$3:$K$1041,7,FALSE))*$C579/100,0)</f>
        <v>7.2691499999999998</v>
      </c>
      <c r="M579" s="283">
        <f>IFERROR((VLOOKUP($A579,'[2]Tabela de alimentos'!$A$3:$K$1041,8,FALSE))*$C579/100,0)</f>
        <v>0.52333333333333332</v>
      </c>
      <c r="N579" s="283">
        <f>IFERROR((VLOOKUP($A579,'[2]Tabela de alimentos'!$A$3:$K$1041,9,FALSE))*$C579/100,0)</f>
        <v>36</v>
      </c>
      <c r="O579" s="283">
        <f>IFERROR((VLOOKUP($A579,'[2]Tabela de alimentos'!$A$3:$K$1041,10,FALSE))*$C579/100,0)</f>
        <v>4.5025000000000004</v>
      </c>
      <c r="P579" s="284">
        <f>IFERROR((VLOOKUP($A579,'[2]Tabela de alimentos'!$A$3:$K$1041,11,FALSE))*$C579/100,0)</f>
        <v>124.48333333333333</v>
      </c>
    </row>
    <row r="580" spans="1:16" ht="24.95" customHeight="1" x14ac:dyDescent="0.25">
      <c r="A580" s="285" t="s">
        <v>137</v>
      </c>
      <c r="B580" s="286">
        <v>10</v>
      </c>
      <c r="C580" s="287">
        <v>10</v>
      </c>
      <c r="D580" s="287" t="s">
        <v>1614</v>
      </c>
      <c r="E580" s="288">
        <f>IFERROR(B580/C580,0)</f>
        <v>1</v>
      </c>
      <c r="F580" s="279" t="s">
        <v>1635</v>
      </c>
      <c r="G580" s="282">
        <f>IFERROR((VLOOKUP($A580,'[2]Tabela de alimentos'!$A$3:$K$1041,2,FALSE))*$C580/100,0)</f>
        <v>2.0546909166666638</v>
      </c>
      <c r="H580" s="283">
        <f>IFERROR((VLOOKUP($A580,'[2]Tabela de alimentos'!$A$3:$K$1041,3,FALSE))*$C580/100,0)</f>
        <v>8.5968267953333211</v>
      </c>
      <c r="I580" s="310">
        <f>IFERROR((VLOOKUP($A580,'[2]Tabela de alimentos'!$A$3:$K$1041,4,FALSE))*$C580/100,0)</f>
        <v>8.1041666666666679E-2</v>
      </c>
      <c r="J580" s="282">
        <f>IFERROR((VLOOKUP($A580,'[2]Tabela de alimentos'!$A$3:$K$1041,5,FALSE))*$C580/100,0)</f>
        <v>0</v>
      </c>
      <c r="K580" s="282">
        <f>IFERROR((VLOOKUP($A580,'[2]Tabela de alimentos'!$A$3:$K$1041,6,FALSE))*$C580/100,0)</f>
        <v>0.5117916666666662</v>
      </c>
      <c r="L580" s="283">
        <f>IFERROR((VLOOKUP($A580,'[2]Tabela de alimentos'!$A$3:$K$1041,7,FALSE))*$C580/100,0)</f>
        <v>0.69463333333333344</v>
      </c>
      <c r="M580" s="283">
        <f>IFERROR((VLOOKUP($A580,'[2]Tabela de alimentos'!$A$3:$K$1041,8,FALSE))*$C580/100,0)</f>
        <v>2.9033333333333335E-2</v>
      </c>
      <c r="N580" s="283">
        <f>IFERROR((VLOOKUP($A580,'[2]Tabela de alimentos'!$A$3:$K$1041,9,FALSE))*$C580/100,0)</f>
        <v>0</v>
      </c>
      <c r="O580" s="283">
        <f>IFERROR((VLOOKUP($A580,'[2]Tabela de alimentos'!$A$3:$K$1041,10,FALSE))*$C580/100,0)</f>
        <v>1.2804</v>
      </c>
      <c r="P580" s="284">
        <f>IFERROR((VLOOKUP($A580,'[2]Tabela de alimentos'!$A$3:$K$1041,11,FALSE))*$C580/100,0)</f>
        <v>0.5243000000000001</v>
      </c>
    </row>
    <row r="581" spans="1:16" ht="24.95" customHeight="1" x14ac:dyDescent="0.25">
      <c r="A581" s="285" t="s">
        <v>493</v>
      </c>
      <c r="B581" s="278">
        <v>0.1</v>
      </c>
      <c r="C581" s="249">
        <v>0.1</v>
      </c>
      <c r="D581" s="249" t="s">
        <v>1614</v>
      </c>
      <c r="E581" s="279">
        <f>IFERROR(B581/C581,0)</f>
        <v>1</v>
      </c>
      <c r="F581" s="279" t="s">
        <v>1291</v>
      </c>
      <c r="G581" s="289">
        <f>IFERROR((VLOOKUP($A581,'[2]Tabela de alimentos'!$A$3:$K$1041,2,FALSE))*$C581/100,0)</f>
        <v>0.30599999999999999</v>
      </c>
      <c r="H581" s="283">
        <f>IFERROR((VLOOKUP($A581,'[2]Tabela de alimentos'!$A$3:$K$1041,3,FALSE))*$C581/100,0)</f>
        <v>1.2803040000000001</v>
      </c>
      <c r="I581" s="310">
        <f>IFERROR((VLOOKUP($A581,'[2]Tabela de alimentos'!$A$3:$K$1041,4,FALSE))*$C581/100,0)</f>
        <v>1.1000000000000001E-2</v>
      </c>
      <c r="J581" s="282">
        <f>IFERROR((VLOOKUP($A581,'[2]Tabela de alimentos'!$A$3:$K$1041,5,FALSE))*$C581/100,0)</f>
        <v>1.0250000000000002E-2</v>
      </c>
      <c r="K581" s="282">
        <f>IFERROR((VLOOKUP($A581,'[2]Tabela de alimentos'!$A$3:$K$1041,6,FALSE))*$C581/100,0)</f>
        <v>6.4430000000000015E-2</v>
      </c>
      <c r="L581" s="283">
        <f>IFERROR((VLOOKUP($A581,'[2]Tabela de alimentos'!$A$3:$K$1041,7,FALSE))*$C581/100,0)</f>
        <v>1.5760000000000003</v>
      </c>
      <c r="M581" s="283">
        <f>IFERROR((VLOOKUP($A581,'[2]Tabela de alimentos'!$A$3:$K$1041,8,FALSE))*$C581/100,0)</f>
        <v>4.4000000000000004E-2</v>
      </c>
      <c r="N581" s="283">
        <f>IFERROR((VLOOKUP($A581,'[2]Tabela de alimentos'!$A$3:$K$1041,9,FALSE))*$C581/100,0)</f>
        <v>0.34517000000000003</v>
      </c>
      <c r="O581" s="283">
        <f>IFERROR((VLOOKUP($A581,'[2]Tabela de alimentos'!$A$3:$K$1041,10,FALSE))*$C581/100,0)</f>
        <v>0.05</v>
      </c>
      <c r="P581" s="284">
        <f>IFERROR((VLOOKUP($A581,'[2]Tabela de alimentos'!$A$3:$K$1041,11,FALSE))*$C581/100,0)</f>
        <v>1.4999999999999999E-2</v>
      </c>
    </row>
    <row r="582" spans="1:16" ht="24.95" customHeight="1" x14ac:dyDescent="0.25">
      <c r="A582" s="373" t="s">
        <v>1209</v>
      </c>
      <c r="B582" s="564" t="s">
        <v>1328</v>
      </c>
      <c r="C582" s="565"/>
      <c r="D582" s="481"/>
      <c r="E582" s="374"/>
      <c r="F582" s="374"/>
      <c r="G582" s="290"/>
      <c r="H582" s="257"/>
      <c r="I582" s="257"/>
      <c r="J582" s="257"/>
      <c r="K582" s="257"/>
      <c r="L582" s="257"/>
      <c r="M582" s="257"/>
      <c r="N582" s="257"/>
      <c r="O582" s="257"/>
      <c r="P582" s="294"/>
    </row>
    <row r="583" spans="1:16" ht="24.95" customHeight="1" x14ac:dyDescent="0.25">
      <c r="A583" s="295" t="s">
        <v>767</v>
      </c>
      <c r="B583" s="537"/>
      <c r="C583" s="537"/>
      <c r="D583" s="250"/>
      <c r="E583" s="296"/>
      <c r="F583" s="296"/>
      <c r="G583" s="297"/>
      <c r="H583" s="296"/>
      <c r="I583" s="296"/>
      <c r="J583" s="296"/>
      <c r="K583" s="296"/>
      <c r="L583" s="296"/>
      <c r="M583" s="298"/>
      <c r="N583" s="298"/>
      <c r="O583" s="298"/>
      <c r="P583" s="299"/>
    </row>
    <row r="584" spans="1:16" ht="24.95" customHeight="1" x14ac:dyDescent="0.25">
      <c r="A584" s="516" t="s">
        <v>1660</v>
      </c>
      <c r="B584" s="517"/>
      <c r="C584" s="517"/>
      <c r="D584" s="517"/>
      <c r="E584" s="517"/>
      <c r="F584" s="517"/>
      <c r="G584" s="517"/>
      <c r="H584" s="517"/>
      <c r="I584" s="517"/>
      <c r="J584" s="517"/>
      <c r="K584" s="517"/>
      <c r="L584" s="517"/>
      <c r="M584" s="517"/>
      <c r="N584" s="517"/>
      <c r="O584" s="517"/>
      <c r="P584" s="518"/>
    </row>
    <row r="585" spans="1:16" ht="24.95" customHeight="1" x14ac:dyDescent="0.25">
      <c r="A585" s="516" t="s">
        <v>1165</v>
      </c>
      <c r="B585" s="517"/>
      <c r="C585" s="517"/>
      <c r="D585" s="517"/>
      <c r="E585" s="517"/>
      <c r="F585" s="517"/>
      <c r="G585" s="517"/>
      <c r="H585" s="517"/>
      <c r="I585" s="517"/>
      <c r="J585" s="517"/>
      <c r="K585" s="517"/>
      <c r="L585" s="517"/>
      <c r="M585" s="517"/>
      <c r="N585" s="517"/>
      <c r="O585" s="517"/>
      <c r="P585" s="518"/>
    </row>
    <row r="586" spans="1:16" ht="24.95" customHeight="1" x14ac:dyDescent="0.25">
      <c r="A586" s="516" t="s">
        <v>1636</v>
      </c>
      <c r="B586" s="517"/>
      <c r="C586" s="517"/>
      <c r="D586" s="517"/>
      <c r="E586" s="517"/>
      <c r="F586" s="517"/>
      <c r="G586" s="517"/>
      <c r="H586" s="517"/>
      <c r="I586" s="517"/>
      <c r="J586" s="517"/>
      <c r="K586" s="517"/>
      <c r="L586" s="517"/>
      <c r="M586" s="517"/>
      <c r="N586" s="517"/>
      <c r="O586" s="517"/>
      <c r="P586" s="518"/>
    </row>
    <row r="587" spans="1:16" ht="24.95" customHeight="1" x14ac:dyDescent="0.25">
      <c r="A587" s="325" t="s">
        <v>1168</v>
      </c>
      <c r="G587" s="251"/>
      <c r="P587" s="301"/>
    </row>
    <row r="588" spans="1:16" ht="24.95" customHeight="1" x14ac:dyDescent="0.25">
      <c r="A588" s="516" t="s">
        <v>1637</v>
      </c>
      <c r="B588" s="517"/>
      <c r="C588" s="517"/>
      <c r="D588" s="517"/>
      <c r="E588" s="517"/>
      <c r="F588" s="517"/>
      <c r="G588" s="517"/>
      <c r="H588" s="517"/>
      <c r="I588" s="517"/>
      <c r="J588" s="517"/>
      <c r="K588" s="517"/>
      <c r="L588" s="517"/>
      <c r="M588" s="517"/>
      <c r="N588" s="517"/>
      <c r="O588" s="517"/>
      <c r="P588" s="518"/>
    </row>
    <row r="589" spans="1:16" ht="24.95" customHeight="1" x14ac:dyDescent="0.25">
      <c r="A589" s="325" t="s">
        <v>1166</v>
      </c>
      <c r="G589" s="251"/>
      <c r="P589" s="301"/>
    </row>
    <row r="590" spans="1:16" ht="24.95" customHeight="1" thickBot="1" x14ac:dyDescent="0.3">
      <c r="A590" s="332" t="s">
        <v>1167</v>
      </c>
      <c r="B590" s="252"/>
      <c r="C590" s="252"/>
      <c r="D590" s="252"/>
      <c r="E590" s="252"/>
      <c r="F590" s="252"/>
      <c r="G590" s="252"/>
      <c r="H590" s="252"/>
      <c r="I590" s="252"/>
      <c r="J590" s="252"/>
      <c r="K590" s="252"/>
      <c r="L590" s="252"/>
      <c r="M590" s="252"/>
      <c r="N590" s="252"/>
      <c r="O590" s="252"/>
      <c r="P590" s="303"/>
    </row>
    <row r="591" spans="1:16" ht="24.95" customHeight="1" thickBot="1" x14ac:dyDescent="0.3">
      <c r="A591" s="322"/>
      <c r="B591" s="532" t="s">
        <v>1152</v>
      </c>
      <c r="C591" s="532"/>
      <c r="D591" s="532"/>
      <c r="E591" s="532"/>
      <c r="F591" s="532"/>
      <c r="G591" s="532"/>
      <c r="H591" s="532"/>
      <c r="I591" s="532"/>
      <c r="J591" s="532"/>
      <c r="K591" s="532"/>
      <c r="L591" s="334"/>
      <c r="M591" s="334"/>
      <c r="N591" s="334"/>
      <c r="O591" s="334"/>
      <c r="P591" s="335"/>
    </row>
    <row r="592" spans="1:16" ht="38.25" customHeight="1" x14ac:dyDescent="0.25">
      <c r="A592" s="510" t="s">
        <v>762</v>
      </c>
      <c r="B592" s="511"/>
      <c r="C592" s="511"/>
      <c r="D592" s="511"/>
      <c r="E592" s="511"/>
      <c r="F592" s="511"/>
      <c r="G592" s="511"/>
      <c r="H592" s="511"/>
      <c r="I592" s="511"/>
      <c r="J592" s="511"/>
      <c r="K592" s="511"/>
      <c r="L592" s="511"/>
      <c r="M592" s="511"/>
      <c r="N592" s="511"/>
      <c r="O592" s="511"/>
      <c r="P592" s="512"/>
    </row>
    <row r="593" spans="1:16" ht="24.95" customHeight="1" x14ac:dyDescent="0.25">
      <c r="A593" s="513" t="s">
        <v>1366</v>
      </c>
      <c r="B593" s="514"/>
      <c r="C593" s="514"/>
      <c r="D593" s="514"/>
      <c r="E593" s="514"/>
      <c r="F593" s="514"/>
      <c r="G593" s="514"/>
      <c r="H593" s="514"/>
      <c r="I593" s="514"/>
      <c r="J593" s="514"/>
      <c r="K593" s="514"/>
      <c r="L593" s="514"/>
      <c r="M593" s="514"/>
      <c r="N593" s="514"/>
      <c r="O593" s="514"/>
      <c r="P593" s="515"/>
    </row>
    <row r="594" spans="1:16" ht="24.95" customHeight="1" x14ac:dyDescent="0.25">
      <c r="A594" s="534" t="s">
        <v>1189</v>
      </c>
      <c r="B594" s="535"/>
      <c r="C594" s="535"/>
      <c r="D594" s="535"/>
      <c r="E594" s="535"/>
      <c r="F594" s="536"/>
      <c r="G594" s="522" t="s">
        <v>764</v>
      </c>
      <c r="H594" s="523"/>
      <c r="I594" s="523"/>
      <c r="J594" s="523"/>
      <c r="K594" s="523"/>
      <c r="L594" s="523"/>
      <c r="M594" s="523"/>
      <c r="N594" s="523"/>
      <c r="O594" s="523"/>
      <c r="P594" s="524"/>
    </row>
    <row r="595" spans="1:16" ht="24.95" customHeight="1" x14ac:dyDescent="0.25">
      <c r="A595" s="525" t="s">
        <v>393</v>
      </c>
      <c r="B595" s="505" t="s">
        <v>644</v>
      </c>
      <c r="C595" s="505" t="s">
        <v>645</v>
      </c>
      <c r="D595" s="505" t="s">
        <v>1613</v>
      </c>
      <c r="E595" s="505" t="s">
        <v>394</v>
      </c>
      <c r="F595" s="505" t="s">
        <v>621</v>
      </c>
      <c r="G595" s="527" t="s">
        <v>31</v>
      </c>
      <c r="H595" s="528"/>
      <c r="I595" s="263" t="s">
        <v>7</v>
      </c>
      <c r="J595" s="264" t="s">
        <v>32</v>
      </c>
      <c r="K595" s="264" t="s">
        <v>640</v>
      </c>
      <c r="L595" s="265" t="s">
        <v>8</v>
      </c>
      <c r="M595" s="266" t="s">
        <v>9</v>
      </c>
      <c r="N595" s="267" t="s">
        <v>10</v>
      </c>
      <c r="O595" s="264" t="s">
        <v>396</v>
      </c>
      <c r="P595" s="268" t="s">
        <v>623</v>
      </c>
    </row>
    <row r="596" spans="1:16" ht="24.95" customHeight="1" x14ac:dyDescent="0.25">
      <c r="A596" s="526"/>
      <c r="B596" s="506"/>
      <c r="C596" s="506"/>
      <c r="D596" s="506"/>
      <c r="E596" s="506"/>
      <c r="F596" s="506"/>
      <c r="G596" s="269" t="s">
        <v>34</v>
      </c>
      <c r="H596" s="270" t="s">
        <v>35</v>
      </c>
      <c r="I596" s="271" t="s">
        <v>36</v>
      </c>
      <c r="J596" s="272" t="s">
        <v>36</v>
      </c>
      <c r="K596" s="272" t="s">
        <v>36</v>
      </c>
      <c r="L596" s="273" t="s">
        <v>37</v>
      </c>
      <c r="M596" s="274" t="s">
        <v>37</v>
      </c>
      <c r="N596" s="275" t="s">
        <v>38</v>
      </c>
      <c r="O596" s="272" t="s">
        <v>37</v>
      </c>
      <c r="P596" s="276" t="s">
        <v>37</v>
      </c>
    </row>
    <row r="597" spans="1:16" ht="24.95" customHeight="1" x14ac:dyDescent="0.25">
      <c r="A597" s="277" t="s">
        <v>418</v>
      </c>
      <c r="B597" s="286">
        <v>15</v>
      </c>
      <c r="C597" s="287">
        <v>20</v>
      </c>
      <c r="D597" s="249" t="s">
        <v>1614</v>
      </c>
      <c r="E597" s="288">
        <f>IFERROR(B597/C597,0)</f>
        <v>0.75</v>
      </c>
      <c r="F597" s="279"/>
      <c r="G597" s="280">
        <f>IFERROR((VLOOKUP($A597,'[1]Tabela de alimentos'!$A$3:$K$1041,2,FALSE))*$C597/100,0)</f>
        <v>71</v>
      </c>
      <c r="H597" s="283">
        <f>IFERROR((VLOOKUP($A597,'[1]Tabela de alimentos'!$A$3:$K$1041,3,FALSE))*$C597/100,0)</f>
        <v>297.06400000000002</v>
      </c>
      <c r="I597" s="310">
        <f>IFERROR((VLOOKUP($A597,'[1]Tabela de alimentos'!$A$3:$K$1041,4,FALSE))*$C597/100,0)</f>
        <v>2.02</v>
      </c>
      <c r="J597" s="282">
        <f>IFERROR((VLOOKUP($A597,'[1]Tabela de alimentos'!$A$3:$K$1041,5,FALSE))*$C597/100,0)</f>
        <v>0.69599999999999995</v>
      </c>
      <c r="K597" s="282">
        <f>IFERROR((VLOOKUP($A597,'[1]Tabela de alimentos'!$A$3:$K$1041,6,FALSE))*$C597/100,0)</f>
        <v>15.28</v>
      </c>
      <c r="L597" s="283">
        <f>IFERROR((VLOOKUP($A597,'[1]Tabela de alimentos'!$A$3:$K$1041,7,FALSE))*$C597/100,0)</f>
        <v>1.42</v>
      </c>
      <c r="M597" s="283">
        <f>IFERROR((VLOOKUP($A597,'[1]Tabela de alimentos'!$A$3:$K$1041,8,FALSE))*$C597/100,0)</f>
        <v>0.52400000000000002</v>
      </c>
      <c r="N597" s="283">
        <f>IFERROR((VLOOKUP($A597,'[1]Tabela de alimentos'!$A$3:$K$1041,9,FALSE))*$C597/100,0)</f>
        <v>3.16</v>
      </c>
      <c r="O597" s="283">
        <f>IFERROR((VLOOKUP($A597,'[1]Tabela de alimentos'!$A$3:$K$1041,10,FALSE))*$C597/100,0)</f>
        <v>0</v>
      </c>
      <c r="P597" s="284">
        <f>IFERROR((VLOOKUP($A597,'[1]Tabela de alimentos'!$A$3:$K$1041,11,FALSE))*$C597/100,0)</f>
        <v>6.76</v>
      </c>
    </row>
    <row r="598" spans="1:16" ht="24.95" customHeight="1" x14ac:dyDescent="0.25">
      <c r="A598" s="285" t="s">
        <v>226</v>
      </c>
      <c r="B598" s="286">
        <v>2.5</v>
      </c>
      <c r="C598" s="287">
        <v>2.5</v>
      </c>
      <c r="D598" s="287" t="s">
        <v>1615</v>
      </c>
      <c r="E598" s="288">
        <f>IFERROR(B598/C598,0)</f>
        <v>1</v>
      </c>
      <c r="F598" s="279"/>
      <c r="G598" s="282">
        <f>IFERROR((VLOOKUP($A598,'[1]Tabela de alimentos'!$A$3:$K$1041,2,FALSE))*$C598/100,0)</f>
        <v>22.1</v>
      </c>
      <c r="H598" s="283">
        <f>IFERROR((VLOOKUP($A598,'[1]Tabela de alimentos'!$A$3:$K$1041,3,FALSE))*$C598/100,0)</f>
        <v>92.466399999999993</v>
      </c>
      <c r="I598" s="310">
        <f>IFERROR((VLOOKUP($A598,'[1]Tabela de alimentos'!$A$3:$K$1041,4,FALSE))*$C598/100,0)</f>
        <v>0</v>
      </c>
      <c r="J598" s="282">
        <f>IFERROR((VLOOKUP($A598,'[1]Tabela de alimentos'!$A$3:$K$1041,5,FALSE))*$C598/100,0)</f>
        <v>2.5</v>
      </c>
      <c r="K598" s="282">
        <f>IFERROR((VLOOKUP($A598,'[1]Tabela de alimentos'!$A$3:$K$1041,6,FALSE))*$C598/100,0)</f>
        <v>0</v>
      </c>
      <c r="L598" s="283">
        <f>IFERROR((VLOOKUP($A598,'[1]Tabela de alimentos'!$A$3:$K$1041,7,FALSE))*$C598/100,0)</f>
        <v>0</v>
      </c>
      <c r="M598" s="283">
        <f>IFERROR((VLOOKUP($A598,'[1]Tabela de alimentos'!$A$3:$K$1041,8,FALSE))*$C598/100,0)</f>
        <v>0</v>
      </c>
      <c r="N598" s="283">
        <f>IFERROR((VLOOKUP($A598,'[1]Tabela de alimentos'!$A$3:$K$1041,9,FALSE))*$C598/100,0)</f>
        <v>0</v>
      </c>
      <c r="O598" s="283">
        <f>IFERROR((VLOOKUP($A598,'[1]Tabela de alimentos'!$A$3:$K$1041,10,FALSE))*$C598/100,0)</f>
        <v>0</v>
      </c>
      <c r="P598" s="284">
        <f>IFERROR((VLOOKUP($A598,'[1]Tabela de alimentos'!$A$3:$K$1041,11,FALSE))*$C598/100,0)</f>
        <v>0</v>
      </c>
    </row>
    <row r="599" spans="1:16" ht="24.95" customHeight="1" x14ac:dyDescent="0.25">
      <c r="A599" s="285" t="s">
        <v>861</v>
      </c>
      <c r="B599" s="286">
        <v>0.2</v>
      </c>
      <c r="C599" s="287">
        <v>0.2</v>
      </c>
      <c r="D599" s="287" t="s">
        <v>1614</v>
      </c>
      <c r="E599" s="288">
        <f>IFERROR(B599/C599,0)</f>
        <v>1</v>
      </c>
      <c r="F599" s="279"/>
      <c r="G599" s="289">
        <f>IFERROR((VLOOKUP($A599,'[1]Tabela de alimentos'!$A$3:$K$1041,2,FALSE))*$C599/100,0)</f>
        <v>0</v>
      </c>
      <c r="H599" s="283">
        <f>IFERROR((VLOOKUP($A599,'[1]Tabela de alimentos'!$A$3:$K$1041,3,FALSE))*$C599/100,0)</f>
        <v>0</v>
      </c>
      <c r="I599" s="310">
        <f>IFERROR((VLOOKUP($A599,'[1]Tabela de alimentos'!$A$3:$K$1041,4,FALSE))*$C599/100,0)</f>
        <v>0</v>
      </c>
      <c r="J599" s="282">
        <f>IFERROR((VLOOKUP($A599,'[1]Tabela de alimentos'!$A$3:$K$1041,5,FALSE))*$C599/100,0)</f>
        <v>0</v>
      </c>
      <c r="K599" s="282">
        <f>IFERROR((VLOOKUP($A599,'[1]Tabela de alimentos'!$A$3:$K$1041,6,FALSE))*$C599/100,0)</f>
        <v>0</v>
      </c>
      <c r="L599" s="283">
        <f>IFERROR((VLOOKUP($A599,'[1]Tabela de alimentos'!$A$3:$K$1041,7,FALSE))*$C599/100,0)</f>
        <v>0</v>
      </c>
      <c r="M599" s="283">
        <f>IFERROR((VLOOKUP($A599,'[1]Tabela de alimentos'!$A$3:$K$1041,8,FALSE))*$C599/100,0)</f>
        <v>0</v>
      </c>
      <c r="N599" s="283">
        <f>IFERROR((VLOOKUP($A599,'[1]Tabela de alimentos'!$A$3:$K$1041,9,FALSE))*$C599/100,0)</f>
        <v>0</v>
      </c>
      <c r="O599" s="283">
        <f>IFERROR((VLOOKUP($A599,'[1]Tabela de alimentos'!$A$3:$K$1041,10,FALSE))*$C599/100,0)</f>
        <v>0</v>
      </c>
      <c r="P599" s="284">
        <f>IFERROR((VLOOKUP($A599,'[1]Tabela de alimentos'!$A$3:$K$1041,11,FALSE))*$C599/100,0)</f>
        <v>79.88600000000001</v>
      </c>
    </row>
    <row r="600" spans="1:16" ht="24.95" customHeight="1" x14ac:dyDescent="0.25">
      <c r="A600" s="373" t="s">
        <v>1209</v>
      </c>
      <c r="B600" s="564" t="s">
        <v>1329</v>
      </c>
      <c r="C600" s="565"/>
      <c r="D600" s="481"/>
      <c r="E600" s="374"/>
      <c r="F600" s="374"/>
      <c r="G600" s="290"/>
      <c r="H600" s="257"/>
      <c r="I600" s="257"/>
      <c r="J600" s="257"/>
      <c r="K600" s="257"/>
      <c r="L600" s="257"/>
      <c r="M600" s="257"/>
      <c r="N600" s="257"/>
      <c r="O600" s="257"/>
      <c r="P600" s="294"/>
    </row>
    <row r="601" spans="1:16" ht="24.95" customHeight="1" x14ac:dyDescent="0.25">
      <c r="A601" s="295" t="s">
        <v>767</v>
      </c>
      <c r="B601" s="537"/>
      <c r="C601" s="537"/>
      <c r="D601" s="250"/>
      <c r="E601" s="296"/>
      <c r="F601" s="296"/>
      <c r="G601" s="297"/>
      <c r="H601" s="296"/>
      <c r="I601" s="296"/>
      <c r="J601" s="296"/>
      <c r="K601" s="296"/>
      <c r="L601" s="296"/>
      <c r="M601" s="298"/>
      <c r="N601" s="298"/>
      <c r="O601" s="298"/>
      <c r="P601" s="299"/>
    </row>
    <row r="602" spans="1:16" ht="24.95" customHeight="1" x14ac:dyDescent="0.25">
      <c r="A602" s="516" t="s">
        <v>838</v>
      </c>
      <c r="B602" s="517"/>
      <c r="C602" s="517"/>
      <c r="D602" s="517"/>
      <c r="E602" s="517"/>
      <c r="F602" s="517"/>
      <c r="G602" s="517"/>
      <c r="H602" s="517"/>
      <c r="I602" s="517"/>
      <c r="J602" s="517"/>
      <c r="K602" s="517"/>
      <c r="L602" s="517"/>
      <c r="M602" s="517"/>
      <c r="N602" s="517"/>
      <c r="O602" s="517"/>
      <c r="P602" s="518"/>
    </row>
    <row r="603" spans="1:16" ht="24.95" customHeight="1" x14ac:dyDescent="0.25">
      <c r="A603" s="516" t="s">
        <v>1190</v>
      </c>
      <c r="B603" s="517"/>
      <c r="C603" s="517"/>
      <c r="D603" s="517"/>
      <c r="E603" s="517"/>
      <c r="F603" s="517"/>
      <c r="G603" s="517"/>
      <c r="H603" s="517"/>
      <c r="I603" s="517"/>
      <c r="J603" s="517"/>
      <c r="K603" s="517"/>
      <c r="L603" s="517"/>
      <c r="M603" s="517"/>
      <c r="N603" s="517"/>
      <c r="O603" s="517"/>
      <c r="P603" s="518"/>
    </row>
    <row r="604" spans="1:16" ht="24.95" customHeight="1" x14ac:dyDescent="0.25">
      <c r="A604" s="516" t="s">
        <v>1191</v>
      </c>
      <c r="B604" s="517"/>
      <c r="C604" s="517"/>
      <c r="D604" s="517"/>
      <c r="E604" s="517"/>
      <c r="F604" s="517"/>
      <c r="G604" s="517"/>
      <c r="H604" s="517"/>
      <c r="I604" s="517"/>
      <c r="J604" s="517"/>
      <c r="K604" s="517"/>
      <c r="L604" s="517"/>
      <c r="M604" s="517"/>
      <c r="N604" s="517"/>
      <c r="O604" s="517"/>
      <c r="P604" s="518"/>
    </row>
    <row r="605" spans="1:16" ht="24.95" customHeight="1" thickBot="1" x14ac:dyDescent="0.3">
      <c r="A605" s="325" t="s">
        <v>1192</v>
      </c>
      <c r="G605" s="251"/>
      <c r="P605" s="301"/>
    </row>
    <row r="606" spans="1:16" ht="24.95" customHeight="1" thickBot="1" x14ac:dyDescent="0.3">
      <c r="A606" s="322"/>
      <c r="B606" s="532" t="s">
        <v>1152</v>
      </c>
      <c r="C606" s="532"/>
      <c r="D606" s="532"/>
      <c r="E606" s="532"/>
      <c r="F606" s="532"/>
      <c r="G606" s="532"/>
      <c r="H606" s="532"/>
      <c r="I606" s="532"/>
      <c r="J606" s="532"/>
      <c r="K606" s="532"/>
      <c r="L606" s="334"/>
      <c r="M606" s="334"/>
      <c r="N606" s="334"/>
      <c r="O606" s="334"/>
      <c r="P606" s="335"/>
    </row>
    <row r="607" spans="1:16" ht="48" customHeight="1" x14ac:dyDescent="0.25">
      <c r="A607" s="510" t="s">
        <v>762</v>
      </c>
      <c r="B607" s="511"/>
      <c r="C607" s="511"/>
      <c r="D607" s="511"/>
      <c r="E607" s="511"/>
      <c r="F607" s="511"/>
      <c r="G607" s="511"/>
      <c r="H607" s="511"/>
      <c r="I607" s="511"/>
      <c r="J607" s="511"/>
      <c r="K607" s="511"/>
      <c r="L607" s="511"/>
      <c r="M607" s="511"/>
      <c r="N607" s="511"/>
      <c r="O607" s="511"/>
      <c r="P607" s="512"/>
    </row>
    <row r="608" spans="1:16" ht="24.95" customHeight="1" x14ac:dyDescent="0.25">
      <c r="A608" s="513" t="s">
        <v>1366</v>
      </c>
      <c r="B608" s="514"/>
      <c r="C608" s="514"/>
      <c r="D608" s="514"/>
      <c r="E608" s="514"/>
      <c r="F608" s="514"/>
      <c r="G608" s="514"/>
      <c r="H608" s="514"/>
      <c r="I608" s="514"/>
      <c r="J608" s="514"/>
      <c r="K608" s="514"/>
      <c r="L608" s="514"/>
      <c r="M608" s="514"/>
      <c r="N608" s="514"/>
      <c r="O608" s="514"/>
      <c r="P608" s="515"/>
    </row>
    <row r="609" spans="1:16" ht="24.95" customHeight="1" x14ac:dyDescent="0.25">
      <c r="A609" s="534" t="s">
        <v>1059</v>
      </c>
      <c r="B609" s="535"/>
      <c r="C609" s="535"/>
      <c r="D609" s="535"/>
      <c r="E609" s="535"/>
      <c r="F609" s="536"/>
      <c r="G609" s="522" t="s">
        <v>764</v>
      </c>
      <c r="H609" s="523"/>
      <c r="I609" s="523"/>
      <c r="J609" s="523"/>
      <c r="K609" s="523"/>
      <c r="L609" s="523"/>
      <c r="M609" s="523"/>
      <c r="N609" s="523"/>
      <c r="O609" s="523"/>
      <c r="P609" s="524"/>
    </row>
    <row r="610" spans="1:16" ht="24.95" customHeight="1" x14ac:dyDescent="0.25">
      <c r="A610" s="525" t="s">
        <v>393</v>
      </c>
      <c r="B610" s="505" t="s">
        <v>644</v>
      </c>
      <c r="C610" s="505" t="s">
        <v>645</v>
      </c>
      <c r="D610" s="505" t="s">
        <v>1613</v>
      </c>
      <c r="E610" s="505" t="s">
        <v>394</v>
      </c>
      <c r="F610" s="505" t="s">
        <v>621</v>
      </c>
      <c r="G610" s="527" t="s">
        <v>31</v>
      </c>
      <c r="H610" s="528"/>
      <c r="I610" s="263" t="s">
        <v>7</v>
      </c>
      <c r="J610" s="264" t="s">
        <v>32</v>
      </c>
      <c r="K610" s="264" t="s">
        <v>640</v>
      </c>
      <c r="L610" s="265" t="s">
        <v>8</v>
      </c>
      <c r="M610" s="266" t="s">
        <v>9</v>
      </c>
      <c r="N610" s="267" t="s">
        <v>10</v>
      </c>
      <c r="O610" s="264" t="s">
        <v>396</v>
      </c>
      <c r="P610" s="268" t="s">
        <v>623</v>
      </c>
    </row>
    <row r="611" spans="1:16" ht="24.95" customHeight="1" x14ac:dyDescent="0.25">
      <c r="A611" s="526"/>
      <c r="B611" s="506"/>
      <c r="C611" s="506"/>
      <c r="D611" s="506"/>
      <c r="E611" s="506"/>
      <c r="F611" s="506"/>
      <c r="G611" s="269" t="s">
        <v>34</v>
      </c>
      <c r="H611" s="270" t="s">
        <v>35</v>
      </c>
      <c r="I611" s="271" t="s">
        <v>36</v>
      </c>
      <c r="J611" s="272" t="s">
        <v>36</v>
      </c>
      <c r="K611" s="272" t="s">
        <v>36</v>
      </c>
      <c r="L611" s="273" t="s">
        <v>37</v>
      </c>
      <c r="M611" s="274" t="s">
        <v>37</v>
      </c>
      <c r="N611" s="275" t="s">
        <v>38</v>
      </c>
      <c r="O611" s="272" t="s">
        <v>37</v>
      </c>
      <c r="P611" s="276" t="s">
        <v>37</v>
      </c>
    </row>
    <row r="612" spans="1:16" ht="24.95" customHeight="1" x14ac:dyDescent="0.25">
      <c r="A612" s="277" t="s">
        <v>596</v>
      </c>
      <c r="B612" s="278">
        <v>50</v>
      </c>
      <c r="C612" s="249">
        <v>100</v>
      </c>
      <c r="D612" s="249" t="s">
        <v>1614</v>
      </c>
      <c r="E612" s="279">
        <f>IFERROR(B612/C612,0)</f>
        <v>0.5</v>
      </c>
      <c r="F612" s="279" t="s">
        <v>1288</v>
      </c>
      <c r="G612" s="280">
        <f>IFERROR((VLOOKUP($A612,'[1]Tabela de alimentos'!$A$3:$K$1041,2,FALSE))*$C612/100,0)</f>
        <v>336</v>
      </c>
      <c r="H612" s="283">
        <f>IFERROR((VLOOKUP($A612,'[1]Tabela de alimentos'!$A$3:$K$1041,3,FALSE))*$C612/100,0)</f>
        <v>1405.8239999999998</v>
      </c>
      <c r="I612" s="310">
        <f>IFERROR((VLOOKUP($A612,'[1]Tabela de alimentos'!$A$3:$K$1041,4,FALSE))*$C612/100,0)</f>
        <v>12.3</v>
      </c>
      <c r="J612" s="282">
        <f>IFERROR((VLOOKUP($A612,'[1]Tabela de alimentos'!$A$3:$K$1041,5,FALSE))*$C612/100,0)</f>
        <v>1.33</v>
      </c>
      <c r="K612" s="282">
        <f>IFERROR((VLOOKUP($A612,'[1]Tabela de alimentos'!$A$3:$K$1041,6,FALSE))*$C612/100,0)</f>
        <v>74.900000000000006</v>
      </c>
      <c r="L612" s="283">
        <f>IFERROR((VLOOKUP($A612,'[1]Tabela de alimentos'!$A$3:$K$1041,7,FALSE))*$C612/100,0)</f>
        <v>35</v>
      </c>
      <c r="M612" s="283">
        <f>IFERROR((VLOOKUP($A612,'[1]Tabela de alimentos'!$A$3:$K$1041,8,FALSE))*$C612/100,0)</f>
        <v>2.46</v>
      </c>
      <c r="N612" s="283">
        <f>IFERROR((VLOOKUP($A612,'[1]Tabela de alimentos'!$A$3:$K$1041,9,FALSE))*$C612/100,0)</f>
        <v>0</v>
      </c>
      <c r="O612" s="283">
        <f>IFERROR((VLOOKUP($A612,'[1]Tabela de alimentos'!$A$3:$K$1041,10,FALSE))*$C612/100,0)</f>
        <v>0</v>
      </c>
      <c r="P612" s="284">
        <f>IFERROR((VLOOKUP($A612,'[1]Tabela de alimentos'!$A$3:$K$1041,11,FALSE))*$C612/100,0)</f>
        <v>17</v>
      </c>
    </row>
    <row r="613" spans="1:16" ht="24.95" customHeight="1" x14ac:dyDescent="0.25">
      <c r="A613" s="285" t="s">
        <v>216</v>
      </c>
      <c r="B613" s="278">
        <v>3</v>
      </c>
      <c r="C613" s="249">
        <v>3</v>
      </c>
      <c r="D613" s="249" t="s">
        <v>1615</v>
      </c>
      <c r="E613" s="279">
        <f>IFERROR(B613/C613,0)</f>
        <v>1</v>
      </c>
      <c r="F613" s="279" t="s">
        <v>1288</v>
      </c>
      <c r="G613" s="282">
        <f>IFERROR((VLOOKUP($A613,'[1]Tabela de alimentos'!$A$3:$K$1041,2,FALSE))*$C613/100,0)</f>
        <v>26.52</v>
      </c>
      <c r="H613" s="283">
        <f>IFERROR((VLOOKUP($A613,'[1]Tabela de alimentos'!$A$3:$K$1041,3,FALSE))*$C613/100,0)</f>
        <v>110.95968000000001</v>
      </c>
      <c r="I613" s="310">
        <f>IFERROR((VLOOKUP($A613,'[1]Tabela de alimentos'!$A$3:$K$1041,4,FALSE))*$C613/100,0)</f>
        <v>0</v>
      </c>
      <c r="J613" s="282">
        <f>IFERROR((VLOOKUP($A613,'[1]Tabela de alimentos'!$A$3:$K$1041,5,FALSE))*$C613/100,0)</f>
        <v>3</v>
      </c>
      <c r="K613" s="282">
        <f>IFERROR((VLOOKUP($A613,'[1]Tabela de alimentos'!$A$3:$K$1041,6,FALSE))*$C613/100,0)</f>
        <v>0</v>
      </c>
      <c r="L613" s="283">
        <f>IFERROR((VLOOKUP($A613,'[1]Tabela de alimentos'!$A$3:$K$1041,7,FALSE))*$C613/100,0)</f>
        <v>0</v>
      </c>
      <c r="M613" s="283">
        <f>IFERROR((VLOOKUP($A613,'[1]Tabela de alimentos'!$A$3:$K$1041,8,FALSE))*$C613/100,0)</f>
        <v>0</v>
      </c>
      <c r="N613" s="283">
        <f>IFERROR((VLOOKUP($A613,'[1]Tabela de alimentos'!$A$3:$K$1041,9,FALSE))*$C613/100,0)</f>
        <v>0</v>
      </c>
      <c r="O613" s="283">
        <f>IFERROR((VLOOKUP($A613,'[1]Tabela de alimentos'!$A$3:$K$1041,10,FALSE))*$C613/100,0)</f>
        <v>0</v>
      </c>
      <c r="P613" s="284">
        <f>IFERROR((VLOOKUP($A613,'[1]Tabela de alimentos'!$A$3:$K$1041,11,FALSE))*$C613/100,0)</f>
        <v>0</v>
      </c>
    </row>
    <row r="614" spans="1:16" ht="24.95" customHeight="1" x14ac:dyDescent="0.25">
      <c r="A614" s="285" t="s">
        <v>90</v>
      </c>
      <c r="B614" s="278">
        <v>1.5</v>
      </c>
      <c r="C614" s="249">
        <v>1.5</v>
      </c>
      <c r="D614" s="249" t="s">
        <v>1614</v>
      </c>
      <c r="E614" s="279">
        <f>IFERROR(B614/C614,0)</f>
        <v>1</v>
      </c>
      <c r="F614" s="279" t="s">
        <v>1290</v>
      </c>
      <c r="G614" s="282">
        <f>IFERROR((VLOOKUP($A614,'[1]Tabela de alimentos'!$A$3:$K$1041,2,FALSE))*$C614/100,0)</f>
        <v>1.6969481739130436</v>
      </c>
      <c r="H614" s="283">
        <f>IFERROR((VLOOKUP($A614,'[1]Tabela de alimentos'!$A$3:$K$1041,3,FALSE))*$C614/100,0)</f>
        <v>7.1000311596521746</v>
      </c>
      <c r="I614" s="310">
        <f>IFERROR((VLOOKUP($A614,'[1]Tabela de alimentos'!$A$3:$K$1041,4,FALSE))*$C614/100,0)</f>
        <v>0.10516304347826086</v>
      </c>
      <c r="J614" s="282">
        <f>IFERROR((VLOOKUP($A614,'[1]Tabela de alimentos'!$A$3:$K$1041,5,FALSE))*$C614/100,0)</f>
        <v>3.3E-3</v>
      </c>
      <c r="K614" s="282">
        <f>IFERROR((VLOOKUP($A614,'[1]Tabela de alimentos'!$A$3:$K$1041,6,FALSE))*$C614/100,0)</f>
        <v>0.35858695652173916</v>
      </c>
      <c r="L614" s="283">
        <f>IFERROR((VLOOKUP($A614,'[1]Tabela de alimentos'!$A$3:$K$1041,7,FALSE))*$C614/100,0)</f>
        <v>0.2034</v>
      </c>
      <c r="M614" s="283">
        <f>IFERROR((VLOOKUP($A614,'[1]Tabela de alimentos'!$A$3:$K$1041,8,FALSE))*$C614/100,0)</f>
        <v>1.2000000000000002E-2</v>
      </c>
      <c r="N614" s="283">
        <f>IFERROR((VLOOKUP($A614,'[1]Tabela de alimentos'!$A$3:$K$1041,9,FALSE))*$C614/100,0)</f>
        <v>0</v>
      </c>
      <c r="O614" s="283">
        <f>IFERROR((VLOOKUP($A614,'[1]Tabela de alimentos'!$A$3:$K$1041,10,FALSE))*$C614/100,0)</f>
        <v>0</v>
      </c>
      <c r="P614" s="284">
        <f>IFERROR((VLOOKUP($A614,'[1]Tabela de alimentos'!$A$3:$K$1041,11,FALSE))*$C614/100,0)</f>
        <v>8.0400000000000013E-2</v>
      </c>
    </row>
    <row r="615" spans="1:16" ht="24.95" customHeight="1" x14ac:dyDescent="0.25">
      <c r="A615" s="285" t="s">
        <v>861</v>
      </c>
      <c r="B615" s="278">
        <v>0.4</v>
      </c>
      <c r="C615" s="249">
        <v>0.4</v>
      </c>
      <c r="D615" s="249" t="s">
        <v>1614</v>
      </c>
      <c r="E615" s="279">
        <f t="shared" ref="E615:E619" si="26">IFERROR(B615/C615,0)</f>
        <v>1</v>
      </c>
      <c r="F615" s="279" t="s">
        <v>1267</v>
      </c>
      <c r="G615" s="282">
        <f>IFERROR((VLOOKUP($A615,'[1]Tabela de alimentos'!$A$3:$K$1041,2,FALSE))*$C615/100,0)</f>
        <v>0</v>
      </c>
      <c r="H615" s="283">
        <f>IFERROR((VLOOKUP($A615,'[1]Tabela de alimentos'!$A$3:$K$1041,3,FALSE))*$C615/100,0)</f>
        <v>0</v>
      </c>
      <c r="I615" s="310">
        <f>IFERROR((VLOOKUP($A615,'[1]Tabela de alimentos'!$A$3:$K$1041,4,FALSE))*$C615/100,0)</f>
        <v>0</v>
      </c>
      <c r="J615" s="282">
        <f>IFERROR((VLOOKUP($A615,'[1]Tabela de alimentos'!$A$3:$K$1041,5,FALSE))*$C615/100,0)</f>
        <v>0</v>
      </c>
      <c r="K615" s="282">
        <f>IFERROR((VLOOKUP($A615,'[1]Tabela de alimentos'!$A$3:$K$1041,6,FALSE))*$C615/100,0)</f>
        <v>0</v>
      </c>
      <c r="L615" s="283">
        <f>IFERROR((VLOOKUP($A615,'[1]Tabela de alimentos'!$A$3:$K$1041,7,FALSE))*$C615/100,0)</f>
        <v>0</v>
      </c>
      <c r="M615" s="283">
        <f>IFERROR((VLOOKUP($A615,'[1]Tabela de alimentos'!$A$3:$K$1041,8,FALSE))*$C615/100,0)</f>
        <v>0</v>
      </c>
      <c r="N615" s="283">
        <f>IFERROR((VLOOKUP($A615,'[1]Tabela de alimentos'!$A$3:$K$1041,9,FALSE))*$C615/100,0)</f>
        <v>0</v>
      </c>
      <c r="O615" s="283">
        <f>IFERROR((VLOOKUP($A615,'[1]Tabela de alimentos'!$A$3:$K$1041,10,FALSE))*$C615/100,0)</f>
        <v>0</v>
      </c>
      <c r="P615" s="284">
        <f>IFERROR((VLOOKUP($A615,'[1]Tabela de alimentos'!$A$3:$K$1041,11,FALSE))*$C615/100,0)</f>
        <v>159.77200000000002</v>
      </c>
    </row>
    <row r="616" spans="1:16" ht="24.95" customHeight="1" x14ac:dyDescent="0.25">
      <c r="A616" s="285" t="s">
        <v>269</v>
      </c>
      <c r="B616" s="278">
        <v>100</v>
      </c>
      <c r="C616" s="249">
        <v>82</v>
      </c>
      <c r="D616" s="249" t="s">
        <v>1614</v>
      </c>
      <c r="E616" s="279">
        <f t="shared" si="26"/>
        <v>1.2195121951219512</v>
      </c>
      <c r="F616" s="279" t="s">
        <v>1638</v>
      </c>
      <c r="G616" s="282">
        <f>IFERROR((VLOOKUP($A616,'[1]Tabela de alimentos'!$A$3:$K$1041,2,FALSE))*$C616/100,0)</f>
        <v>109.44449799999997</v>
      </c>
      <c r="H616" s="283">
        <f>IFERROR((VLOOKUP($A616,'[1]Tabela de alimentos'!$A$3:$K$1041,3,FALSE))*$C616/100,0)</f>
        <v>457.9157796319999</v>
      </c>
      <c r="I616" s="310">
        <f>IFERROR((VLOOKUP($A616,'[1]Tabela de alimentos'!$A$3:$K$1041,4,FALSE))*$C616/100,0)</f>
        <v>17.813133333333329</v>
      </c>
      <c r="J616" s="282">
        <f>IFERROR((VLOOKUP($A616,'[1]Tabela de alimentos'!$A$3:$K$1041,5,FALSE))*$C616/100,0)</f>
        <v>3.700933333333333</v>
      </c>
      <c r="K616" s="282">
        <f>IFERROR((VLOOKUP($A616,'[1]Tabela de alimentos'!$A$3:$K$1041,6,FALSE))*$C616/100,0)</f>
        <v>0</v>
      </c>
      <c r="L616" s="283">
        <f>IFERROR((VLOOKUP($A616,'[1]Tabela de alimentos'!$A$3:$K$1041,7,FALSE))*$C616/100,0)</f>
        <v>2.7032666666666669</v>
      </c>
      <c r="M616" s="283">
        <f>IFERROR((VLOOKUP($A616,'[1]Tabela de alimentos'!$A$3:$K$1041,8,FALSE))*$C616/100,0)</f>
        <v>1.4596</v>
      </c>
      <c r="N616" s="283">
        <f>IFERROR((VLOOKUP($A616,'[1]Tabela de alimentos'!$A$3:$K$1041,9,FALSE))*$C616/100,0)</f>
        <v>1.64</v>
      </c>
      <c r="O616" s="283">
        <f>IFERROR((VLOOKUP($A616,'[1]Tabela de alimentos'!$A$3:$K$1041,10,FALSE))*$C616/100,0)</f>
        <v>0</v>
      </c>
      <c r="P616" s="284">
        <f>IFERROR((VLOOKUP($A616,'[1]Tabela de alimentos'!$A$3:$K$1041,11,FALSE))*$C616/100,0)</f>
        <v>40.18</v>
      </c>
    </row>
    <row r="617" spans="1:16" ht="24.95" customHeight="1" x14ac:dyDescent="0.25">
      <c r="A617" s="285" t="s">
        <v>310</v>
      </c>
      <c r="B617" s="278">
        <v>11</v>
      </c>
      <c r="C617" s="249">
        <v>11</v>
      </c>
      <c r="D617" s="249" t="s">
        <v>1614</v>
      </c>
      <c r="E617" s="279">
        <f t="shared" si="26"/>
        <v>1</v>
      </c>
      <c r="F617" s="279" t="s">
        <v>1330</v>
      </c>
      <c r="G617" s="282">
        <f>IFERROR((VLOOKUP($A617,'[1]Tabela de alimentos'!$A$3:$K$1041,2,FALSE))*$C617/100,0)</f>
        <v>28.223596353333331</v>
      </c>
      <c r="H617" s="283">
        <f>IFERROR((VLOOKUP($A617,'[1]Tabela de alimentos'!$A$3:$K$1041,3,FALSE))*$C617/100,0)</f>
        <v>118.08752714234666</v>
      </c>
      <c r="I617" s="310">
        <f>IFERROR((VLOOKUP($A617,'[1]Tabela de alimentos'!$A$3:$K$1041,4,FALSE))*$C617/100,0)</f>
        <v>1.0592501333333333</v>
      </c>
      <c r="J617" s="282">
        <f>IFERROR((VLOOKUP($A617,'[1]Tabela de alimentos'!$A$3:$K$1041,5,FALSE))*$C617/100,0)</f>
        <v>2.5785100000000001</v>
      </c>
      <c r="K617" s="282">
        <f>IFERROR((VLOOKUP($A617,'[1]Tabela de alimentos'!$A$3:$K$1041,6,FALSE))*$C617/100,0)</f>
        <v>0.26756986666666671</v>
      </c>
      <c r="L617" s="283">
        <f>IFERROR((VLOOKUP($A617,'[1]Tabela de alimentos'!$A$3:$K$1041,7,FALSE))*$C617/100,0)</f>
        <v>28.541333333333331</v>
      </c>
      <c r="M617" s="283">
        <f>IFERROR((VLOOKUP($A617,'[1]Tabela de alimentos'!$A$3:$K$1041,8,FALSE))*$C617/100,0)</f>
        <v>1.2650000000000002E-2</v>
      </c>
      <c r="N617" s="283">
        <f>IFERROR((VLOOKUP($A617,'[1]Tabela de alimentos'!$A$3:$K$1041,9,FALSE))*$C617/100,0)</f>
        <v>21.404533333333333</v>
      </c>
      <c r="O617" s="283">
        <f>IFERROR((VLOOKUP($A617,'[1]Tabela de alimentos'!$A$3:$K$1041,10,FALSE))*$C617/100,0)</f>
        <v>0</v>
      </c>
      <c r="P617" s="284">
        <f>IFERROR((VLOOKUP($A617,'[1]Tabela de alimentos'!$A$3:$K$1041,11,FALSE))*$C617/100,0)</f>
        <v>61.38</v>
      </c>
    </row>
    <row r="618" spans="1:16" ht="24.95" customHeight="1" x14ac:dyDescent="0.25">
      <c r="A618" s="285" t="s">
        <v>479</v>
      </c>
      <c r="B618" s="278">
        <v>1</v>
      </c>
      <c r="C618" s="249">
        <v>1</v>
      </c>
      <c r="D618" s="249" t="s">
        <v>1614</v>
      </c>
      <c r="E618" s="279">
        <f t="shared" si="26"/>
        <v>1</v>
      </c>
      <c r="F618" s="279" t="s">
        <v>1278</v>
      </c>
      <c r="G618" s="282">
        <f>IFERROR((VLOOKUP($A618,'[1]Tabela de alimentos'!$A$3:$K$1041,2,FALSE))*$C618/100,0)</f>
        <v>0.01</v>
      </c>
      <c r="H618" s="283">
        <f>IFERROR((VLOOKUP($A618,'[1]Tabela de alimentos'!$A$3:$K$1041,3,FALSE))*$C618/100,0)</f>
        <v>4.1840000000000002E-2</v>
      </c>
      <c r="I618" s="310">
        <f>IFERROR((VLOOKUP($A618,'[1]Tabela de alimentos'!$A$3:$K$1041,4,FALSE))*$C618/100,0)</f>
        <v>0</v>
      </c>
      <c r="J618" s="282">
        <f>IFERROR((VLOOKUP($A618,'[1]Tabela de alimentos'!$A$3:$K$1041,5,FALSE))*$C618/100,0)</f>
        <v>0</v>
      </c>
      <c r="K618" s="282">
        <f>IFERROR((VLOOKUP($A618,'[1]Tabela de alimentos'!$A$3:$K$1041,6,FALSE))*$C618/100,0)</f>
        <v>2E-3</v>
      </c>
      <c r="L618" s="283">
        <f>IFERROR((VLOOKUP($A618,'[1]Tabela de alimentos'!$A$3:$K$1041,7,FALSE))*$C618/100,0)</f>
        <v>0.02</v>
      </c>
      <c r="M618" s="283">
        <f>IFERROR((VLOOKUP($A618,'[1]Tabela de alimentos'!$A$3:$K$1041,8,FALSE))*$C618/100,0)</f>
        <v>8.0000000000000004E-4</v>
      </c>
      <c r="N618" s="283">
        <f>IFERROR((VLOOKUP($A618,'[1]Tabela de alimentos'!$A$3:$K$1041,9,FALSE))*$C618/100,0)</f>
        <v>0</v>
      </c>
      <c r="O618" s="283">
        <f>IFERROR((VLOOKUP($A618,'[1]Tabela de alimentos'!$A$3:$K$1041,10,FALSE))*$C618/100,0)</f>
        <v>0</v>
      </c>
      <c r="P618" s="284">
        <f>IFERROR((VLOOKUP($A618,'[1]Tabela de alimentos'!$A$3:$K$1041,11,FALSE))*$C618/100,0)</f>
        <v>0.01</v>
      </c>
    </row>
    <row r="619" spans="1:16" ht="24.95" customHeight="1" x14ac:dyDescent="0.25">
      <c r="A619" s="285" t="s">
        <v>101</v>
      </c>
      <c r="B619" s="278">
        <v>4</v>
      </c>
      <c r="C619" s="249">
        <v>4</v>
      </c>
      <c r="D619" s="249" t="s">
        <v>1614</v>
      </c>
      <c r="E619" s="279">
        <f t="shared" si="26"/>
        <v>1</v>
      </c>
      <c r="F619" s="279" t="s">
        <v>1219</v>
      </c>
      <c r="G619" s="289">
        <f>IFERROR((VLOOKUP($A619,'[1]Tabela de alimentos'!$A$3:$K$1041,2,FALSE))*$C619/100,0)</f>
        <v>1.5768018550724634</v>
      </c>
      <c r="H619" s="282">
        <f>IFERROR((VLOOKUP($A619,'[1]Tabela de alimentos'!$A$3:$K$1041,3,FALSE))*$C619/100,0)</f>
        <v>6.597338961623187</v>
      </c>
      <c r="I619" s="310">
        <f>IFERROR((VLOOKUP($A619,'[1]Tabela de alimentos'!$A$3:$K$1041,4,FALSE))*$C619/100,0)</f>
        <v>6.8405797101449284E-2</v>
      </c>
      <c r="J619" s="282">
        <f>IFERROR((VLOOKUP($A619,'[1]Tabela de alimentos'!$A$3:$K$1041,5,FALSE))*$C619/100,0)</f>
        <v>3.2000000000000002E-3</v>
      </c>
      <c r="K619" s="282">
        <f>IFERROR((VLOOKUP($A619,'[1]Tabela de alimentos'!$A$3:$K$1041,6,FALSE))*$C619/100,0)</f>
        <v>0.35412753623188392</v>
      </c>
      <c r="L619" s="283">
        <f>IFERROR((VLOOKUP($A619,'[1]Tabela de alimentos'!$A$3:$K$1041,7,FALSE))*$C619/100,0)</f>
        <v>0.56000000000000005</v>
      </c>
      <c r="M619" s="283">
        <f>IFERROR((VLOOKUP($A619,'[1]Tabela de alimentos'!$A$3:$K$1041,8,FALSE))*$C619/100,0)</f>
        <v>8.1333333333333344E-3</v>
      </c>
      <c r="N619" s="283">
        <f>IFERROR((VLOOKUP($A619,'[1]Tabela de alimentos'!$A$3:$K$1041,9,FALSE))*$C619/100,0)</f>
        <v>0</v>
      </c>
      <c r="O619" s="283">
        <f>IFERROR((VLOOKUP($A619,'[1]Tabela de alimentos'!$A$3:$K$1041,10,FALSE))*$C619/100,0)</f>
        <v>0.18666666666666668</v>
      </c>
      <c r="P619" s="284">
        <f>IFERROR((VLOOKUP($A619,'[1]Tabela de alimentos'!$A$3:$K$1041,11,FALSE))*$C619/100,0)</f>
        <v>2.3866666666666668E-2</v>
      </c>
    </row>
    <row r="620" spans="1:16" ht="24.95" customHeight="1" x14ac:dyDescent="0.25">
      <c r="A620" s="373" t="s">
        <v>1209</v>
      </c>
      <c r="B620" s="564" t="s">
        <v>1280</v>
      </c>
      <c r="C620" s="565"/>
      <c r="D620" s="481"/>
      <c r="E620" s="374"/>
      <c r="F620" s="374"/>
      <c r="G620" s="290"/>
      <c r="H620" s="257"/>
      <c r="I620" s="257"/>
      <c r="J620" s="257"/>
      <c r="K620" s="257"/>
      <c r="L620" s="257"/>
      <c r="M620" s="257"/>
      <c r="N620" s="257"/>
      <c r="O620" s="257"/>
      <c r="P620" s="294"/>
    </row>
    <row r="621" spans="1:16" ht="24.95" customHeight="1" x14ac:dyDescent="0.25">
      <c r="A621" s="295" t="s">
        <v>767</v>
      </c>
      <c r="B621" s="537"/>
      <c r="C621" s="537"/>
      <c r="D621" s="250"/>
      <c r="E621" s="296"/>
      <c r="F621" s="296"/>
      <c r="G621" s="297"/>
      <c r="H621" s="296"/>
      <c r="I621" s="296"/>
      <c r="J621" s="296"/>
      <c r="K621" s="296"/>
      <c r="L621" s="296"/>
      <c r="M621" s="298"/>
      <c r="N621" s="298"/>
      <c r="O621" s="298"/>
      <c r="P621" s="299"/>
    </row>
    <row r="622" spans="1:16" ht="24.95" customHeight="1" x14ac:dyDescent="0.25">
      <c r="A622" s="516" t="s">
        <v>1060</v>
      </c>
      <c r="B622" s="517"/>
      <c r="C622" s="517"/>
      <c r="D622" s="517"/>
      <c r="E622" s="517"/>
      <c r="F622" s="517"/>
      <c r="G622" s="517"/>
      <c r="H622" s="517"/>
      <c r="I622" s="517"/>
      <c r="J622" s="517"/>
      <c r="K622" s="517"/>
      <c r="L622" s="517"/>
      <c r="M622" s="517"/>
      <c r="N622" s="517"/>
      <c r="O622" s="517"/>
      <c r="P622" s="518"/>
    </row>
    <row r="623" spans="1:16" ht="24.95" customHeight="1" x14ac:dyDescent="0.25">
      <c r="A623" s="325" t="s">
        <v>1061</v>
      </c>
      <c r="G623" s="251"/>
      <c r="P623" s="301"/>
    </row>
    <row r="624" spans="1:16" ht="24.95" customHeight="1" x14ac:dyDescent="0.25">
      <c r="A624" s="325" t="s">
        <v>1062</v>
      </c>
      <c r="G624" s="251"/>
      <c r="P624" s="301"/>
    </row>
    <row r="625" spans="1:16" ht="24.95" customHeight="1" x14ac:dyDescent="0.25">
      <c r="A625" s="325" t="s">
        <v>1063</v>
      </c>
      <c r="G625" s="251"/>
      <c r="P625" s="301"/>
    </row>
    <row r="626" spans="1:16" ht="24.95" customHeight="1" x14ac:dyDescent="0.25">
      <c r="A626" s="516" t="s">
        <v>1064</v>
      </c>
      <c r="B626" s="517"/>
      <c r="C626" s="517"/>
      <c r="D626" s="517"/>
      <c r="E626" s="517"/>
      <c r="F626" s="517"/>
      <c r="G626" s="517"/>
      <c r="H626" s="517"/>
      <c r="I626" s="517"/>
      <c r="J626" s="517"/>
      <c r="K626" s="517"/>
      <c r="L626" s="517"/>
      <c r="M626" s="517"/>
      <c r="N626" s="517"/>
      <c r="O626" s="517"/>
      <c r="P626" s="518"/>
    </row>
    <row r="627" spans="1:16" ht="24.95" customHeight="1" x14ac:dyDescent="0.25">
      <c r="A627" s="325" t="s">
        <v>1065</v>
      </c>
      <c r="G627" s="251"/>
      <c r="P627" s="301"/>
    </row>
    <row r="628" spans="1:16" ht="24.95" customHeight="1" x14ac:dyDescent="0.25">
      <c r="A628" s="325" t="s">
        <v>1066</v>
      </c>
      <c r="G628" s="251"/>
      <c r="P628" s="301"/>
    </row>
    <row r="629" spans="1:16" ht="24.95" customHeight="1" x14ac:dyDescent="0.25">
      <c r="A629" s="325" t="s">
        <v>1331</v>
      </c>
      <c r="G629" s="251"/>
      <c r="P629" s="301"/>
    </row>
    <row r="630" spans="1:16" ht="24.95" customHeight="1" x14ac:dyDescent="0.25">
      <c r="A630" s="325" t="s">
        <v>1067</v>
      </c>
      <c r="G630" s="251"/>
      <c r="P630" s="301"/>
    </row>
    <row r="631" spans="1:16" ht="24.95" customHeight="1" thickBot="1" x14ac:dyDescent="0.3">
      <c r="A631" s="332" t="s">
        <v>1332</v>
      </c>
      <c r="B631" s="252"/>
      <c r="C631" s="252"/>
      <c r="D631" s="252"/>
      <c r="E631" s="252"/>
      <c r="F631" s="252"/>
      <c r="G631" s="252"/>
      <c r="H631" s="252"/>
      <c r="I631" s="252"/>
      <c r="J631" s="252"/>
      <c r="K631" s="252"/>
      <c r="L631" s="252"/>
      <c r="M631" s="252"/>
      <c r="N631" s="252"/>
      <c r="O631" s="252"/>
      <c r="P631" s="303"/>
    </row>
    <row r="632" spans="1:16" ht="24.95" customHeight="1" thickBot="1" x14ac:dyDescent="0.3">
      <c r="A632" s="333"/>
      <c r="B632" s="532" t="s">
        <v>1152</v>
      </c>
      <c r="C632" s="532"/>
      <c r="D632" s="532"/>
      <c r="E632" s="532"/>
      <c r="F632" s="532"/>
      <c r="G632" s="532"/>
      <c r="H632" s="532"/>
      <c r="I632" s="532"/>
      <c r="J632" s="532"/>
      <c r="K632" s="532"/>
      <c r="L632" s="334"/>
      <c r="M632" s="334"/>
      <c r="N632" s="334"/>
      <c r="O632" s="334"/>
      <c r="P632" s="335"/>
    </row>
    <row r="633" spans="1:16" ht="48" customHeight="1" x14ac:dyDescent="0.25">
      <c r="A633" s="510" t="s">
        <v>762</v>
      </c>
      <c r="B633" s="511"/>
      <c r="C633" s="511"/>
      <c r="D633" s="511"/>
      <c r="E633" s="511"/>
      <c r="F633" s="511"/>
      <c r="G633" s="511"/>
      <c r="H633" s="511"/>
      <c r="I633" s="511"/>
      <c r="J633" s="511"/>
      <c r="K633" s="511"/>
      <c r="L633" s="511"/>
      <c r="M633" s="511"/>
      <c r="N633" s="511"/>
      <c r="O633" s="511"/>
      <c r="P633" s="512"/>
    </row>
    <row r="634" spans="1:16" ht="24.95" customHeight="1" x14ac:dyDescent="0.25">
      <c r="A634" s="513" t="s">
        <v>1366</v>
      </c>
      <c r="B634" s="514"/>
      <c r="C634" s="514"/>
      <c r="D634" s="514"/>
      <c r="E634" s="514"/>
      <c r="F634" s="514"/>
      <c r="G634" s="514"/>
      <c r="H634" s="514"/>
      <c r="I634" s="514"/>
      <c r="J634" s="514"/>
      <c r="K634" s="514"/>
      <c r="L634" s="514"/>
      <c r="M634" s="514"/>
      <c r="N634" s="514"/>
      <c r="O634" s="514"/>
      <c r="P634" s="515"/>
    </row>
    <row r="635" spans="1:16" ht="24.95" customHeight="1" x14ac:dyDescent="0.25">
      <c r="A635" s="534" t="s">
        <v>1133</v>
      </c>
      <c r="B635" s="535"/>
      <c r="C635" s="535"/>
      <c r="D635" s="535"/>
      <c r="E635" s="535"/>
      <c r="F635" s="536"/>
      <c r="G635" s="522" t="s">
        <v>764</v>
      </c>
      <c r="H635" s="548"/>
      <c r="I635" s="523"/>
      <c r="J635" s="523"/>
      <c r="K635" s="523"/>
      <c r="L635" s="523"/>
      <c r="M635" s="523"/>
      <c r="N635" s="523"/>
      <c r="O635" s="523"/>
      <c r="P635" s="524"/>
    </row>
    <row r="636" spans="1:16" ht="24.95" customHeight="1" x14ac:dyDescent="0.25">
      <c r="A636" s="525" t="s">
        <v>393</v>
      </c>
      <c r="B636" s="505" t="s">
        <v>644</v>
      </c>
      <c r="C636" s="505" t="s">
        <v>645</v>
      </c>
      <c r="D636" s="505" t="s">
        <v>1613</v>
      </c>
      <c r="E636" s="505" t="s">
        <v>394</v>
      </c>
      <c r="F636" s="505" t="s">
        <v>621</v>
      </c>
      <c r="G636" s="527" t="s">
        <v>31</v>
      </c>
      <c r="H636" s="528"/>
      <c r="I636" s="263" t="s">
        <v>7</v>
      </c>
      <c r="J636" s="264" t="s">
        <v>32</v>
      </c>
      <c r="K636" s="264" t="s">
        <v>640</v>
      </c>
      <c r="L636" s="265" t="s">
        <v>8</v>
      </c>
      <c r="M636" s="266" t="s">
        <v>9</v>
      </c>
      <c r="N636" s="267" t="s">
        <v>10</v>
      </c>
      <c r="O636" s="264" t="s">
        <v>396</v>
      </c>
      <c r="P636" s="268" t="s">
        <v>623</v>
      </c>
    </row>
    <row r="637" spans="1:16" ht="24.95" customHeight="1" x14ac:dyDescent="0.25">
      <c r="A637" s="538"/>
      <c r="B637" s="506"/>
      <c r="C637" s="506"/>
      <c r="D637" s="506"/>
      <c r="E637" s="506"/>
      <c r="F637" s="506"/>
      <c r="G637" s="269" t="s">
        <v>34</v>
      </c>
      <c r="H637" s="378" t="s">
        <v>35</v>
      </c>
      <c r="I637" s="271" t="s">
        <v>36</v>
      </c>
      <c r="J637" s="272" t="s">
        <v>36</v>
      </c>
      <c r="K637" s="272" t="s">
        <v>36</v>
      </c>
      <c r="L637" s="273" t="s">
        <v>37</v>
      </c>
      <c r="M637" s="274" t="s">
        <v>37</v>
      </c>
      <c r="N637" s="275" t="s">
        <v>38</v>
      </c>
      <c r="O637" s="272" t="s">
        <v>37</v>
      </c>
      <c r="P637" s="276" t="s">
        <v>37</v>
      </c>
    </row>
    <row r="638" spans="1:16" ht="24.95" customHeight="1" x14ac:dyDescent="0.25">
      <c r="A638" s="277" t="s">
        <v>156</v>
      </c>
      <c r="B638" s="278">
        <v>70</v>
      </c>
      <c r="C638" s="249">
        <v>70</v>
      </c>
      <c r="D638" s="249" t="s">
        <v>1614</v>
      </c>
      <c r="E638" s="279">
        <f>IFERROR(B638/C638,0)</f>
        <v>1</v>
      </c>
      <c r="F638" s="279" t="s">
        <v>1250</v>
      </c>
      <c r="G638" s="280">
        <f>IFERROR((VLOOKUP($A638,'Tabela de alimentos'!$A$3:$K$1041,2,FALSE))*$C638/100,0)</f>
        <v>68.774791521739147</v>
      </c>
      <c r="H638" s="282">
        <f>IFERROR((VLOOKUP($A638,'Tabela de alimentos'!$A$3:$K$1041,3,FALSE))*$C638/100,0)</f>
        <v>287.75372772695658</v>
      </c>
      <c r="I638" s="310">
        <f>IFERROR((VLOOKUP($A638,'Tabela de alimentos'!$A$3:$K$1041,4,FALSE))*$C638/100,0)</f>
        <v>0.8876811594202898</v>
      </c>
      <c r="J638" s="282">
        <f>IFERROR((VLOOKUP($A638,'Tabela de alimentos'!$A$3:$K$1041,5,FALSE))*$C638/100,0)</f>
        <v>4.5499999999999999E-2</v>
      </c>
      <c r="K638" s="282">
        <f>IFERROR((VLOOKUP($A638,'Tabela de alimentos'!$A$3:$K$1041,6,FALSE))*$C638/100,0)</f>
        <v>18.169818840579712</v>
      </c>
      <c r="L638" s="283">
        <f>IFERROR((VLOOKUP($A638,'Tabela de alimentos'!$A$3:$K$1041,7,FALSE))*$C638/100,0)</f>
        <v>5.2943333333333342</v>
      </c>
      <c r="M638" s="283">
        <f>IFERROR((VLOOKUP($A638,'Tabela de alimentos'!$A$3:$K$1041,8,FALSE))*$C638/100,0)</f>
        <v>0.26600000000000001</v>
      </c>
      <c r="N638" s="283">
        <f>IFERROR((VLOOKUP($A638,'Tabela de alimentos'!$A$3:$K$1041,9,FALSE))*$C638/100,0)</f>
        <v>22.4</v>
      </c>
      <c r="O638" s="283">
        <f>IFERROR((VLOOKUP($A638,'Tabela de alimentos'!$A$3:$K$1041,10,FALSE))*$C638/100,0)</f>
        <v>15.113</v>
      </c>
      <c r="P638" s="284">
        <f>IFERROR((VLOOKUP($A638,'Tabela de alimentos'!$A$3:$K$1041,11,FALSE))*$C638/100,0)</f>
        <v>0</v>
      </c>
    </row>
    <row r="639" spans="1:16" ht="24.95" customHeight="1" x14ac:dyDescent="0.25">
      <c r="A639" s="285" t="s">
        <v>370</v>
      </c>
      <c r="B639" s="278">
        <v>70</v>
      </c>
      <c r="C639" s="249">
        <v>70</v>
      </c>
      <c r="D639" s="249" t="s">
        <v>1614</v>
      </c>
      <c r="E639" s="279">
        <f>IFERROR(B639/C639,0)</f>
        <v>1</v>
      </c>
      <c r="F639" s="279" t="s">
        <v>1250</v>
      </c>
      <c r="G639" s="282">
        <f>IFERROR((VLOOKUP($A639,'Tabela de alimentos'!$A$3:$K$1041,2,FALSE))*$C639/100,0)</f>
        <v>38.860640000000032</v>
      </c>
      <c r="H639" s="282">
        <f>IFERROR((VLOOKUP($A639,'Tabela de alimentos'!$A$3:$K$1041,3,FALSE))*$C639/100,0)</f>
        <v>162.59291776000015</v>
      </c>
      <c r="I639" s="310">
        <f>IFERROR((VLOOKUP($A639,'Tabela de alimentos'!$A$3:$K$1041,4,FALSE))*$C639/100,0)</f>
        <v>0.20066666666666666</v>
      </c>
      <c r="J639" s="282">
        <f>IFERROR((VLOOKUP($A639,'Tabela de alimentos'!$A$3:$K$1041,5,FALSE))*$C639/100,0)</f>
        <v>0</v>
      </c>
      <c r="K639" s="282">
        <f>IFERROR((VLOOKUP($A639,'Tabela de alimentos'!$A$3:$K$1041,6,FALSE))*$C639/100,0)</f>
        <v>10.607333333333338</v>
      </c>
      <c r="L639" s="283">
        <f>IFERROR((VLOOKUP($A639,'Tabela de alimentos'!$A$3:$K$1041,7,FALSE))*$C639/100,0)</f>
        <v>1.3463333333333332</v>
      </c>
      <c r="M639" s="283">
        <f>IFERROR((VLOOKUP($A639,'Tabela de alimentos'!$A$3:$K$1041,8,FALSE))*$C639/100,0)</f>
        <v>6.5333333333333327E-2</v>
      </c>
      <c r="N639" s="283">
        <f>IFERROR((VLOOKUP($A639,'Tabela de alimentos'!$A$3:$K$1041,9,FALSE))*$C639/100,0)</f>
        <v>2.8</v>
      </c>
      <c r="O639" s="283">
        <f>IFERROR((VLOOKUP($A639,'Tabela de alimentos'!$A$3:$K$1041,10,FALSE))*$C639/100,0)</f>
        <v>1.6846666666666668</v>
      </c>
      <c r="P639" s="284">
        <f>IFERROR((VLOOKUP($A639,'Tabela de alimentos'!$A$3:$K$1041,11,FALSE))*$C639/100,0)</f>
        <v>0</v>
      </c>
    </row>
    <row r="640" spans="1:16" ht="24.95" customHeight="1" x14ac:dyDescent="0.25">
      <c r="A640" s="285" t="s">
        <v>183</v>
      </c>
      <c r="B640" s="278">
        <v>70</v>
      </c>
      <c r="C640" s="249">
        <v>70</v>
      </c>
      <c r="D640" s="249" t="s">
        <v>1614</v>
      </c>
      <c r="E640" s="279">
        <f>IFERROR(B640/C640,0)</f>
        <v>1</v>
      </c>
      <c r="F640" s="279" t="s">
        <v>1250</v>
      </c>
      <c r="G640" s="282">
        <f>IFERROR((VLOOKUP($A640,'Tabela de alimentos'!$A$3:$K$1041,2,FALSE))*$C640/100,0)</f>
        <v>25.741635652173926</v>
      </c>
      <c r="H640" s="282">
        <f>IFERROR((VLOOKUP($A640,'Tabela de alimentos'!$A$3:$K$1041,3,FALSE))*$C640/100,0)</f>
        <v>107.70300356869569</v>
      </c>
      <c r="I640" s="310">
        <f>IFERROR((VLOOKUP($A640,'Tabela de alimentos'!$A$3:$K$1041,4,FALSE))*$C640/100,0)</f>
        <v>0.73043478260869565</v>
      </c>
      <c r="J640" s="282">
        <f>IFERROR((VLOOKUP($A640,'Tabela de alimentos'!$A$3:$K$1041,5,FALSE))*$C640/100,0)</f>
        <v>8.8666666666666671E-2</v>
      </c>
      <c r="K640" s="282">
        <f>IFERROR((VLOOKUP($A640,'Tabela de alimentos'!$A$3:$K$1041,6,FALSE))*$C640/100,0)</f>
        <v>6.2625652173913071</v>
      </c>
      <c r="L640" s="283">
        <f>IFERROR((VLOOKUP($A640,'Tabela de alimentos'!$A$3:$K$1041,7,FALSE))*$C640/100,0)</f>
        <v>15.3202</v>
      </c>
      <c r="M640" s="283">
        <f>IFERROR((VLOOKUP($A640,'Tabela de alimentos'!$A$3:$K$1041,8,FALSE))*$C640/100,0)</f>
        <v>6.3E-2</v>
      </c>
      <c r="N640" s="283">
        <f>IFERROR((VLOOKUP($A640,'Tabela de alimentos'!$A$3:$K$1041,9,FALSE))*$C640/100,0)</f>
        <v>1.4</v>
      </c>
      <c r="O640" s="283">
        <f>IFERROR((VLOOKUP($A640,'Tabela de alimentos'!$A$3:$K$1041,10,FALSE))*$C640/100,0)</f>
        <v>37.61333333333333</v>
      </c>
      <c r="P640" s="284">
        <f>IFERROR((VLOOKUP($A640,'Tabela de alimentos'!$A$3:$K$1041,11,FALSE))*$C640/100,0)</f>
        <v>0</v>
      </c>
    </row>
    <row r="641" spans="1:16" ht="24.95" customHeight="1" x14ac:dyDescent="0.25">
      <c r="A641" s="320" t="s">
        <v>512</v>
      </c>
      <c r="B641" s="422">
        <v>165</v>
      </c>
      <c r="C641" s="249">
        <v>165</v>
      </c>
      <c r="D641" s="249" t="s">
        <v>1615</v>
      </c>
      <c r="E641" s="279">
        <f>IFERROR(B641/C641,0)</f>
        <v>1</v>
      </c>
      <c r="F641" s="279" t="s">
        <v>1354</v>
      </c>
      <c r="G641" s="289">
        <f>IFERROR((VLOOKUP($A641,'Tabela de alimentos'!$A$3:$K$1041,2,FALSE))*$C641/100,0)</f>
        <v>162.83850000000001</v>
      </c>
      <c r="H641" s="282">
        <f>IFERROR((VLOOKUP($A641,'Tabela de alimentos'!$A$3:$K$1041,3,FALSE))*$C641/100,0)</f>
        <v>681.316284</v>
      </c>
      <c r="I641" s="310">
        <f>IFERROR((VLOOKUP($A641,'Tabela de alimentos'!$A$3:$K$1041,4,FALSE))*$C641/100,0)</f>
        <v>5.7089999999999996</v>
      </c>
      <c r="J641" s="282">
        <f>IFERROR((VLOOKUP($A641,'Tabela de alimentos'!$A$3:$K$1041,5,FALSE))*$C641/100,0)</f>
        <v>5.7255000000000003</v>
      </c>
      <c r="K641" s="282">
        <f>IFERROR((VLOOKUP($A641,'Tabela de alimentos'!$A$3:$K$1041,6,FALSE))*$C641/100,0)</f>
        <v>24.122999999999998</v>
      </c>
      <c r="L641" s="283">
        <f>IFERROR((VLOOKUP($A641,'Tabela de alimentos'!$A$3:$K$1041,7,FALSE))*$C641/100,0)</f>
        <v>199.53450000000001</v>
      </c>
      <c r="M641" s="283">
        <f>IFERROR((VLOOKUP($A641,'Tabela de alimentos'!$A$3:$K$1041,8,FALSE))*$C641/100,0)</f>
        <v>0.14849999999999999</v>
      </c>
      <c r="N641" s="283">
        <f>IFERROR((VLOOKUP($A641,'Tabela de alimentos'!$A$3:$K$1041,9,FALSE))*$C641/100,0)</f>
        <v>48.922499999999999</v>
      </c>
      <c r="O641" s="283">
        <f>IFERROR((VLOOKUP($A641,'Tabela de alimentos'!$A$3:$K$1041,10,FALSE))*$C641/100,0)</f>
        <v>6.847500000000001</v>
      </c>
      <c r="P641" s="284">
        <f>IFERROR((VLOOKUP($A641,'Tabela de alimentos'!$A$3:$K$1041,11,FALSE))*$C641/100,0)</f>
        <v>73.887</v>
      </c>
    </row>
    <row r="642" spans="1:16" ht="33" customHeight="1" x14ac:dyDescent="0.25">
      <c r="A642" s="373" t="s">
        <v>1209</v>
      </c>
      <c r="B642" s="564" t="s">
        <v>1355</v>
      </c>
      <c r="C642" s="565"/>
      <c r="D642" s="481"/>
      <c r="E642" s="374"/>
      <c r="F642" s="374"/>
      <c r="G642" s="290"/>
      <c r="H642" s="257"/>
      <c r="I642" s="257"/>
      <c r="J642" s="257"/>
      <c r="K642" s="257"/>
      <c r="L642" s="257"/>
      <c r="M642" s="257"/>
      <c r="N642" s="257"/>
      <c r="O642" s="257"/>
      <c r="P642" s="294"/>
    </row>
    <row r="643" spans="1:16" ht="24.95" customHeight="1" x14ac:dyDescent="0.25">
      <c r="A643" s="295" t="s">
        <v>767</v>
      </c>
      <c r="B643" s="537"/>
      <c r="C643" s="537"/>
      <c r="D643" s="250"/>
      <c r="E643" s="296"/>
      <c r="F643" s="296"/>
      <c r="G643" s="297"/>
      <c r="H643" s="296"/>
      <c r="I643" s="296"/>
      <c r="J643" s="296"/>
      <c r="K643" s="296"/>
      <c r="L643" s="296"/>
      <c r="M643" s="298"/>
      <c r="N643" s="298"/>
      <c r="O643" s="298"/>
      <c r="P643" s="299"/>
    </row>
    <row r="644" spans="1:16" ht="24.95" customHeight="1" x14ac:dyDescent="0.25">
      <c r="A644" s="325" t="s">
        <v>1130</v>
      </c>
      <c r="G644" s="251"/>
      <c r="P644" s="301"/>
    </row>
    <row r="645" spans="1:16" ht="24.95" customHeight="1" x14ac:dyDescent="0.25">
      <c r="A645" s="325" t="s">
        <v>1129</v>
      </c>
      <c r="G645" s="251"/>
      <c r="P645" s="301"/>
    </row>
    <row r="646" spans="1:16" ht="24.95" customHeight="1" x14ac:dyDescent="0.25">
      <c r="A646" s="325" t="s">
        <v>1352</v>
      </c>
      <c r="G646" s="251"/>
      <c r="P646" s="301"/>
    </row>
    <row r="647" spans="1:16" ht="24.95" customHeight="1" thickBot="1" x14ac:dyDescent="0.3">
      <c r="A647" s="332" t="s">
        <v>1353</v>
      </c>
      <c r="B647" s="252"/>
      <c r="C647" s="252"/>
      <c r="D647" s="252"/>
      <c r="E647" s="252"/>
      <c r="F647" s="252"/>
      <c r="G647" s="252"/>
      <c r="H647" s="252"/>
      <c r="I647" s="252"/>
      <c r="J647" s="252"/>
      <c r="K647" s="252"/>
      <c r="L647" s="252"/>
      <c r="M647" s="252"/>
      <c r="N647" s="252"/>
      <c r="O647" s="252"/>
      <c r="P647" s="303"/>
    </row>
    <row r="648" spans="1:16" ht="24.95" customHeight="1" thickBot="1" x14ac:dyDescent="0.3">
      <c r="A648" s="322"/>
      <c r="B648" s="532" t="s">
        <v>1152</v>
      </c>
      <c r="C648" s="532"/>
      <c r="D648" s="532"/>
      <c r="E648" s="532"/>
      <c r="F648" s="532"/>
      <c r="G648" s="532"/>
      <c r="H648" s="532"/>
      <c r="I648" s="532"/>
      <c r="J648" s="532"/>
      <c r="K648" s="532"/>
      <c r="L648" s="334"/>
      <c r="M648" s="334"/>
      <c r="N648" s="334"/>
      <c r="O648" s="334"/>
      <c r="P648" s="335"/>
    </row>
    <row r="649" spans="1:16" ht="48" customHeight="1" x14ac:dyDescent="0.25">
      <c r="A649" s="510" t="s">
        <v>762</v>
      </c>
      <c r="B649" s="511"/>
      <c r="C649" s="511"/>
      <c r="D649" s="511"/>
      <c r="E649" s="511"/>
      <c r="F649" s="511"/>
      <c r="G649" s="511"/>
      <c r="H649" s="511"/>
      <c r="I649" s="511"/>
      <c r="J649" s="511"/>
      <c r="K649" s="511"/>
      <c r="L649" s="511"/>
      <c r="M649" s="511"/>
      <c r="N649" s="511"/>
      <c r="O649" s="511"/>
      <c r="P649" s="512"/>
    </row>
    <row r="650" spans="1:16" ht="24.95" customHeight="1" x14ac:dyDescent="0.25">
      <c r="A650" s="513" t="s">
        <v>1366</v>
      </c>
      <c r="B650" s="514"/>
      <c r="C650" s="514"/>
      <c r="D650" s="514"/>
      <c r="E650" s="514"/>
      <c r="F650" s="514"/>
      <c r="G650" s="514"/>
      <c r="H650" s="514"/>
      <c r="I650" s="514"/>
      <c r="J650" s="514"/>
      <c r="K650" s="514"/>
      <c r="L650" s="514"/>
      <c r="M650" s="514"/>
      <c r="N650" s="514"/>
      <c r="O650" s="514"/>
      <c r="P650" s="515"/>
    </row>
    <row r="651" spans="1:16" ht="24.95" customHeight="1" x14ac:dyDescent="0.25">
      <c r="A651" s="534" t="s">
        <v>1068</v>
      </c>
      <c r="B651" s="535"/>
      <c r="C651" s="535"/>
      <c r="D651" s="535"/>
      <c r="E651" s="535"/>
      <c r="F651" s="536"/>
      <c r="G651" s="522" t="s">
        <v>764</v>
      </c>
      <c r="H651" s="548"/>
      <c r="I651" s="523"/>
      <c r="J651" s="523"/>
      <c r="K651" s="523"/>
      <c r="L651" s="523"/>
      <c r="M651" s="523"/>
      <c r="N651" s="523"/>
      <c r="O651" s="523"/>
      <c r="P651" s="524"/>
    </row>
    <row r="652" spans="1:16" ht="24.95" customHeight="1" x14ac:dyDescent="0.25">
      <c r="A652" s="525" t="s">
        <v>393</v>
      </c>
      <c r="B652" s="505" t="s">
        <v>644</v>
      </c>
      <c r="C652" s="505" t="s">
        <v>645</v>
      </c>
      <c r="D652" s="505" t="s">
        <v>1613</v>
      </c>
      <c r="E652" s="505" t="s">
        <v>394</v>
      </c>
      <c r="F652" s="505" t="s">
        <v>621</v>
      </c>
      <c r="G652" s="570" t="s">
        <v>31</v>
      </c>
      <c r="H652" s="571"/>
      <c r="I652" s="403" t="s">
        <v>7</v>
      </c>
      <c r="J652" s="404" t="s">
        <v>32</v>
      </c>
      <c r="K652" s="404" t="s">
        <v>640</v>
      </c>
      <c r="L652" s="405" t="s">
        <v>8</v>
      </c>
      <c r="M652" s="406" t="s">
        <v>9</v>
      </c>
      <c r="N652" s="407" t="s">
        <v>10</v>
      </c>
      <c r="O652" s="404" t="s">
        <v>396</v>
      </c>
      <c r="P652" s="408" t="s">
        <v>623</v>
      </c>
    </row>
    <row r="653" spans="1:16" ht="24.95" customHeight="1" x14ac:dyDescent="0.25">
      <c r="A653" s="526"/>
      <c r="B653" s="506"/>
      <c r="C653" s="506"/>
      <c r="D653" s="506"/>
      <c r="E653" s="506"/>
      <c r="F653" s="506"/>
      <c r="G653" s="409" t="s">
        <v>34</v>
      </c>
      <c r="H653" s="410" t="s">
        <v>35</v>
      </c>
      <c r="I653" s="411" t="s">
        <v>36</v>
      </c>
      <c r="J653" s="412" t="s">
        <v>36</v>
      </c>
      <c r="K653" s="412" t="s">
        <v>36</v>
      </c>
      <c r="L653" s="413" t="s">
        <v>37</v>
      </c>
      <c r="M653" s="414" t="s">
        <v>37</v>
      </c>
      <c r="N653" s="415" t="s">
        <v>38</v>
      </c>
      <c r="O653" s="412" t="s">
        <v>37</v>
      </c>
      <c r="P653" s="416" t="s">
        <v>37</v>
      </c>
    </row>
    <row r="654" spans="1:16" ht="24.95" customHeight="1" x14ac:dyDescent="0.25">
      <c r="A654" s="277" t="s">
        <v>282</v>
      </c>
      <c r="B654" s="278">
        <v>90</v>
      </c>
      <c r="C654" s="249">
        <v>50</v>
      </c>
      <c r="D654" s="249" t="s">
        <v>1614</v>
      </c>
      <c r="E654" s="279">
        <f t="shared" ref="E654:E665" si="27">IFERROR(B654/C654,0)</f>
        <v>1.8</v>
      </c>
      <c r="F654" s="279" t="s">
        <v>1300</v>
      </c>
      <c r="G654" s="280">
        <f>IFERROR((VLOOKUP($A654,'[1]Tabela de alimentos'!$A$3:$K$1041,2,FALSE))*$C654/100,0)</f>
        <v>59.579633333333319</v>
      </c>
      <c r="H654" s="282">
        <f>IFERROR((VLOOKUP($A654,'[1]Tabela de alimentos'!$A$3:$K$1041,3,FALSE))*$C654/100,0)</f>
        <v>249.28118586666665</v>
      </c>
      <c r="I654" s="310">
        <f>IFERROR((VLOOKUP($A654,'[1]Tabela de alimentos'!$A$3:$K$1041,4,FALSE))*$C654/100,0)</f>
        <v>10.763333333333332</v>
      </c>
      <c r="J654" s="282">
        <f>IFERROR((VLOOKUP($A654,'[1]Tabela de alimentos'!$A$3:$K$1041,5,FALSE))*$C654/100,0)</f>
        <v>1.51</v>
      </c>
      <c r="K654" s="282">
        <f>IFERROR((VLOOKUP($A654,'[1]Tabela de alimentos'!$A$3:$K$1041,6,FALSE))*$C654/100,0)</f>
        <v>0</v>
      </c>
      <c r="L654" s="283">
        <f>IFERROR((VLOOKUP($A654,'[1]Tabela de alimentos'!$A$3:$K$1041,7,FALSE))*$C654/100,0)</f>
        <v>3.6816666666666666</v>
      </c>
      <c r="M654" s="283">
        <f>IFERROR((VLOOKUP($A654,'[1]Tabela de alimentos'!$A$3:$K$1041,8,FALSE))*$C654/100,0)</f>
        <v>0.21666666666666667</v>
      </c>
      <c r="N654" s="283">
        <f>IFERROR((VLOOKUP($A654,'[1]Tabela de alimentos'!$A$3:$K$1041,9,FALSE))*$C654/100,0)</f>
        <v>1</v>
      </c>
      <c r="O654" s="283">
        <f>IFERROR((VLOOKUP($A654,'[1]Tabela de alimentos'!$A$3:$K$1041,10,FALSE))*$C654/100,0)</f>
        <v>0</v>
      </c>
      <c r="P654" s="284">
        <f>IFERROR((VLOOKUP($A654,'[1]Tabela de alimentos'!$A$3:$K$1041,11,FALSE))*$C654/100,0)</f>
        <v>28</v>
      </c>
    </row>
    <row r="655" spans="1:16" ht="24.95" customHeight="1" x14ac:dyDescent="0.25">
      <c r="A655" s="285" t="s">
        <v>90</v>
      </c>
      <c r="B655" s="278">
        <v>1</v>
      </c>
      <c r="C655" s="249">
        <v>1</v>
      </c>
      <c r="D655" s="249" t="s">
        <v>1614</v>
      </c>
      <c r="E655" s="279">
        <f t="shared" si="27"/>
        <v>1</v>
      </c>
      <c r="F655" s="279" t="s">
        <v>1290</v>
      </c>
      <c r="G655" s="282">
        <f>IFERROR((VLOOKUP($A655,'[1]Tabela de alimentos'!$A$3:$K$1041,2,FALSE))*$C655/100,0)</f>
        <v>1.1312987826086958</v>
      </c>
      <c r="H655" s="282">
        <f>IFERROR((VLOOKUP($A655,'[1]Tabela de alimentos'!$A$3:$K$1041,3,FALSE))*$C655/100,0)</f>
        <v>4.733354106434783</v>
      </c>
      <c r="I655" s="310">
        <f>IFERROR((VLOOKUP($A655,'[1]Tabela de alimentos'!$A$3:$K$1041,4,FALSE))*$C655/100,0)</f>
        <v>7.0108695652173911E-2</v>
      </c>
      <c r="J655" s="282">
        <f>IFERROR((VLOOKUP($A655,'[1]Tabela de alimentos'!$A$3:$K$1041,5,FALSE))*$C655/100,0)</f>
        <v>2.2000000000000001E-3</v>
      </c>
      <c r="K655" s="282">
        <f>IFERROR((VLOOKUP($A655,'[1]Tabela de alimentos'!$A$3:$K$1041,6,FALSE))*$C655/100,0)</f>
        <v>0.23905797101449278</v>
      </c>
      <c r="L655" s="283">
        <f>IFERROR((VLOOKUP($A655,'[1]Tabela de alimentos'!$A$3:$K$1041,7,FALSE))*$C655/100,0)</f>
        <v>0.1356</v>
      </c>
      <c r="M655" s="283">
        <f>IFERROR((VLOOKUP($A655,'[1]Tabela de alimentos'!$A$3:$K$1041,8,FALSE))*$C655/100,0)</f>
        <v>8.0000000000000002E-3</v>
      </c>
      <c r="N655" s="283">
        <f>IFERROR((VLOOKUP($A655,'[1]Tabela de alimentos'!$A$3:$K$1041,9,FALSE))*$C655/100,0)</f>
        <v>0</v>
      </c>
      <c r="O655" s="283">
        <f>IFERROR((VLOOKUP($A655,'[1]Tabela de alimentos'!$A$3:$K$1041,10,FALSE))*$C655/100,0)</f>
        <v>0</v>
      </c>
      <c r="P655" s="284">
        <f>IFERROR((VLOOKUP($A655,'[1]Tabela de alimentos'!$A$3:$K$1041,11,FALSE))*$C655/100,0)</f>
        <v>5.3600000000000002E-2</v>
      </c>
    </row>
    <row r="656" spans="1:16" ht="24.95" customHeight="1" x14ac:dyDescent="0.25">
      <c r="A656" s="285" t="s">
        <v>861</v>
      </c>
      <c r="B656" s="278">
        <v>0.2</v>
      </c>
      <c r="C656" s="249">
        <v>0.2</v>
      </c>
      <c r="D656" s="249" t="s">
        <v>1614</v>
      </c>
      <c r="E656" s="279">
        <f t="shared" si="27"/>
        <v>1</v>
      </c>
      <c r="F656" s="279" t="s">
        <v>1291</v>
      </c>
      <c r="G656" s="282">
        <f>IFERROR((VLOOKUP($A656,'[1]Tabela de alimentos'!$A$3:$K$1041,2,FALSE))*$C656/100,0)</f>
        <v>0</v>
      </c>
      <c r="H656" s="282">
        <f>IFERROR((VLOOKUP($A656,'[1]Tabela de alimentos'!$A$3:$K$1041,3,FALSE))*$C656/100,0)</f>
        <v>0</v>
      </c>
      <c r="I656" s="310">
        <f>IFERROR((VLOOKUP($A656,'[1]Tabela de alimentos'!$A$3:$K$1041,4,FALSE))*$C656/100,0)</f>
        <v>0</v>
      </c>
      <c r="J656" s="282">
        <f>IFERROR((VLOOKUP($A656,'[1]Tabela de alimentos'!$A$3:$K$1041,5,FALSE))*$C656/100,0)</f>
        <v>0</v>
      </c>
      <c r="K656" s="282">
        <f>IFERROR((VLOOKUP($A656,'[1]Tabela de alimentos'!$A$3:$K$1041,6,FALSE))*$C656/100,0)</f>
        <v>0</v>
      </c>
      <c r="L656" s="283">
        <f>IFERROR((VLOOKUP($A656,'[1]Tabela de alimentos'!$A$3:$K$1041,7,FALSE))*$C656/100,0)</f>
        <v>0</v>
      </c>
      <c r="M656" s="283">
        <f>IFERROR((VLOOKUP($A656,'[1]Tabela de alimentos'!$A$3:$K$1041,8,FALSE))*$C656/100,0)</f>
        <v>0</v>
      </c>
      <c r="N656" s="283">
        <f>IFERROR((VLOOKUP($A656,'[1]Tabela de alimentos'!$A$3:$K$1041,9,FALSE))*$C656/100,0)</f>
        <v>0</v>
      </c>
      <c r="O656" s="283">
        <f>IFERROR((VLOOKUP($A656,'[1]Tabela de alimentos'!$A$3:$K$1041,10,FALSE))*$C656/100,0)</f>
        <v>0</v>
      </c>
      <c r="P656" s="284">
        <f>IFERROR((VLOOKUP($A656,'[1]Tabela de alimentos'!$A$3:$K$1041,11,FALSE))*$C656/100,0)</f>
        <v>79.88600000000001</v>
      </c>
    </row>
    <row r="657" spans="1:16" ht="24.95" customHeight="1" x14ac:dyDescent="0.25">
      <c r="A657" s="285" t="s">
        <v>226</v>
      </c>
      <c r="B657" s="278">
        <v>5</v>
      </c>
      <c r="C657" s="249">
        <v>5</v>
      </c>
      <c r="D657" s="249" t="s">
        <v>1615</v>
      </c>
      <c r="E657" s="279">
        <f t="shared" si="27"/>
        <v>1</v>
      </c>
      <c r="F657" s="279" t="s">
        <v>1292</v>
      </c>
      <c r="G657" s="282">
        <f>IFERROR((VLOOKUP($A657,'[1]Tabela de alimentos'!$A$3:$K$1041,2,FALSE))*$C657/100,0)</f>
        <v>44.2</v>
      </c>
      <c r="H657" s="282">
        <f>IFERROR((VLOOKUP($A657,'[1]Tabela de alimentos'!$A$3:$K$1041,3,FALSE))*$C657/100,0)</f>
        <v>184.93279999999999</v>
      </c>
      <c r="I657" s="310">
        <f>IFERROR((VLOOKUP($A657,'[1]Tabela de alimentos'!$A$3:$K$1041,4,FALSE))*$C657/100,0)</f>
        <v>0</v>
      </c>
      <c r="J657" s="282">
        <f>IFERROR((VLOOKUP($A657,'[1]Tabela de alimentos'!$A$3:$K$1041,5,FALSE))*$C657/100,0)</f>
        <v>5</v>
      </c>
      <c r="K657" s="282">
        <f>IFERROR((VLOOKUP($A657,'[1]Tabela de alimentos'!$A$3:$K$1041,6,FALSE))*$C657/100,0)</f>
        <v>0</v>
      </c>
      <c r="L657" s="283">
        <f>IFERROR((VLOOKUP($A657,'[1]Tabela de alimentos'!$A$3:$K$1041,7,FALSE))*$C657/100,0)</f>
        <v>0</v>
      </c>
      <c r="M657" s="283">
        <f>IFERROR((VLOOKUP($A657,'[1]Tabela de alimentos'!$A$3:$K$1041,8,FALSE))*$C657/100,0)</f>
        <v>0</v>
      </c>
      <c r="N657" s="283">
        <f>IFERROR((VLOOKUP($A657,'[1]Tabela de alimentos'!$A$3:$K$1041,9,FALSE))*$C657/100,0)</f>
        <v>0</v>
      </c>
      <c r="O657" s="283">
        <f>IFERROR((VLOOKUP($A657,'[1]Tabela de alimentos'!$A$3:$K$1041,10,FALSE))*$C657/100,0)</f>
        <v>0</v>
      </c>
      <c r="P657" s="284">
        <f>IFERROR((VLOOKUP($A657,'[1]Tabela de alimentos'!$A$3:$K$1041,11,FALSE))*$C657/100,0)</f>
        <v>0</v>
      </c>
    </row>
    <row r="658" spans="1:16" ht="24.95" customHeight="1" x14ac:dyDescent="0.25">
      <c r="A658" s="285" t="s">
        <v>817</v>
      </c>
      <c r="B658" s="278">
        <v>0.1</v>
      </c>
      <c r="C658" s="249">
        <v>0.1</v>
      </c>
      <c r="D658" s="249" t="s">
        <v>1614</v>
      </c>
      <c r="E658" s="279">
        <f>IFERROR(B658/C658,0)</f>
        <v>1</v>
      </c>
      <c r="F658" s="279" t="s">
        <v>1291</v>
      </c>
      <c r="G658" s="282">
        <f>IFERROR((VLOOKUP($A658,'[1]Tabela de alimentos'!$A$3:$K$1041,2,FALSE))*$C658/100,0)</f>
        <v>3.0000000000000005E-3</v>
      </c>
      <c r="H658" s="283">
        <f>IFERROR((VLOOKUP($A658,'[1]Tabela de alimentos'!$A$3:$K$1041,3,FALSE))*$C658/100,0)</f>
        <v>1.3000000000000001E-2</v>
      </c>
      <c r="I658" s="310">
        <f>IFERROR((VLOOKUP($A658,'[1]Tabela de alimentos'!$A$3:$K$1041,4,FALSE))*$C658/100,0)</f>
        <v>8.9999999999999992E-5</v>
      </c>
      <c r="J658" s="282">
        <f>IFERROR((VLOOKUP($A658,'[1]Tabela de alimentos'!$A$3:$K$1041,5,FALSE))*$C658/100,0)</f>
        <v>6.0000000000000002E-5</v>
      </c>
      <c r="K658" s="282">
        <f>IFERROR((VLOOKUP($A658,'[1]Tabela de alimentos'!$A$3:$K$1041,6,FALSE))*$C658/100,0)</f>
        <v>7.2999999999999996E-4</v>
      </c>
      <c r="L658" s="283">
        <f>IFERROR((VLOOKUP($A658,'[1]Tabela de alimentos'!$A$3:$K$1041,7,FALSE))*$C658/100,0)</f>
        <v>2.1099999999999999E-3</v>
      </c>
      <c r="M658" s="283">
        <f>IFERROR((VLOOKUP($A658,'[1]Tabela de alimentos'!$A$3:$K$1041,8,FALSE))*$C658/100,0)</f>
        <v>1.9000000000000004E-4</v>
      </c>
      <c r="N658" s="283">
        <f>IFERROR((VLOOKUP($A658,'[1]Tabela de alimentos'!$A$3:$K$1041,9,FALSE))*$C658/100,0)</f>
        <v>0</v>
      </c>
      <c r="O658" s="283">
        <f>IFERROR((VLOOKUP($A658,'[1]Tabela de alimentos'!$A$3:$K$1041,10,FALSE))*$C658/100,0)</f>
        <v>1.0000000000000001E-5</v>
      </c>
      <c r="P658" s="284">
        <f>IFERROR((VLOOKUP($A658,'[1]Tabela de alimentos'!$A$3:$K$1041,11,FALSE))*$C658/100,0)</f>
        <v>1.2E-4</v>
      </c>
    </row>
    <row r="659" spans="1:16" ht="24.95" customHeight="1" x14ac:dyDescent="0.25">
      <c r="A659" s="285" t="s">
        <v>103</v>
      </c>
      <c r="B659" s="278">
        <v>15</v>
      </c>
      <c r="C659" s="249">
        <v>10</v>
      </c>
      <c r="D659" s="249" t="s">
        <v>1614</v>
      </c>
      <c r="E659" s="279">
        <f t="shared" si="27"/>
        <v>1.5</v>
      </c>
      <c r="F659" s="279" t="s">
        <v>1216</v>
      </c>
      <c r="G659" s="282">
        <f>IFERROR((VLOOKUP($A659,'[1]Tabela de alimentos'!$A$3:$K$1041,2,FALSE))*$C659/100,0)</f>
        <v>3</v>
      </c>
      <c r="H659" s="282">
        <f>IFERROR((VLOOKUP($A659,'[1]Tabela de alimentos'!$A$3:$K$1041,3,FALSE))*$C659/100,0)</f>
        <v>12.8</v>
      </c>
      <c r="I659" s="310">
        <f>IFERROR((VLOOKUP($A659,'[1]Tabela de alimentos'!$A$3:$K$1041,4,FALSE))*$C659/100,0)</f>
        <v>0.11200000000000002</v>
      </c>
      <c r="J659" s="282">
        <f>IFERROR((VLOOKUP($A659,'[1]Tabela de alimentos'!$A$3:$K$1041,5,FALSE))*$C659/100,0)</f>
        <v>2.1000000000000001E-2</v>
      </c>
      <c r="K659" s="282">
        <f>IFERROR((VLOOKUP($A659,'[1]Tabela de alimentos'!$A$3:$K$1041,6,FALSE))*$C659/100,0)</f>
        <v>0.45599999999999996</v>
      </c>
      <c r="L659" s="283">
        <f>IFERROR((VLOOKUP($A659,'[1]Tabela de alimentos'!$A$3:$K$1041,7,FALSE))*$C659/100,0)</f>
        <v>2.14</v>
      </c>
      <c r="M659" s="283">
        <f>IFERROR((VLOOKUP($A659,'[1]Tabela de alimentos'!$A$3:$K$1041,8,FALSE))*$C659/100,0)</f>
        <v>4.6999999999999993E-2</v>
      </c>
      <c r="N659" s="283">
        <f>IFERROR((VLOOKUP($A659,'[1]Tabela de alimentos'!$A$3:$K$1041,9,FALSE))*$C659/100,0)</f>
        <v>74</v>
      </c>
      <c r="O659" s="283">
        <f>IFERROR((VLOOKUP($A659,'[1]Tabela de alimentos'!$A$3:$K$1041,10,FALSE))*$C659/100,0)</f>
        <v>0.51166666666666671</v>
      </c>
      <c r="P659" s="284">
        <f>IFERROR((VLOOKUP($A659,'[1]Tabela de alimentos'!$A$3:$K$1041,11,FALSE))*$C659/100,0)</f>
        <v>1.1100000000000001</v>
      </c>
    </row>
    <row r="660" spans="1:16" ht="24.95" customHeight="1" x14ac:dyDescent="0.25">
      <c r="A660" s="285" t="s">
        <v>88</v>
      </c>
      <c r="B660" s="278">
        <v>17</v>
      </c>
      <c r="C660" s="249">
        <v>15</v>
      </c>
      <c r="D660" s="249" t="s">
        <v>1614</v>
      </c>
      <c r="E660" s="279">
        <f t="shared" si="27"/>
        <v>1.1333333333333333</v>
      </c>
      <c r="F660" s="423" t="s">
        <v>1333</v>
      </c>
      <c r="G660" s="282">
        <f>IFERROR((VLOOKUP($A660,'[1]Tabela de alimentos'!$A$3:$K$1041,2,FALSE))*$C660/100,0)</f>
        <v>2.0731352173913016</v>
      </c>
      <c r="H660" s="282">
        <f>IFERROR((VLOOKUP($A660,'[1]Tabela de alimentos'!$A$3:$K$1041,3,FALSE))*$C660/100,0)</f>
        <v>8.6739977495652063</v>
      </c>
      <c r="I660" s="310">
        <f>IFERROR((VLOOKUP($A660,'[1]Tabela de alimentos'!$A$3:$K$1041,4,FALSE))*$C660/100,0)</f>
        <v>0.25326086956521743</v>
      </c>
      <c r="J660" s="282">
        <f>IFERROR((VLOOKUP($A660,'[1]Tabela de alimentos'!$A$3:$K$1041,5,FALSE))*$C660/100,0)</f>
        <v>1.8500000000000003E-2</v>
      </c>
      <c r="K660" s="282">
        <f>IFERROR((VLOOKUP($A660,'[1]Tabela de alimentos'!$A$3:$K$1041,6,FALSE))*$C660/100,0)</f>
        <v>0.36423913043478268</v>
      </c>
      <c r="L660" s="283">
        <f>IFERROR((VLOOKUP($A660,'[1]Tabela de alimentos'!$A$3:$K$1041,7,FALSE))*$C660/100,0)</f>
        <v>4.1270000000000007</v>
      </c>
      <c r="M660" s="283">
        <f>IFERROR((VLOOKUP($A660,'[1]Tabela de alimentos'!$A$3:$K$1041,8,FALSE))*$C660/100,0)</f>
        <v>9.1499999999999998E-2</v>
      </c>
      <c r="N660" s="283">
        <f>IFERROR((VLOOKUP($A660,'[1]Tabela de alimentos'!$A$3:$K$1041,9,FALSE))*$C660/100,0)</f>
        <v>32.549999999999997</v>
      </c>
      <c r="O660" s="283">
        <f>IFERROR((VLOOKUP($A660,'[1]Tabela de alimentos'!$A$3:$K$1041,10,FALSE))*$C660/100,0)</f>
        <v>3.2085000000000004</v>
      </c>
      <c r="P660" s="284">
        <f>IFERROR((VLOOKUP($A660,'[1]Tabela de alimentos'!$A$3:$K$1041,11,FALSE))*$C660/100,0)</f>
        <v>0.63500000000000001</v>
      </c>
    </row>
    <row r="661" spans="1:16" ht="24.95" customHeight="1" x14ac:dyDescent="0.25">
      <c r="A661" s="285" t="s">
        <v>137</v>
      </c>
      <c r="B661" s="278">
        <v>40</v>
      </c>
      <c r="C661" s="249">
        <v>35</v>
      </c>
      <c r="D661" s="249" t="s">
        <v>1614</v>
      </c>
      <c r="E661" s="279">
        <f t="shared" si="27"/>
        <v>1.1428571428571428</v>
      </c>
      <c r="F661" s="279" t="s">
        <v>1260</v>
      </c>
      <c r="G661" s="282">
        <f>IFERROR((VLOOKUP($A661,'[1]Tabela de alimentos'!$A$3:$K$1041,2,FALSE))*$C661/100,0)</f>
        <v>7.1914182083333227</v>
      </c>
      <c r="H661" s="282">
        <f>IFERROR((VLOOKUP($A661,'[1]Tabela de alimentos'!$A$3:$K$1041,3,FALSE))*$C661/100,0)</f>
        <v>30.08889378366662</v>
      </c>
      <c r="I661" s="310">
        <f>IFERROR((VLOOKUP($A661,'[1]Tabela de alimentos'!$A$3:$K$1041,4,FALSE))*$C661/100,0)</f>
        <v>0.28364583333333337</v>
      </c>
      <c r="J661" s="282">
        <f>IFERROR((VLOOKUP($A661,'[1]Tabela de alimentos'!$A$3:$K$1041,5,FALSE))*$C661/100,0)</f>
        <v>0</v>
      </c>
      <c r="K661" s="282">
        <f>IFERROR((VLOOKUP($A661,'[1]Tabela de alimentos'!$A$3:$K$1041,6,FALSE))*$C661/100,0)</f>
        <v>1.7912708333333316</v>
      </c>
      <c r="L661" s="283">
        <f>IFERROR((VLOOKUP($A661,'[1]Tabela de alimentos'!$A$3:$K$1041,7,FALSE))*$C661/100,0)</f>
        <v>2.4312166666666668</v>
      </c>
      <c r="M661" s="283">
        <f>IFERROR((VLOOKUP($A661,'[1]Tabela de alimentos'!$A$3:$K$1041,8,FALSE))*$C661/100,0)</f>
        <v>0.10161666666666667</v>
      </c>
      <c r="N661" s="283">
        <f>IFERROR((VLOOKUP($A661,'[1]Tabela de alimentos'!$A$3:$K$1041,9,FALSE))*$C661/100,0)</f>
        <v>0</v>
      </c>
      <c r="O661" s="283">
        <f>IFERROR((VLOOKUP($A661,'[1]Tabela de alimentos'!$A$3:$K$1041,10,FALSE))*$C661/100,0)</f>
        <v>4.4813999999999998</v>
      </c>
      <c r="P661" s="284">
        <f>IFERROR((VLOOKUP($A661,'[1]Tabela de alimentos'!$A$3:$K$1041,11,FALSE))*$C661/100,0)</f>
        <v>1.8350500000000003</v>
      </c>
    </row>
    <row r="662" spans="1:16" ht="24.95" customHeight="1" x14ac:dyDescent="0.25">
      <c r="A662" s="285" t="s">
        <v>310</v>
      </c>
      <c r="B662" s="278">
        <v>40</v>
      </c>
      <c r="C662" s="249">
        <v>40</v>
      </c>
      <c r="D662" s="249" t="s">
        <v>1614</v>
      </c>
      <c r="E662" s="279">
        <f t="shared" si="27"/>
        <v>1</v>
      </c>
      <c r="F662" s="279" t="s">
        <v>1334</v>
      </c>
      <c r="G662" s="282">
        <f>IFERROR((VLOOKUP($A662,'[1]Tabela de alimentos'!$A$3:$K$1041,2,FALSE))*$C662/100,0)</f>
        <v>102.63125946666668</v>
      </c>
      <c r="H662" s="282">
        <f>IFERROR((VLOOKUP($A662,'[1]Tabela de alimentos'!$A$3:$K$1041,3,FALSE))*$C662/100,0)</f>
        <v>429.40918960853332</v>
      </c>
      <c r="I662" s="310">
        <f>IFERROR((VLOOKUP($A662,'[1]Tabela de alimentos'!$A$3:$K$1041,4,FALSE))*$C662/100,0)</f>
        <v>3.8518186666666669</v>
      </c>
      <c r="J662" s="282">
        <f>IFERROR((VLOOKUP($A662,'[1]Tabela de alimentos'!$A$3:$K$1041,5,FALSE))*$C662/100,0)</f>
        <v>9.3764000000000003</v>
      </c>
      <c r="K662" s="282">
        <f>IFERROR((VLOOKUP($A662,'[1]Tabela de alimentos'!$A$3:$K$1041,6,FALSE))*$C662/100,0)</f>
        <v>0.97298133333333336</v>
      </c>
      <c r="L662" s="283">
        <f>IFERROR((VLOOKUP($A662,'[1]Tabela de alimentos'!$A$3:$K$1041,7,FALSE))*$C662/100,0)</f>
        <v>103.78666666666666</v>
      </c>
      <c r="M662" s="283">
        <f>IFERROR((VLOOKUP($A662,'[1]Tabela de alimentos'!$A$3:$K$1041,8,FALSE))*$C662/100,0)</f>
        <v>4.6000000000000006E-2</v>
      </c>
      <c r="N662" s="283">
        <f>IFERROR((VLOOKUP($A662,'[1]Tabela de alimentos'!$A$3:$K$1041,9,FALSE))*$C662/100,0)</f>
        <v>77.834666666666678</v>
      </c>
      <c r="O662" s="283">
        <f>IFERROR((VLOOKUP($A662,'[1]Tabela de alimentos'!$A$3:$K$1041,10,FALSE))*$C662/100,0)</f>
        <v>0</v>
      </c>
      <c r="P662" s="284">
        <f>IFERROR((VLOOKUP($A662,'[1]Tabela de alimentos'!$A$3:$K$1041,11,FALSE))*$C662/100,0)</f>
        <v>223.2</v>
      </c>
    </row>
    <row r="663" spans="1:16" ht="24.95" customHeight="1" x14ac:dyDescent="0.25">
      <c r="A663" s="285" t="s">
        <v>74</v>
      </c>
      <c r="B663" s="278">
        <v>50</v>
      </c>
      <c r="C663" s="249">
        <v>50</v>
      </c>
      <c r="D663" s="249" t="s">
        <v>1614</v>
      </c>
      <c r="E663" s="279">
        <f t="shared" si="27"/>
        <v>1</v>
      </c>
      <c r="F663" s="279" t="s">
        <v>1323</v>
      </c>
      <c r="G663" s="282">
        <f>IFERROR((VLOOKUP($A663,'[1]Tabela de alimentos'!$A$3:$K$1041,2,FALSE))*$C663/100,0)</f>
        <v>126.49701499999999</v>
      </c>
      <c r="H663" s="282">
        <f>IFERROR((VLOOKUP($A663,'[1]Tabela de alimentos'!$A$3:$K$1041,3,FALSE))*$C663/100,0)</f>
        <v>529.26351076000003</v>
      </c>
      <c r="I663" s="310">
        <f>IFERROR((VLOOKUP($A663,'[1]Tabela de alimentos'!$A$3:$K$1041,4,FALSE))*$C663/100,0)</f>
        <v>5.9754998000462827</v>
      </c>
      <c r="J663" s="282">
        <f>IFERROR((VLOOKUP($A663,'[1]Tabela de alimentos'!$A$3:$K$1041,5,FALSE))*$C663/100,0)</f>
        <v>1.3633333333333331</v>
      </c>
      <c r="K663" s="282">
        <f>IFERROR((VLOOKUP($A663,'[1]Tabela de alimentos'!$A$3:$K$1041,6,FALSE))*$C663/100,0)</f>
        <v>22.0595</v>
      </c>
      <c r="L663" s="283">
        <f>IFERROR((VLOOKUP($A663,'[1]Tabela de alimentos'!$A$3:$K$1041,7,FALSE))*$C663/100,0)</f>
        <v>77.860500000000002</v>
      </c>
      <c r="M663" s="283">
        <f>IFERROR((VLOOKUP($A663,'[1]Tabela de alimentos'!$A$3:$K$1041,8,FALSE))*$C663/100,0)</f>
        <v>2.8551666666666673</v>
      </c>
      <c r="N663" s="283">
        <f>IFERROR((VLOOKUP($A663,'[1]Tabela de alimentos'!$A$3:$K$1041,9,FALSE))*$C663/100,0)</f>
        <v>0</v>
      </c>
      <c r="O663" s="283">
        <f>IFERROR((VLOOKUP($A663,'[1]Tabela de alimentos'!$A$3:$K$1041,10,FALSE))*$C663/100,0)</f>
        <v>0</v>
      </c>
      <c r="P663" s="284">
        <f>IFERROR((VLOOKUP($A663,'[1]Tabela de alimentos'!$A$3:$K$1041,11,FALSE))*$C663/100,0)</f>
        <v>11.022666666666669</v>
      </c>
    </row>
    <row r="664" spans="1:16" ht="24.95" customHeight="1" x14ac:dyDescent="0.25">
      <c r="A664" s="285" t="s">
        <v>70</v>
      </c>
      <c r="B664" s="278">
        <v>10</v>
      </c>
      <c r="C664" s="249">
        <v>10</v>
      </c>
      <c r="D664" s="249" t="s">
        <v>1614</v>
      </c>
      <c r="E664" s="279">
        <f t="shared" si="27"/>
        <v>1</v>
      </c>
      <c r="F664" s="279" t="s">
        <v>1288</v>
      </c>
      <c r="G664" s="282">
        <f>IFERROR((VLOOKUP($A664,'[1]Tabela de alimentos'!$A$3:$K$1041,2,FALSE))*$C664/100,0)</f>
        <v>9.7564894202898511</v>
      </c>
      <c r="H664" s="282">
        <f>IFERROR((VLOOKUP($A664,'[1]Tabela de alimentos'!$A$3:$K$1041,3,FALSE))*$C664/100,0)</f>
        <v>40.821151734492744</v>
      </c>
      <c r="I664" s="310">
        <f>IFERROR((VLOOKUP($A664,'[1]Tabela de alimentos'!$A$3:$K$1041,4,FALSE))*$C664/100,0)</f>
        <v>0.32282608695652182</v>
      </c>
      <c r="J664" s="282">
        <f>IFERROR((VLOOKUP($A664,'[1]Tabela de alimentos'!$A$3:$K$1041,5,FALSE))*$C664/100,0)</f>
        <v>0.23533333333333331</v>
      </c>
      <c r="K664" s="282">
        <f>IFERROR((VLOOKUP($A664,'[1]Tabela de alimentos'!$A$3:$K$1041,6,FALSE))*$C664/100,0)</f>
        <v>1.7135072463768108</v>
      </c>
      <c r="L664" s="283">
        <f>IFERROR((VLOOKUP($A664,'[1]Tabela de alimentos'!$A$3:$K$1041,7,FALSE))*$C664/100,0)</f>
        <v>0.21673333333333336</v>
      </c>
      <c r="M664" s="283">
        <f>IFERROR((VLOOKUP($A664,'[1]Tabela de alimentos'!$A$3:$K$1041,8,FALSE))*$C664/100,0)</f>
        <v>5.8566666666666663E-2</v>
      </c>
      <c r="N664" s="283">
        <f>IFERROR((VLOOKUP($A664,'[1]Tabela de alimentos'!$A$3:$K$1041,9,FALSE))*$C664/100,0)</f>
        <v>4.5999999999999996</v>
      </c>
      <c r="O664" s="283">
        <f>IFERROR((VLOOKUP($A664,'[1]Tabela de alimentos'!$A$3:$K$1041,10,FALSE))*$C664/100,0)</f>
        <v>0.17433333333333334</v>
      </c>
      <c r="P664" s="284">
        <f>IFERROR((VLOOKUP($A664,'[1]Tabela de alimentos'!$A$3:$K$1041,11,FALSE))*$C664/100,0)</f>
        <v>26.034989999999997</v>
      </c>
    </row>
    <row r="665" spans="1:16" ht="24.95" customHeight="1" x14ac:dyDescent="0.25">
      <c r="A665" s="285" t="s">
        <v>101</v>
      </c>
      <c r="B665" s="278">
        <v>5</v>
      </c>
      <c r="C665" s="249">
        <v>4</v>
      </c>
      <c r="D665" s="249" t="s">
        <v>1614</v>
      </c>
      <c r="E665" s="279">
        <f t="shared" si="27"/>
        <v>1.25</v>
      </c>
      <c r="F665" s="279" t="s">
        <v>1216</v>
      </c>
      <c r="G665" s="289">
        <f>IFERROR((VLOOKUP($A665,'[1]Tabela de alimentos'!$A$3:$K$1041,2,FALSE))*$C665/100,0)</f>
        <v>1.5768018550724634</v>
      </c>
      <c r="H665" s="283">
        <f>IFERROR((VLOOKUP($A665,'[1]Tabela de alimentos'!$A$3:$K$1041,3,FALSE))*$C665/100,0)</f>
        <v>6.597338961623187</v>
      </c>
      <c r="I665" s="310">
        <f>IFERROR((VLOOKUP($A665,'[1]Tabela de alimentos'!$A$3:$K$1041,4,FALSE))*$C665/100,0)</f>
        <v>6.8405797101449284E-2</v>
      </c>
      <c r="J665" s="282">
        <f>IFERROR((VLOOKUP($A665,'[1]Tabela de alimentos'!$A$3:$K$1041,5,FALSE))*$C665/100,0)</f>
        <v>3.2000000000000002E-3</v>
      </c>
      <c r="K665" s="282">
        <f>IFERROR((VLOOKUP($A665,'[1]Tabela de alimentos'!$A$3:$K$1041,6,FALSE))*$C665/100,0)</f>
        <v>0.35412753623188392</v>
      </c>
      <c r="L665" s="283">
        <f>IFERROR((VLOOKUP($A665,'[1]Tabela de alimentos'!$A$3:$K$1041,7,FALSE))*$C665/100,0)</f>
        <v>0.56000000000000005</v>
      </c>
      <c r="M665" s="283">
        <f>IFERROR((VLOOKUP($A665,'[1]Tabela de alimentos'!$A$3:$K$1041,8,FALSE))*$C665/100,0)</f>
        <v>8.1333333333333344E-3</v>
      </c>
      <c r="N665" s="283">
        <f>IFERROR((VLOOKUP($A665,'[1]Tabela de alimentos'!$A$3:$K$1041,9,FALSE))*$C665/100,0)</f>
        <v>0</v>
      </c>
      <c r="O665" s="283">
        <f>IFERROR((VLOOKUP($A665,'[1]Tabela de alimentos'!$A$3:$K$1041,10,FALSE))*$C665/100,0)</f>
        <v>0.18666666666666668</v>
      </c>
      <c r="P665" s="284">
        <f>IFERROR((VLOOKUP($A665,'[1]Tabela de alimentos'!$A$3:$K$1041,11,FALSE))*$C665/100,0)</f>
        <v>2.3866666666666668E-2</v>
      </c>
    </row>
    <row r="666" spans="1:16" ht="35.25" customHeight="1" x14ac:dyDescent="0.25">
      <c r="A666" s="373" t="s">
        <v>1209</v>
      </c>
      <c r="B666" s="564" t="s">
        <v>1639</v>
      </c>
      <c r="C666" s="565"/>
      <c r="D666" s="481"/>
      <c r="E666" s="374"/>
      <c r="F666" s="374"/>
      <c r="G666" s="290"/>
      <c r="H666" s="257"/>
      <c r="I666" s="257"/>
      <c r="J666" s="257"/>
      <c r="K666" s="257"/>
      <c r="L666" s="257"/>
      <c r="M666" s="257"/>
      <c r="N666" s="257"/>
      <c r="O666" s="257"/>
      <c r="P666" s="294"/>
    </row>
    <row r="667" spans="1:16" ht="24.95" customHeight="1" x14ac:dyDescent="0.25">
      <c r="A667" s="295" t="s">
        <v>767</v>
      </c>
      <c r="B667" s="537"/>
      <c r="C667" s="537"/>
      <c r="D667" s="250"/>
      <c r="E667" s="296"/>
      <c r="F667" s="296"/>
      <c r="G667" s="297"/>
      <c r="H667" s="296"/>
      <c r="I667" s="296"/>
      <c r="J667" s="296"/>
      <c r="K667" s="296"/>
      <c r="L667" s="296"/>
      <c r="M667" s="298"/>
      <c r="N667" s="298"/>
      <c r="O667" s="298"/>
      <c r="P667" s="299"/>
    </row>
    <row r="668" spans="1:16" ht="24.95" customHeight="1" x14ac:dyDescent="0.25">
      <c r="A668" s="516" t="s">
        <v>1050</v>
      </c>
      <c r="B668" s="517"/>
      <c r="C668" s="517"/>
      <c r="D668" s="517"/>
      <c r="E668" s="517"/>
      <c r="F668" s="517"/>
      <c r="G668" s="517"/>
      <c r="H668" s="517"/>
      <c r="I668" s="517"/>
      <c r="J668" s="517"/>
      <c r="K668" s="517"/>
      <c r="L668" s="517"/>
      <c r="M668" s="517"/>
      <c r="N668" s="517"/>
      <c r="O668" s="517"/>
      <c r="P668" s="518"/>
    </row>
    <row r="669" spans="1:16" ht="24.95" customHeight="1" x14ac:dyDescent="0.25">
      <c r="A669" s="516" t="s">
        <v>1335</v>
      </c>
      <c r="B669" s="517"/>
      <c r="C669" s="517"/>
      <c r="D669" s="517"/>
      <c r="E669" s="517"/>
      <c r="F669" s="517"/>
      <c r="G669" s="517"/>
      <c r="H669" s="517"/>
      <c r="I669" s="517"/>
      <c r="J669" s="517"/>
      <c r="K669" s="517"/>
      <c r="L669" s="517"/>
      <c r="M669" s="517"/>
      <c r="N669" s="517"/>
      <c r="O669" s="517"/>
      <c r="P669" s="518"/>
    </row>
    <row r="670" spans="1:16" ht="24.95" customHeight="1" x14ac:dyDescent="0.25">
      <c r="A670" s="516" t="s">
        <v>1069</v>
      </c>
      <c r="B670" s="517"/>
      <c r="C670" s="517"/>
      <c r="D670" s="517"/>
      <c r="E670" s="517"/>
      <c r="F670" s="517"/>
      <c r="G670" s="517"/>
      <c r="H670" s="517"/>
      <c r="I670" s="517"/>
      <c r="J670" s="517"/>
      <c r="K670" s="517"/>
      <c r="L670" s="517"/>
      <c r="M670" s="517"/>
      <c r="N670" s="517"/>
      <c r="O670" s="517"/>
      <c r="P670" s="518"/>
    </row>
    <row r="671" spans="1:16" ht="24.95" customHeight="1" x14ac:dyDescent="0.25">
      <c r="A671" s="325" t="s">
        <v>1070</v>
      </c>
      <c r="G671" s="251"/>
      <c r="P671" s="301"/>
    </row>
    <row r="672" spans="1:16" ht="24.95" customHeight="1" x14ac:dyDescent="0.25">
      <c r="A672" s="325" t="s">
        <v>1336</v>
      </c>
      <c r="G672" s="251"/>
      <c r="P672" s="301"/>
    </row>
    <row r="673" spans="1:34" ht="24.95" customHeight="1" x14ac:dyDescent="0.25">
      <c r="A673" s="516" t="s">
        <v>1337</v>
      </c>
      <c r="B673" s="517"/>
      <c r="C673" s="517"/>
      <c r="D673" s="517"/>
      <c r="E673" s="517"/>
      <c r="F673" s="517"/>
      <c r="G673" s="517"/>
      <c r="H673" s="517"/>
      <c r="I673" s="517"/>
      <c r="J673" s="517"/>
      <c r="K673" s="517"/>
      <c r="L673" s="517"/>
      <c r="M673" s="517"/>
      <c r="N673" s="517"/>
      <c r="O673" s="517"/>
      <c r="P673" s="518"/>
    </row>
    <row r="674" spans="1:34" ht="24.95" customHeight="1" x14ac:dyDescent="0.25">
      <c r="A674" s="325" t="s">
        <v>1338</v>
      </c>
      <c r="G674" s="251"/>
      <c r="P674" s="301"/>
    </row>
    <row r="675" spans="1:34" ht="24.95" customHeight="1" x14ac:dyDescent="0.25">
      <c r="A675" s="516" t="s">
        <v>1071</v>
      </c>
      <c r="B675" s="517"/>
      <c r="C675" s="517"/>
      <c r="D675" s="517"/>
      <c r="E675" s="517"/>
      <c r="F675" s="517"/>
      <c r="G675" s="517"/>
      <c r="H675" s="517"/>
      <c r="I675" s="517"/>
      <c r="J675" s="517"/>
      <c r="K675" s="517"/>
      <c r="L675" s="517"/>
      <c r="M675" s="517"/>
      <c r="N675" s="517"/>
      <c r="O675" s="517"/>
      <c r="P675" s="518"/>
    </row>
    <row r="676" spans="1:34" ht="24.95" customHeight="1" x14ac:dyDescent="0.25">
      <c r="A676" s="325" t="s">
        <v>1339</v>
      </c>
      <c r="G676" s="251"/>
      <c r="P676" s="301"/>
    </row>
    <row r="677" spans="1:34" ht="24.95" customHeight="1" thickBot="1" x14ac:dyDescent="0.3">
      <c r="A677" s="519" t="s">
        <v>1340</v>
      </c>
      <c r="B677" s="520"/>
      <c r="C677" s="520"/>
      <c r="D677" s="520"/>
      <c r="E677" s="520"/>
      <c r="F677" s="520"/>
      <c r="G677" s="520"/>
      <c r="H677" s="520"/>
      <c r="I677" s="520"/>
      <c r="J677" s="520"/>
      <c r="K677" s="520"/>
      <c r="L677" s="520"/>
      <c r="M677" s="520"/>
      <c r="N677" s="520"/>
      <c r="O677" s="520"/>
      <c r="P677" s="521"/>
    </row>
    <row r="678" spans="1:34" ht="24.95" customHeight="1" thickBot="1" x14ac:dyDescent="0.3">
      <c r="A678" s="333"/>
      <c r="B678" s="532" t="s">
        <v>1152</v>
      </c>
      <c r="C678" s="532"/>
      <c r="D678" s="532"/>
      <c r="E678" s="532"/>
      <c r="F678" s="532"/>
      <c r="G678" s="532"/>
      <c r="H678" s="532"/>
      <c r="I678" s="532"/>
      <c r="J678" s="532"/>
      <c r="K678" s="532"/>
      <c r="L678" s="334"/>
      <c r="M678" s="334"/>
      <c r="N678" s="334"/>
      <c r="O678" s="334"/>
      <c r="P678" s="335"/>
    </row>
    <row r="679" spans="1:34" ht="48" customHeight="1" x14ac:dyDescent="0.25">
      <c r="A679" s="510" t="s">
        <v>762</v>
      </c>
      <c r="B679" s="511"/>
      <c r="C679" s="511"/>
      <c r="D679" s="511"/>
      <c r="E679" s="511"/>
      <c r="F679" s="511"/>
      <c r="G679" s="511"/>
      <c r="H679" s="511"/>
      <c r="I679" s="511"/>
      <c r="J679" s="511"/>
      <c r="K679" s="511"/>
      <c r="L679" s="511"/>
      <c r="M679" s="511"/>
      <c r="N679" s="511"/>
      <c r="O679" s="511"/>
      <c r="P679" s="512"/>
    </row>
    <row r="680" spans="1:34" ht="24.95" customHeight="1" x14ac:dyDescent="0.25">
      <c r="A680" s="513" t="s">
        <v>1366</v>
      </c>
      <c r="B680" s="514"/>
      <c r="C680" s="514"/>
      <c r="D680" s="514"/>
      <c r="E680" s="514"/>
      <c r="F680" s="514"/>
      <c r="G680" s="514"/>
      <c r="H680" s="514"/>
      <c r="I680" s="514"/>
      <c r="J680" s="514"/>
      <c r="K680" s="514"/>
      <c r="L680" s="514"/>
      <c r="M680" s="514"/>
      <c r="N680" s="514"/>
      <c r="O680" s="514"/>
      <c r="P680" s="515"/>
    </row>
    <row r="681" spans="1:34" ht="24.95" customHeight="1" x14ac:dyDescent="0.25">
      <c r="A681" s="534" t="s">
        <v>1623</v>
      </c>
      <c r="B681" s="535"/>
      <c r="C681" s="535"/>
      <c r="D681" s="535"/>
      <c r="E681" s="535"/>
      <c r="F681" s="536"/>
      <c r="G681" s="522" t="s">
        <v>764</v>
      </c>
      <c r="H681" s="548"/>
      <c r="I681" s="523"/>
      <c r="J681" s="523"/>
      <c r="K681" s="523"/>
      <c r="L681" s="523"/>
      <c r="M681" s="523"/>
      <c r="N681" s="523"/>
      <c r="O681" s="523"/>
      <c r="P681" s="524"/>
    </row>
    <row r="682" spans="1:34" ht="24.95" customHeight="1" x14ac:dyDescent="0.25">
      <c r="A682" s="525" t="s">
        <v>393</v>
      </c>
      <c r="B682" s="505" t="s">
        <v>644</v>
      </c>
      <c r="C682" s="505" t="s">
        <v>645</v>
      </c>
      <c r="D682" s="505" t="s">
        <v>1613</v>
      </c>
      <c r="E682" s="505" t="s">
        <v>394</v>
      </c>
      <c r="F682" s="505" t="s">
        <v>621</v>
      </c>
      <c r="G682" s="570" t="s">
        <v>31</v>
      </c>
      <c r="H682" s="571"/>
      <c r="I682" s="403" t="s">
        <v>7</v>
      </c>
      <c r="J682" s="404" t="s">
        <v>32</v>
      </c>
      <c r="K682" s="404" t="s">
        <v>640</v>
      </c>
      <c r="L682" s="405" t="s">
        <v>8</v>
      </c>
      <c r="M682" s="406" t="s">
        <v>9</v>
      </c>
      <c r="N682" s="407" t="s">
        <v>10</v>
      </c>
      <c r="O682" s="404" t="s">
        <v>396</v>
      </c>
      <c r="P682" s="408" t="s">
        <v>623</v>
      </c>
      <c r="S682" s="424"/>
      <c r="T682" s="328"/>
      <c r="U682" s="328"/>
      <c r="V682" s="425"/>
      <c r="W682" s="425"/>
      <c r="X682" s="426"/>
      <c r="Y682" s="425"/>
      <c r="Z682" s="425"/>
      <c r="AA682" s="425"/>
      <c r="AB682" s="425"/>
      <c r="AC682" s="425"/>
      <c r="AD682" s="425"/>
      <c r="AE682" s="425"/>
      <c r="AF682" s="425"/>
      <c r="AG682" s="425"/>
      <c r="AH682" s="425"/>
    </row>
    <row r="683" spans="1:34" ht="24.95" customHeight="1" x14ac:dyDescent="0.25">
      <c r="A683" s="526"/>
      <c r="B683" s="506"/>
      <c r="C683" s="506"/>
      <c r="D683" s="506"/>
      <c r="E683" s="506"/>
      <c r="F683" s="506"/>
      <c r="G683" s="409" t="s">
        <v>34</v>
      </c>
      <c r="H683" s="407" t="s">
        <v>35</v>
      </c>
      <c r="I683" s="411" t="s">
        <v>36</v>
      </c>
      <c r="J683" s="412" t="s">
        <v>36</v>
      </c>
      <c r="K683" s="412" t="s">
        <v>36</v>
      </c>
      <c r="L683" s="413" t="s">
        <v>37</v>
      </c>
      <c r="M683" s="414" t="s">
        <v>37</v>
      </c>
      <c r="N683" s="415" t="s">
        <v>38</v>
      </c>
      <c r="O683" s="412" t="s">
        <v>37</v>
      </c>
      <c r="P683" s="416" t="s">
        <v>37</v>
      </c>
      <c r="S683" s="424"/>
      <c r="T683" s="328"/>
      <c r="U683" s="328"/>
      <c r="V683" s="425"/>
      <c r="W683" s="425"/>
      <c r="X683" s="426"/>
      <c r="Y683" s="425"/>
      <c r="Z683" s="425"/>
      <c r="AA683" s="425"/>
      <c r="AB683" s="425"/>
      <c r="AC683" s="425"/>
      <c r="AD683" s="425"/>
      <c r="AE683" s="425"/>
      <c r="AF683" s="425"/>
      <c r="AG683" s="425"/>
      <c r="AH683" s="425"/>
    </row>
    <row r="684" spans="1:34" ht="24.95" customHeight="1" x14ac:dyDescent="0.25">
      <c r="A684" s="277" t="s">
        <v>282</v>
      </c>
      <c r="B684" s="278">
        <v>93</v>
      </c>
      <c r="C684" s="249">
        <v>84</v>
      </c>
      <c r="D684" s="249" t="s">
        <v>1614</v>
      </c>
      <c r="E684" s="279">
        <f t="shared" ref="E684:E687" si="28">IFERROR(B684/C684,0)</f>
        <v>1.1071428571428572</v>
      </c>
      <c r="F684" s="279" t="s">
        <v>1640</v>
      </c>
      <c r="G684" s="280">
        <f>IFERROR((VLOOKUP($A684,'[1]Tabela de alimentos'!$A$3:$K$1041,2,FALSE))*$C684/100,0)</f>
        <v>100.093784</v>
      </c>
      <c r="H684" s="280">
        <f>IFERROR((VLOOKUP($A684,'[1]Tabela de alimentos'!$A$3:$K$1041,3,FALSE))*$C684/100,0)</f>
        <v>418.79239225599997</v>
      </c>
      <c r="I684" s="310">
        <f>IFERROR((VLOOKUP($A684,'[1]Tabela de alimentos'!$A$3:$K$1041,4,FALSE))*$C684/100,0)</f>
        <v>18.0824</v>
      </c>
      <c r="J684" s="282">
        <f>IFERROR((VLOOKUP($A684,'[1]Tabela de alimentos'!$A$3:$K$1041,5,FALSE))*$C684/100,0)</f>
        <v>2.5367999999999999</v>
      </c>
      <c r="K684" s="282">
        <f>IFERROR((VLOOKUP($A684,'[1]Tabela de alimentos'!$A$3:$K$1041,6,FALSE))*$C684/100,0)</f>
        <v>0</v>
      </c>
      <c r="L684" s="283">
        <f>IFERROR((VLOOKUP($A684,'[1]Tabela de alimentos'!$A$3:$K$1041,7,FALSE))*$C684/100,0)</f>
        <v>6.1852</v>
      </c>
      <c r="M684" s="283">
        <f>IFERROR((VLOOKUP($A684,'[1]Tabela de alimentos'!$A$3:$K$1041,8,FALSE))*$C684/100,0)</f>
        <v>0.36399999999999999</v>
      </c>
      <c r="N684" s="283">
        <f>IFERROR((VLOOKUP($A684,'[1]Tabela de alimentos'!$A$3:$K$1041,9,FALSE))*$C684/100,0)</f>
        <v>1.68</v>
      </c>
      <c r="O684" s="283">
        <f>IFERROR((VLOOKUP($A684,'[1]Tabela de alimentos'!$A$3:$K$1041,10,FALSE))*$C684/100,0)</f>
        <v>0</v>
      </c>
      <c r="P684" s="284">
        <f>IFERROR((VLOOKUP($A684,'[1]Tabela de alimentos'!$A$3:$K$1041,11,FALSE))*$C684/100,0)</f>
        <v>47.04</v>
      </c>
      <c r="S684" s="424"/>
      <c r="T684" s="328"/>
      <c r="U684" s="328"/>
      <c r="V684" s="425"/>
      <c r="W684" s="425"/>
      <c r="X684" s="426"/>
      <c r="Y684" s="425"/>
      <c r="Z684" s="425"/>
      <c r="AA684" s="425"/>
      <c r="AB684" s="425"/>
      <c r="AC684" s="425"/>
      <c r="AD684" s="425"/>
      <c r="AE684" s="425"/>
      <c r="AF684" s="425"/>
      <c r="AG684" s="425"/>
      <c r="AH684" s="425"/>
    </row>
    <row r="685" spans="1:34" ht="24.95" customHeight="1" x14ac:dyDescent="0.25">
      <c r="A685" s="285" t="s">
        <v>90</v>
      </c>
      <c r="B685" s="278">
        <v>1</v>
      </c>
      <c r="C685" s="249">
        <v>1</v>
      </c>
      <c r="D685" s="249" t="s">
        <v>1614</v>
      </c>
      <c r="E685" s="279">
        <f t="shared" si="28"/>
        <v>1</v>
      </c>
      <c r="F685" s="279" t="s">
        <v>1290</v>
      </c>
      <c r="G685" s="282">
        <f>IFERROR((VLOOKUP($A685,'[1]Tabela de alimentos'!$A$3:$K$1041,2,FALSE))*$C685/100,0)</f>
        <v>1.1312987826086958</v>
      </c>
      <c r="H685" s="282">
        <f>IFERROR((VLOOKUP($A685,'[1]Tabela de alimentos'!$A$3:$K$1041,3,FALSE))*$C685/100,0)</f>
        <v>4.733354106434783</v>
      </c>
      <c r="I685" s="310">
        <f>IFERROR((VLOOKUP($A685,'[1]Tabela de alimentos'!$A$3:$K$1041,4,FALSE))*$C685/100,0)</f>
        <v>7.0108695652173911E-2</v>
      </c>
      <c r="J685" s="282">
        <f>IFERROR((VLOOKUP($A685,'[1]Tabela de alimentos'!$A$3:$K$1041,5,FALSE))*$C685/100,0)</f>
        <v>2.2000000000000001E-3</v>
      </c>
      <c r="K685" s="282">
        <f>IFERROR((VLOOKUP($A685,'[1]Tabela de alimentos'!$A$3:$K$1041,6,FALSE))*$C685/100,0)</f>
        <v>0.23905797101449278</v>
      </c>
      <c r="L685" s="283">
        <f>IFERROR((VLOOKUP($A685,'[1]Tabela de alimentos'!$A$3:$K$1041,7,FALSE))*$C685/100,0)</f>
        <v>0.1356</v>
      </c>
      <c r="M685" s="283">
        <f>IFERROR((VLOOKUP($A685,'[1]Tabela de alimentos'!$A$3:$K$1041,8,FALSE))*$C685/100,0)</f>
        <v>8.0000000000000002E-3</v>
      </c>
      <c r="N685" s="283">
        <f>IFERROR((VLOOKUP($A685,'[1]Tabela de alimentos'!$A$3:$K$1041,9,FALSE))*$C685/100,0)</f>
        <v>0</v>
      </c>
      <c r="O685" s="283">
        <f>IFERROR((VLOOKUP($A685,'[1]Tabela de alimentos'!$A$3:$K$1041,10,FALSE))*$C685/100,0)</f>
        <v>0</v>
      </c>
      <c r="P685" s="284">
        <f>IFERROR((VLOOKUP($A685,'[1]Tabela de alimentos'!$A$3:$K$1041,11,FALSE))*$C685/100,0)</f>
        <v>5.3600000000000002E-2</v>
      </c>
      <c r="S685" s="424"/>
      <c r="T685" s="328"/>
      <c r="U685" s="328"/>
      <c r="V685" s="425"/>
      <c r="W685" s="425"/>
      <c r="X685" s="426"/>
      <c r="Y685" s="425"/>
      <c r="Z685" s="425"/>
      <c r="AA685" s="425"/>
      <c r="AB685" s="425"/>
      <c r="AC685" s="425"/>
      <c r="AD685" s="425"/>
      <c r="AE685" s="425"/>
      <c r="AF685" s="425"/>
      <c r="AG685" s="425"/>
      <c r="AH685" s="425"/>
    </row>
    <row r="686" spans="1:34" ht="24.95" customHeight="1" x14ac:dyDescent="0.25">
      <c r="A686" s="285" t="s">
        <v>861</v>
      </c>
      <c r="B686" s="278">
        <v>0.4</v>
      </c>
      <c r="C686" s="249">
        <v>0.4</v>
      </c>
      <c r="D686" s="249" t="s">
        <v>1614</v>
      </c>
      <c r="E686" s="279">
        <f t="shared" si="28"/>
        <v>1</v>
      </c>
      <c r="F686" s="279" t="s">
        <v>1291</v>
      </c>
      <c r="G686" s="282">
        <f>IFERROR((VLOOKUP($A686,'[1]Tabela de alimentos'!$A$3:$K$1041,2,FALSE))*$C686/100,0)</f>
        <v>0</v>
      </c>
      <c r="H686" s="282">
        <f>IFERROR((VLOOKUP($A686,'[1]Tabela de alimentos'!$A$3:$K$1041,3,FALSE))*$C686/100,0)</f>
        <v>0</v>
      </c>
      <c r="I686" s="310">
        <f>IFERROR((VLOOKUP($A686,'[1]Tabela de alimentos'!$A$3:$K$1041,4,FALSE))*$C686/100,0)</f>
        <v>0</v>
      </c>
      <c r="J686" s="282">
        <f>IFERROR((VLOOKUP($A686,'[1]Tabela de alimentos'!$A$3:$K$1041,5,FALSE))*$C686/100,0)</f>
        <v>0</v>
      </c>
      <c r="K686" s="282">
        <f>IFERROR((VLOOKUP($A686,'[1]Tabela de alimentos'!$A$3:$K$1041,6,FALSE))*$C686/100,0)</f>
        <v>0</v>
      </c>
      <c r="L686" s="283">
        <f>IFERROR((VLOOKUP($A686,'[1]Tabela de alimentos'!$A$3:$K$1041,7,FALSE))*$C686/100,0)</f>
        <v>0</v>
      </c>
      <c r="M686" s="283">
        <f>IFERROR((VLOOKUP($A686,'[1]Tabela de alimentos'!$A$3:$K$1041,8,FALSE))*$C686/100,0)</f>
        <v>0</v>
      </c>
      <c r="N686" s="283">
        <f>IFERROR((VLOOKUP($A686,'[1]Tabela de alimentos'!$A$3:$K$1041,9,FALSE))*$C686/100,0)</f>
        <v>0</v>
      </c>
      <c r="O686" s="283">
        <f>IFERROR((VLOOKUP($A686,'[1]Tabela de alimentos'!$A$3:$K$1041,10,FALSE))*$C686/100,0)</f>
        <v>0</v>
      </c>
      <c r="P686" s="284">
        <f>IFERROR((VLOOKUP($A686,'[1]Tabela de alimentos'!$A$3:$K$1041,11,FALSE))*$C686/100,0)</f>
        <v>159.77200000000002</v>
      </c>
      <c r="S686" s="424"/>
      <c r="T686" s="328"/>
      <c r="U686" s="328"/>
      <c r="V686" s="425"/>
      <c r="W686" s="425"/>
      <c r="X686" s="426"/>
      <c r="Y686" s="425"/>
      <c r="Z686" s="425"/>
      <c r="AA686" s="425"/>
      <c r="AB686" s="425"/>
      <c r="AC686" s="425"/>
      <c r="AD686" s="425"/>
      <c r="AE686" s="425"/>
      <c r="AF686" s="425"/>
      <c r="AG686" s="425"/>
      <c r="AH686" s="425"/>
    </row>
    <row r="687" spans="1:34" ht="24.95" customHeight="1" x14ac:dyDescent="0.25">
      <c r="A687" s="285" t="s">
        <v>226</v>
      </c>
      <c r="B687" s="278">
        <v>3</v>
      </c>
      <c r="C687" s="249">
        <v>3</v>
      </c>
      <c r="D687" s="249" t="s">
        <v>1615</v>
      </c>
      <c r="E687" s="279">
        <f t="shared" si="28"/>
        <v>1</v>
      </c>
      <c r="F687" s="279" t="s">
        <v>1239</v>
      </c>
      <c r="G687" s="282">
        <f>IFERROR((VLOOKUP($A687,'[1]Tabela de alimentos'!$A$3:$K$1041,2,FALSE))*$C687/100,0)</f>
        <v>26.52</v>
      </c>
      <c r="H687" s="282">
        <f>IFERROR((VLOOKUP($A687,'[1]Tabela de alimentos'!$A$3:$K$1041,3,FALSE))*$C687/100,0)</f>
        <v>110.95968000000001</v>
      </c>
      <c r="I687" s="310">
        <f>IFERROR((VLOOKUP($A687,'[1]Tabela de alimentos'!$A$3:$K$1041,4,FALSE))*$C687/100,0)</f>
        <v>0</v>
      </c>
      <c r="J687" s="282">
        <f>IFERROR((VLOOKUP($A687,'[1]Tabela de alimentos'!$A$3:$K$1041,5,FALSE))*$C687/100,0)</f>
        <v>3</v>
      </c>
      <c r="K687" s="282">
        <f>IFERROR((VLOOKUP($A687,'[1]Tabela de alimentos'!$A$3:$K$1041,6,FALSE))*$C687/100,0)</f>
        <v>0</v>
      </c>
      <c r="L687" s="283">
        <f>IFERROR((VLOOKUP($A687,'[1]Tabela de alimentos'!$A$3:$K$1041,7,FALSE))*$C687/100,0)</f>
        <v>0</v>
      </c>
      <c r="M687" s="283">
        <f>IFERROR((VLOOKUP($A687,'[1]Tabela de alimentos'!$A$3:$K$1041,8,FALSE))*$C687/100,0)</f>
        <v>0</v>
      </c>
      <c r="N687" s="283">
        <f>IFERROR((VLOOKUP($A687,'[1]Tabela de alimentos'!$A$3:$K$1041,9,FALSE))*$C687/100,0)</f>
        <v>0</v>
      </c>
      <c r="O687" s="283">
        <f>IFERROR((VLOOKUP($A687,'[1]Tabela de alimentos'!$A$3:$K$1041,10,FALSE))*$C687/100,0)</f>
        <v>0</v>
      </c>
      <c r="P687" s="284">
        <f>IFERROR((VLOOKUP($A687,'[1]Tabela de alimentos'!$A$3:$K$1041,11,FALSE))*$C687/100,0)</f>
        <v>0</v>
      </c>
      <c r="S687" s="424"/>
      <c r="T687" s="328"/>
      <c r="U687" s="328"/>
      <c r="V687" s="425"/>
      <c r="W687" s="425"/>
      <c r="X687" s="426"/>
      <c r="Y687" s="425"/>
      <c r="Z687" s="425"/>
      <c r="AA687" s="425"/>
      <c r="AB687" s="425"/>
      <c r="AC687" s="425"/>
      <c r="AD687" s="425"/>
      <c r="AE687" s="425"/>
      <c r="AF687" s="425"/>
      <c r="AG687" s="425"/>
      <c r="AH687" s="425"/>
    </row>
    <row r="688" spans="1:34" ht="24.95" customHeight="1" x14ac:dyDescent="0.25">
      <c r="A688" s="285" t="s">
        <v>817</v>
      </c>
      <c r="B688" s="278">
        <v>0.1</v>
      </c>
      <c r="C688" s="249">
        <v>0.1</v>
      </c>
      <c r="D688" s="249" t="s">
        <v>1614</v>
      </c>
      <c r="E688" s="279">
        <f>IFERROR(B688/C688,0)</f>
        <v>1</v>
      </c>
      <c r="F688" s="279" t="s">
        <v>1291</v>
      </c>
      <c r="G688" s="282">
        <f>IFERROR((VLOOKUP($A688,'[1]Tabela de alimentos'!$A$3:$K$1041,2,FALSE))*$C688/100,0)</f>
        <v>3.0000000000000005E-3</v>
      </c>
      <c r="H688" s="282">
        <f>IFERROR((VLOOKUP($A688,'[1]Tabela de alimentos'!$A$3:$K$1041,3,FALSE))*$C688/100,0)</f>
        <v>1.3000000000000001E-2</v>
      </c>
      <c r="I688" s="310">
        <f>IFERROR((VLOOKUP($A688,'[1]Tabela de alimentos'!$A$3:$K$1041,4,FALSE))*$C688/100,0)</f>
        <v>8.9999999999999992E-5</v>
      </c>
      <c r="J688" s="282">
        <f>IFERROR((VLOOKUP($A688,'[1]Tabela de alimentos'!$A$3:$K$1041,5,FALSE))*$C688/100,0)</f>
        <v>6.0000000000000002E-5</v>
      </c>
      <c r="K688" s="282">
        <f>IFERROR((VLOOKUP($A688,'[1]Tabela de alimentos'!$A$3:$K$1041,6,FALSE))*$C688/100,0)</f>
        <v>7.2999999999999996E-4</v>
      </c>
      <c r="L688" s="283">
        <f>IFERROR((VLOOKUP($A688,'[1]Tabela de alimentos'!$A$3:$K$1041,7,FALSE))*$C688/100,0)</f>
        <v>2.1099999999999999E-3</v>
      </c>
      <c r="M688" s="283">
        <f>IFERROR((VLOOKUP($A688,'[1]Tabela de alimentos'!$A$3:$K$1041,8,FALSE))*$C688/100,0)</f>
        <v>1.9000000000000004E-4</v>
      </c>
      <c r="N688" s="283">
        <f>IFERROR((VLOOKUP($A688,'[1]Tabela de alimentos'!$A$3:$K$1041,9,FALSE))*$C688/100,0)</f>
        <v>0</v>
      </c>
      <c r="O688" s="283">
        <f>IFERROR((VLOOKUP($A688,'[1]Tabela de alimentos'!$A$3:$K$1041,10,FALSE))*$C688/100,0)</f>
        <v>1.0000000000000001E-5</v>
      </c>
      <c r="P688" s="284">
        <f>IFERROR((VLOOKUP($A688,'[1]Tabela de alimentos'!$A$3:$K$1041,11,FALSE))*$C688/100,0)</f>
        <v>1.2E-4</v>
      </c>
      <c r="S688" s="424"/>
      <c r="T688" s="328"/>
      <c r="U688" s="328"/>
      <c r="V688" s="425"/>
      <c r="W688" s="425"/>
      <c r="X688" s="426"/>
      <c r="Y688" s="425"/>
      <c r="Z688" s="425"/>
      <c r="AA688" s="425"/>
      <c r="AB688" s="425"/>
      <c r="AC688" s="425"/>
      <c r="AD688" s="425"/>
      <c r="AE688" s="425"/>
      <c r="AF688" s="425"/>
      <c r="AG688" s="425"/>
      <c r="AH688" s="425"/>
    </row>
    <row r="689" spans="1:34" ht="24.95" customHeight="1" x14ac:dyDescent="0.25">
      <c r="A689" s="285" t="s">
        <v>101</v>
      </c>
      <c r="B689" s="278">
        <v>5</v>
      </c>
      <c r="C689" s="249">
        <v>4</v>
      </c>
      <c r="D689" s="249" t="s">
        <v>1614</v>
      </c>
      <c r="E689" s="279">
        <f t="shared" ref="E689:E696" si="29">IFERROR(B689/C689,0)</f>
        <v>1.25</v>
      </c>
      <c r="F689" s="279" t="s">
        <v>1216</v>
      </c>
      <c r="G689" s="282">
        <f>IFERROR((VLOOKUP($A689,'[1]Tabela de alimentos'!$A$3:$K$1041,2,FALSE))*$C689/100,0)</f>
        <v>1.5768018550724634</v>
      </c>
      <c r="H689" s="282">
        <f>IFERROR((VLOOKUP($A689,'[1]Tabela de alimentos'!$A$3:$K$1041,3,FALSE))*$C689/100,0)</f>
        <v>6.597338961623187</v>
      </c>
      <c r="I689" s="310">
        <f>IFERROR((VLOOKUP($A689,'[1]Tabela de alimentos'!$A$3:$K$1041,4,FALSE))*$C689/100,0)</f>
        <v>6.8405797101449284E-2</v>
      </c>
      <c r="J689" s="282">
        <f>IFERROR((VLOOKUP($A689,'[1]Tabela de alimentos'!$A$3:$K$1041,5,FALSE))*$C689/100,0)</f>
        <v>3.2000000000000002E-3</v>
      </c>
      <c r="K689" s="282">
        <f>IFERROR((VLOOKUP($A689,'[1]Tabela de alimentos'!$A$3:$K$1041,6,FALSE))*$C689/100,0)</f>
        <v>0.35412753623188392</v>
      </c>
      <c r="L689" s="283">
        <f>IFERROR((VLOOKUP($A689,'[1]Tabela de alimentos'!$A$3:$K$1041,7,FALSE))*$C689/100,0)</f>
        <v>0.56000000000000005</v>
      </c>
      <c r="M689" s="283">
        <f>IFERROR((VLOOKUP($A689,'[1]Tabela de alimentos'!$A$3:$K$1041,8,FALSE))*$C689/100,0)</f>
        <v>8.1333333333333344E-3</v>
      </c>
      <c r="N689" s="283">
        <f>IFERROR((VLOOKUP($A689,'[1]Tabela de alimentos'!$A$3:$K$1041,9,FALSE))*$C689/100,0)</f>
        <v>0</v>
      </c>
      <c r="O689" s="283">
        <f>IFERROR((VLOOKUP($A689,'[1]Tabela de alimentos'!$A$3:$K$1041,10,FALSE))*$C689/100,0)</f>
        <v>0.18666666666666668</v>
      </c>
      <c r="P689" s="284">
        <f>IFERROR((VLOOKUP($A689,'[1]Tabela de alimentos'!$A$3:$K$1041,11,FALSE))*$C689/100,0)</f>
        <v>2.3866666666666668E-2</v>
      </c>
      <c r="S689" s="424"/>
      <c r="T689" s="328"/>
      <c r="U689" s="328"/>
      <c r="V689" s="425"/>
      <c r="W689" s="425"/>
      <c r="X689" s="426"/>
      <c r="Y689" s="425"/>
      <c r="Z689" s="425"/>
      <c r="AA689" s="425"/>
      <c r="AB689" s="425"/>
      <c r="AC689" s="425"/>
      <c r="AD689" s="425"/>
      <c r="AE689" s="425"/>
      <c r="AF689" s="425"/>
      <c r="AG689" s="425"/>
      <c r="AH689" s="425"/>
    </row>
    <row r="690" spans="1:34" ht="24.95" customHeight="1" x14ac:dyDescent="0.25">
      <c r="A690" s="285" t="s">
        <v>94</v>
      </c>
      <c r="B690" s="278">
        <v>67.349999999999994</v>
      </c>
      <c r="C690" s="249">
        <v>55</v>
      </c>
      <c r="D690" s="249" t="s">
        <v>1614</v>
      </c>
      <c r="E690" s="282">
        <f t="shared" si="29"/>
        <v>1.2245454545454544</v>
      </c>
      <c r="F690" s="279" t="s">
        <v>1341</v>
      </c>
      <c r="G690" s="282">
        <f>IFERROR((VLOOKUP($A690,'[1]Tabela de alimentos'!$A$3:$K$1041,2,FALSE))*$C690/100,0)</f>
        <v>35.403624347826081</v>
      </c>
      <c r="H690" s="282">
        <f>IFERROR((VLOOKUP($A690,'[1]Tabela de alimentos'!$A$3:$K$1041,3,FALSE))*$C690/100,0)</f>
        <v>148.12876427130431</v>
      </c>
      <c r="I690" s="310">
        <f>IFERROR((VLOOKUP($A690,'[1]Tabela de alimentos'!$A$3:$K$1041,4,FALSE))*$C690/100,0)</f>
        <v>0.97445652173913022</v>
      </c>
      <c r="J690" s="282">
        <f>IFERROR((VLOOKUP($A690,'[1]Tabela de alimentos'!$A$3:$K$1041,5,FALSE))*$C690/100,0)</f>
        <v>0</v>
      </c>
      <c r="K690" s="282">
        <f>IFERROR((VLOOKUP($A690,'[1]Tabela de alimentos'!$A$3:$K$1041,6,FALSE))*$C690/100,0)</f>
        <v>8.0785434782608672</v>
      </c>
      <c r="L690" s="283">
        <f>IFERROR((VLOOKUP($A690,'[1]Tabela de alimentos'!$A$3:$K$1041,7,FALSE))*$C690/100,0)</f>
        <v>1.9524999999999999</v>
      </c>
      <c r="M690" s="283">
        <f>IFERROR((VLOOKUP($A690,'[1]Tabela de alimentos'!$A$3:$K$1041,8,FALSE))*$C690/100,0)</f>
        <v>0.19800000000000001</v>
      </c>
      <c r="N690" s="283">
        <f>IFERROR((VLOOKUP($A690,'[1]Tabela de alimentos'!$A$3:$K$1041,9,FALSE))*$C690/100,0)</f>
        <v>0</v>
      </c>
      <c r="O690" s="283">
        <f>IFERROR((VLOOKUP($A690,'[1]Tabela de alimentos'!$A$3:$K$1041,10,FALSE))*$C690/100,0)</f>
        <v>17.095833333333331</v>
      </c>
      <c r="P690" s="284">
        <f>IFERROR((VLOOKUP($A690,'[1]Tabela de alimentos'!$A$3:$K$1041,11,FALSE))*$C690/100,0)</f>
        <v>0</v>
      </c>
      <c r="S690" s="424"/>
      <c r="T690" s="328"/>
      <c r="U690" s="328"/>
      <c r="V690" s="425"/>
      <c r="W690" s="425"/>
      <c r="X690" s="426"/>
      <c r="Y690" s="425"/>
      <c r="Z690" s="425"/>
      <c r="AA690" s="425"/>
      <c r="AB690" s="425"/>
      <c r="AC690" s="425"/>
      <c r="AD690" s="425"/>
      <c r="AE690" s="425"/>
      <c r="AF690" s="425"/>
      <c r="AG690" s="425"/>
      <c r="AH690" s="425"/>
    </row>
    <row r="691" spans="1:34" ht="24.95" customHeight="1" x14ac:dyDescent="0.25">
      <c r="A691" s="285" t="s">
        <v>307</v>
      </c>
      <c r="B691" s="278">
        <v>9</v>
      </c>
      <c r="C691" s="249">
        <v>9</v>
      </c>
      <c r="D691" s="249" t="s">
        <v>1614</v>
      </c>
      <c r="E691" s="282">
        <f t="shared" si="29"/>
        <v>1</v>
      </c>
      <c r="F691" s="279" t="s">
        <v>1342</v>
      </c>
      <c r="G691" s="282">
        <f>IFERROR((VLOOKUP($A691,'[1]Tabela de alimentos'!$A$3:$K$1041,2,FALSE))*$C691/100,0)</f>
        <v>44.698526999999991</v>
      </c>
      <c r="H691" s="282">
        <f>IFERROR((VLOOKUP($A691,'[1]Tabela de alimentos'!$A$3:$K$1041,3,FALSE))*$C691/100,0)</f>
        <v>187.01863696799998</v>
      </c>
      <c r="I691" s="310">
        <f>IFERROR((VLOOKUP($A691,'[1]Tabela de alimentos'!$A$3:$K$1041,4,FALSE))*$C691/100,0)</f>
        <v>2.2878000000000003</v>
      </c>
      <c r="J691" s="282">
        <f>IFERROR((VLOOKUP($A691,'[1]Tabela de alimentos'!$A$3:$K$1041,5,FALSE))*$C691/100,0)</f>
        <v>2.4213000000000005</v>
      </c>
      <c r="K691" s="282">
        <f>IFERROR((VLOOKUP($A691,'[1]Tabela de alimentos'!$A$3:$K$1041,6,FALSE))*$C691/100,0)</f>
        <v>3.5262000000000002</v>
      </c>
      <c r="L691" s="283">
        <f>IFERROR((VLOOKUP($A691,'[1]Tabela de alimentos'!$A$3:$K$1041,7,FALSE))*$C691/100,0)</f>
        <v>80.124599999999987</v>
      </c>
      <c r="M691" s="283">
        <f>IFERROR((VLOOKUP($A691,'[1]Tabela de alimentos'!$A$3:$K$1041,8,FALSE))*$C691/100,0)</f>
        <v>4.7100000000000003E-2</v>
      </c>
      <c r="N691" s="283">
        <f>IFERROR((VLOOKUP($A691,'[1]Tabela de alimentos'!$A$3:$K$1041,9,FALSE))*$C691/100,0)</f>
        <v>32.495100000000001</v>
      </c>
      <c r="O691" s="283">
        <f>IFERROR((VLOOKUP($A691,'[1]Tabela de alimentos'!$A$3:$K$1041,10,FALSE))*$C691/100,0)</f>
        <v>0</v>
      </c>
      <c r="P691" s="284">
        <f>IFERROR((VLOOKUP($A691,'[1]Tabela de alimentos'!$A$3:$K$1041,11,FALSE))*$C691/100,0)</f>
        <v>29.07</v>
      </c>
      <c r="S691" s="424"/>
      <c r="T691" s="328"/>
      <c r="U691" s="328"/>
      <c r="V691" s="425"/>
      <c r="W691" s="425"/>
      <c r="X691" s="426"/>
      <c r="Y691" s="425"/>
      <c r="Z691" s="425"/>
      <c r="AA691" s="425"/>
      <c r="AB691" s="425"/>
      <c r="AC691" s="425"/>
      <c r="AD691" s="425"/>
      <c r="AE691" s="425"/>
      <c r="AF691" s="425"/>
      <c r="AG691" s="425"/>
      <c r="AH691" s="425"/>
    </row>
    <row r="692" spans="1:34" ht="24.95" customHeight="1" x14ac:dyDescent="0.25">
      <c r="A692" s="285" t="s">
        <v>217</v>
      </c>
      <c r="B692" s="278">
        <v>2</v>
      </c>
      <c r="C692" s="249">
        <v>2</v>
      </c>
      <c r="D692" s="249" t="s">
        <v>1614</v>
      </c>
      <c r="E692" s="282">
        <v>1</v>
      </c>
      <c r="F692" s="279" t="s">
        <v>1290</v>
      </c>
      <c r="G692" s="282">
        <f>IFERROR((VLOOKUP($A692,'[1]Tabela de alimentos'!$A$3:$K$1041,2,FALSE))*$C692/100,0)</f>
        <v>14.519378536919977</v>
      </c>
      <c r="H692" s="282">
        <f>IFERROR((VLOOKUP($A692,'[1]Tabela de alimentos'!$A$3:$K$1041,3,FALSE))*$C692/100,0)</f>
        <v>60.749079798473183</v>
      </c>
      <c r="I692" s="310">
        <f>IFERROR((VLOOKUP($A692,'[1]Tabela de alimentos'!$A$3:$K$1041,4,FALSE))*$C692/100,0)</f>
        <v>8.2940001487731944E-3</v>
      </c>
      <c r="J692" s="282">
        <f>IFERROR((VLOOKUP($A692,'[1]Tabela de alimentos'!$A$3:$K$1041,5,FALSE))*$C692/100,0)</f>
        <v>1.6472200000000001</v>
      </c>
      <c r="K692" s="282">
        <f>IFERROR((VLOOKUP($A692,'[1]Tabela de alimentos'!$A$3:$K$1041,6,FALSE))*$C692/100,0)</f>
        <v>1.265999851226658E-3</v>
      </c>
      <c r="L692" s="283">
        <f>IFERROR((VLOOKUP($A692,'[1]Tabela de alimentos'!$A$3:$K$1041,7,FALSE))*$C692/100,0)</f>
        <v>0.18845999999999999</v>
      </c>
      <c r="M692" s="283">
        <f>IFERROR((VLOOKUP($A692,'[1]Tabela de alimentos'!$A$3:$K$1041,8,FALSE))*$C692/100,0)</f>
        <v>3.0800000000000007E-3</v>
      </c>
      <c r="N692" s="283">
        <f>IFERROR((VLOOKUP($A692,'[1]Tabela de alimentos'!$A$3:$K$1041,9,FALSE))*$C692/100,0)</f>
        <v>15.08</v>
      </c>
      <c r="O692" s="283">
        <f>IFERROR((VLOOKUP($A692,'[1]Tabela de alimentos'!$A$3:$K$1041,10,FALSE))*$C692/100,0)</f>
        <v>0</v>
      </c>
      <c r="P692" s="284">
        <f>IFERROR((VLOOKUP($A692,'[1]Tabela de alimentos'!$A$3:$K$1041,11,FALSE))*$C692/100,0)</f>
        <v>11.573893333333336</v>
      </c>
      <c r="S692" s="424"/>
      <c r="T692" s="328"/>
      <c r="U692" s="328"/>
      <c r="V692" s="425"/>
      <c r="W692" s="425"/>
      <c r="X692" s="426"/>
      <c r="Y692" s="425"/>
      <c r="Z692" s="425"/>
      <c r="AA692" s="425"/>
      <c r="AB692" s="425"/>
      <c r="AC692" s="425"/>
      <c r="AD692" s="425"/>
      <c r="AE692" s="425"/>
      <c r="AF692" s="425"/>
      <c r="AG692" s="425"/>
      <c r="AH692" s="425"/>
    </row>
    <row r="693" spans="1:34" ht="24.95" customHeight="1" x14ac:dyDescent="0.25">
      <c r="A693" s="285" t="s">
        <v>102</v>
      </c>
      <c r="B693" s="278">
        <v>1</v>
      </c>
      <c r="C693" s="249">
        <v>1</v>
      </c>
      <c r="D693" s="249" t="s">
        <v>1614</v>
      </c>
      <c r="E693" s="282">
        <f t="shared" si="29"/>
        <v>1</v>
      </c>
      <c r="F693" s="279" t="s">
        <v>1293</v>
      </c>
      <c r="G693" s="282">
        <f>IFERROR((VLOOKUP($A693,'[1]Tabela de alimentos'!$A$3:$K$1041,2,FALSE))*$C693/100,0)</f>
        <v>0.19515885507246439</v>
      </c>
      <c r="H693" s="282">
        <f>IFERROR((VLOOKUP($A693,'[1]Tabela de alimentos'!$A$3:$K$1041,3,FALSE))*$C693/100,0)</f>
        <v>0.81654464962319095</v>
      </c>
      <c r="I693" s="310">
        <f>IFERROR((VLOOKUP($A693,'[1]Tabela de alimentos'!$A$3:$K$1041,4,FALSE))*$C693/100,0)</f>
        <v>1.865942028985507E-2</v>
      </c>
      <c r="J693" s="282">
        <f>IFERROR((VLOOKUP($A693,'[1]Tabela de alimentos'!$A$3:$K$1041,5,FALSE))*$C693/100,0)</f>
        <v>3.4999999999999996E-3</v>
      </c>
      <c r="K693" s="282">
        <f>IFERROR((VLOOKUP($A693,'[1]Tabela de alimentos'!$A$3:$K$1041,6,FALSE))*$C693/100,0)</f>
        <v>3.3707246376811648E-2</v>
      </c>
      <c r="L693" s="283">
        <f>IFERROR((VLOOKUP($A693,'[1]Tabela de alimentos'!$A$3:$K$1041,7,FALSE))*$C693/100,0)</f>
        <v>0.79853333333333343</v>
      </c>
      <c r="M693" s="283">
        <f>IFERROR((VLOOKUP($A693,'[1]Tabela de alimentos'!$A$3:$K$1041,8,FALSE))*$C693/100,0)</f>
        <v>6.4666666666666657E-3</v>
      </c>
      <c r="N693" s="283">
        <f>IFERROR((VLOOKUP($A693,'[1]Tabela de alimentos'!$A$3:$K$1041,9,FALSE))*$C693/100,0)</f>
        <v>2.79</v>
      </c>
      <c r="O693" s="283">
        <f>IFERROR((VLOOKUP($A693,'[1]Tabela de alimentos'!$A$3:$K$1041,10,FALSE))*$C693/100,0)</f>
        <v>0.31780000000000003</v>
      </c>
      <c r="P693" s="284">
        <f>IFERROR((VLOOKUP($A693,'[1]Tabela de alimentos'!$A$3:$K$1041,11,FALSE))*$C693/100,0)</f>
        <v>1.6033333333333333E-2</v>
      </c>
      <c r="S693" s="424"/>
      <c r="T693" s="328"/>
      <c r="U693" s="328"/>
      <c r="V693" s="425"/>
      <c r="W693" s="425"/>
      <c r="X693" s="426"/>
      <c r="Y693" s="425"/>
      <c r="Z693" s="425"/>
      <c r="AA693" s="425"/>
      <c r="AB693" s="425"/>
      <c r="AC693" s="425"/>
      <c r="AD693" s="425"/>
      <c r="AE693" s="425"/>
      <c r="AF693" s="425"/>
      <c r="AG693" s="425"/>
      <c r="AH693" s="425"/>
    </row>
    <row r="694" spans="1:34" ht="24.95" customHeight="1" x14ac:dyDescent="0.25">
      <c r="A694" s="285" t="s">
        <v>129</v>
      </c>
      <c r="B694" s="278">
        <v>1</v>
      </c>
      <c r="C694" s="249">
        <v>1</v>
      </c>
      <c r="D694" s="249" t="s">
        <v>1614</v>
      </c>
      <c r="E694" s="282">
        <f t="shared" si="29"/>
        <v>1</v>
      </c>
      <c r="F694" s="279" t="s">
        <v>1293</v>
      </c>
      <c r="G694" s="282">
        <f>IFERROR((VLOOKUP($A694,'[1]Tabela de alimentos'!$A$3:$K$1041,2,FALSE))*$C694/100,0)</f>
        <v>0.33424111594202882</v>
      </c>
      <c r="H694" s="282">
        <f>IFERROR((VLOOKUP($A694,'[1]Tabela de alimentos'!$A$3:$K$1041,3,FALSE))*$C694/100,0)</f>
        <v>1.3984648291014488</v>
      </c>
      <c r="I694" s="310">
        <f>IFERROR((VLOOKUP($A694,'[1]Tabela de alimentos'!$A$3:$K$1041,4,FALSE))*$C694/100,0)</f>
        <v>3.2572463768115942E-2</v>
      </c>
      <c r="J694" s="282">
        <f>IFERROR((VLOOKUP($A694,'[1]Tabela de alimentos'!$A$3:$K$1041,5,FALSE))*$C694/100,0)</f>
        <v>6.0999999999999995E-3</v>
      </c>
      <c r="K694" s="282">
        <f>IFERROR((VLOOKUP($A694,'[1]Tabela de alimentos'!$A$3:$K$1041,6,FALSE))*$C694/100,0)</f>
        <v>5.7060869565217345E-2</v>
      </c>
      <c r="L694" s="283">
        <f>IFERROR((VLOOKUP($A694,'[1]Tabela de alimentos'!$A$3:$K$1041,7,FALSE))*$C694/100,0)</f>
        <v>1.7941333333333334</v>
      </c>
      <c r="M694" s="283">
        <f>IFERROR((VLOOKUP($A694,'[1]Tabela de alimentos'!$A$3:$K$1041,8,FALSE))*$C694/100,0)</f>
        <v>3.1800000000000002E-2</v>
      </c>
      <c r="N694" s="283">
        <f>IFERROR((VLOOKUP($A694,'[1]Tabela de alimentos'!$A$3:$K$1041,9,FALSE))*$C694/100,0)</f>
        <v>17.43</v>
      </c>
      <c r="O694" s="283">
        <f>IFERROR((VLOOKUP($A694,'[1]Tabela de alimentos'!$A$3:$K$1041,10,FALSE))*$C694/100,0)</f>
        <v>0.51693333333333324</v>
      </c>
      <c r="P694" s="284">
        <f>IFERROR((VLOOKUP($A694,'[1]Tabela de alimentos'!$A$3:$K$1041,11,FALSE))*$C694/100,0)</f>
        <v>2.3E-2</v>
      </c>
      <c r="S694" s="424"/>
      <c r="T694" s="328"/>
      <c r="U694" s="328"/>
      <c r="V694" s="425"/>
      <c r="W694" s="425"/>
      <c r="X694" s="426"/>
      <c r="Y694" s="425"/>
      <c r="Z694" s="425"/>
      <c r="AA694" s="425"/>
      <c r="AB694" s="425"/>
      <c r="AC694" s="425"/>
      <c r="AD694" s="425"/>
      <c r="AE694" s="425"/>
      <c r="AF694" s="425"/>
      <c r="AG694" s="425"/>
      <c r="AH694" s="425"/>
    </row>
    <row r="695" spans="1:34" ht="24.95" customHeight="1" x14ac:dyDescent="0.25">
      <c r="A695" s="285" t="s">
        <v>133</v>
      </c>
      <c r="B695" s="278">
        <v>55</v>
      </c>
      <c r="C695" s="249">
        <v>50</v>
      </c>
      <c r="D695" s="249" t="s">
        <v>1614</v>
      </c>
      <c r="E695" s="282">
        <f t="shared" si="29"/>
        <v>1.1000000000000001</v>
      </c>
      <c r="F695" s="279" t="s">
        <v>1288</v>
      </c>
      <c r="G695" s="282">
        <f>IFERROR((VLOOKUP($A695,'[1]Tabela de alimentos'!$A$3:$K$1041,2,FALSE))*$C695/100,0)</f>
        <v>7.6675782608695791</v>
      </c>
      <c r="H695" s="282">
        <f>IFERROR((VLOOKUP($A695,'[1]Tabela de alimentos'!$A$3:$K$1041,3,FALSE))*$C695/100,0)</f>
        <v>32.081147443478322</v>
      </c>
      <c r="I695" s="310">
        <f>IFERROR((VLOOKUP($A695,'[1]Tabela de alimentos'!$A$3:$K$1041,4,FALSE))*$C695/100,0)</f>
        <v>0.54891304347826086</v>
      </c>
      <c r="J695" s="282">
        <f>IFERROR((VLOOKUP($A695,'[1]Tabela de alimentos'!$A$3:$K$1041,5,FALSE))*$C695/100,0)</f>
        <v>8.6666666666666684E-2</v>
      </c>
      <c r="K695" s="282">
        <f>IFERROR((VLOOKUP($A695,'[1]Tabela de alimentos'!$A$3:$K$1041,6,FALSE))*$C695/100,0)</f>
        <v>1.5694202898550731</v>
      </c>
      <c r="L695" s="283">
        <f>IFERROR((VLOOKUP($A695,'[1]Tabela de alimentos'!$A$3:$K$1041,7,FALSE))*$C695/100,0)</f>
        <v>3.47</v>
      </c>
      <c r="M695" s="283">
        <f>IFERROR((VLOOKUP($A695,'[1]Tabela de alimentos'!$A$3:$K$1041,8,FALSE))*$C695/100,0)</f>
        <v>0.11833333333333335</v>
      </c>
      <c r="N695" s="283">
        <f>IFERROR((VLOOKUP($A695,'[1]Tabela de alimentos'!$A$3:$K$1041,9,FALSE))*$C695/100,0)</f>
        <v>51.5</v>
      </c>
      <c r="O695" s="283">
        <f>IFERROR((VLOOKUP($A695,'[1]Tabela de alimentos'!$A$3:$K$1041,10,FALSE))*$C695/100,0)</f>
        <v>10.606666666666667</v>
      </c>
      <c r="P695" s="284">
        <f>IFERROR((VLOOKUP($A695,'[1]Tabela de alimentos'!$A$3:$K$1041,11,FALSE))*$C695/100,0)</f>
        <v>0.51</v>
      </c>
      <c r="S695" s="424"/>
      <c r="T695" s="328"/>
      <c r="U695" s="328"/>
      <c r="V695" s="425"/>
      <c r="W695" s="425"/>
      <c r="X695" s="426"/>
      <c r="Y695" s="425"/>
      <c r="Z695" s="425"/>
      <c r="AA695" s="425"/>
      <c r="AB695" s="425"/>
      <c r="AC695" s="425"/>
      <c r="AD695" s="425"/>
      <c r="AE695" s="425"/>
      <c r="AF695" s="425"/>
      <c r="AG695" s="425"/>
      <c r="AH695" s="425"/>
    </row>
    <row r="696" spans="1:34" ht="24.95" customHeight="1" x14ac:dyDescent="0.25">
      <c r="A696" s="320" t="s">
        <v>74</v>
      </c>
      <c r="B696" s="278">
        <v>50</v>
      </c>
      <c r="C696" s="249">
        <v>31.25</v>
      </c>
      <c r="D696" s="249" t="s">
        <v>1614</v>
      </c>
      <c r="E696" s="289">
        <f t="shared" si="29"/>
        <v>1.6</v>
      </c>
      <c r="F696" s="279" t="s">
        <v>1323</v>
      </c>
      <c r="G696" s="289">
        <f>IFERROR((VLOOKUP($A696,'[1]Tabela de alimentos'!$A$3:$K$1041,2,FALSE))*$C696/100,0)</f>
        <v>79.060634374999992</v>
      </c>
      <c r="H696" s="289">
        <f>IFERROR((VLOOKUP($A696,'[1]Tabela de alimentos'!$A$3:$K$1041,3,FALSE))*$C696/100,0)</f>
        <v>330.78969422500001</v>
      </c>
      <c r="I696" s="279">
        <f>IFERROR((VLOOKUP($A696,'[1]Tabela de alimentos'!$A$3:$K$1041,4,FALSE))*$C696/100,0)</f>
        <v>3.7346873750289276</v>
      </c>
      <c r="J696" s="282">
        <f>IFERROR((VLOOKUP($A696,'[1]Tabela de alimentos'!$A$3:$K$1041,5,FALSE))*$C696/100,0)</f>
        <v>0.8520833333333333</v>
      </c>
      <c r="K696" s="282">
        <f>IFERROR((VLOOKUP($A696,'[1]Tabela de alimentos'!$A$3:$K$1041,6,FALSE))*$C696/100,0)</f>
        <v>13.787187499999998</v>
      </c>
      <c r="L696" s="283">
        <f>IFERROR((VLOOKUP($A696,'[1]Tabela de alimentos'!$A$3:$K$1041,7,FALSE))*$C696/100,0)</f>
        <v>48.662812500000001</v>
      </c>
      <c r="M696" s="283">
        <f>IFERROR((VLOOKUP($A696,'[1]Tabela de alimentos'!$A$3:$K$1041,8,FALSE))*$C696/100,0)</f>
        <v>1.7844791666666668</v>
      </c>
      <c r="N696" s="283">
        <f>IFERROR((VLOOKUP($A696,'[1]Tabela de alimentos'!$A$3:$K$1041,9,FALSE))*$C696/100,0)</f>
        <v>0</v>
      </c>
      <c r="O696" s="283">
        <f>IFERROR((VLOOKUP($A696,'[1]Tabela de alimentos'!$A$3:$K$1041,10,FALSE))*$C696/100,0)</f>
        <v>0</v>
      </c>
      <c r="P696" s="284">
        <f>IFERROR((VLOOKUP($A696,'[1]Tabela de alimentos'!$A$3:$K$1041,11,FALSE))*$C696/100,0)</f>
        <v>6.8891666666666671</v>
      </c>
      <c r="S696" s="427"/>
      <c r="T696" s="428"/>
      <c r="U696" s="428"/>
      <c r="V696" s="428"/>
      <c r="W696" s="428"/>
      <c r="X696" s="429"/>
      <c r="Y696" s="428"/>
      <c r="Z696" s="428"/>
      <c r="AA696" s="428"/>
      <c r="AB696" s="428"/>
      <c r="AC696" s="428"/>
      <c r="AD696" s="428"/>
      <c r="AE696" s="428"/>
      <c r="AF696" s="428"/>
      <c r="AG696" s="428"/>
      <c r="AH696" s="428"/>
    </row>
    <row r="697" spans="1:34" ht="24.95" customHeight="1" x14ac:dyDescent="0.25">
      <c r="A697" s="373" t="s">
        <v>1209</v>
      </c>
      <c r="B697" s="564" t="s">
        <v>1316</v>
      </c>
      <c r="C697" s="565"/>
      <c r="D697" s="482"/>
      <c r="E697" s="430"/>
      <c r="F697" s="431"/>
      <c r="G697" s="421"/>
      <c r="H697" s="421"/>
      <c r="I697" s="421"/>
      <c r="J697" s="421"/>
      <c r="K697" s="421"/>
      <c r="L697" s="421"/>
      <c r="M697" s="421"/>
      <c r="N697" s="421"/>
      <c r="O697" s="421"/>
      <c r="P697" s="318"/>
      <c r="S697" s="432"/>
      <c r="T697" s="433"/>
      <c r="U697" s="328"/>
      <c r="V697" s="328"/>
      <c r="W697" s="328"/>
      <c r="X697" s="328"/>
      <c r="Y697" s="328"/>
      <c r="Z697" s="328"/>
      <c r="AA697" s="328"/>
      <c r="AB697" s="328"/>
      <c r="AC697" s="328"/>
      <c r="AD697" s="328"/>
      <c r="AE697" s="328"/>
      <c r="AF697" s="328"/>
      <c r="AG697" s="328"/>
      <c r="AH697" s="328"/>
    </row>
    <row r="698" spans="1:34" ht="24.95" customHeight="1" x14ac:dyDescent="0.25">
      <c r="A698" s="295" t="s">
        <v>767</v>
      </c>
      <c r="B698" s="577"/>
      <c r="C698" s="577"/>
      <c r="D698" s="484"/>
      <c r="E698" s="330"/>
      <c r="F698" s="330"/>
      <c r="G698" s="310"/>
      <c r="H698" s="330"/>
      <c r="I698" s="330"/>
      <c r="J698" s="330"/>
      <c r="K698" s="330"/>
      <c r="L698" s="330"/>
      <c r="P698" s="301"/>
      <c r="S698" s="432"/>
      <c r="T698" s="433"/>
      <c r="U698" s="328"/>
      <c r="V698" s="328"/>
      <c r="W698" s="328"/>
      <c r="X698" s="328"/>
      <c r="Y698" s="328"/>
      <c r="Z698" s="328"/>
      <c r="AA698" s="328"/>
      <c r="AB698" s="328"/>
      <c r="AC698" s="328"/>
      <c r="AD698" s="328"/>
      <c r="AE698" s="328"/>
      <c r="AF698" s="328"/>
      <c r="AG698" s="328"/>
      <c r="AH698" s="328"/>
    </row>
    <row r="699" spans="1:34" ht="24.95" customHeight="1" x14ac:dyDescent="0.25">
      <c r="A699" s="516" t="s">
        <v>1641</v>
      </c>
      <c r="B699" s="517"/>
      <c r="C699" s="517"/>
      <c r="D699" s="517"/>
      <c r="E699" s="517"/>
      <c r="F699" s="517"/>
      <c r="G699" s="517"/>
      <c r="H699" s="517"/>
      <c r="I699" s="517"/>
      <c r="J699" s="517"/>
      <c r="K699" s="517"/>
      <c r="L699" s="517"/>
      <c r="M699" s="517"/>
      <c r="N699" s="517"/>
      <c r="O699" s="517"/>
      <c r="P699" s="518"/>
      <c r="S699" s="434"/>
      <c r="T699" s="567"/>
      <c r="U699" s="567"/>
      <c r="V699" s="247"/>
      <c r="W699" s="247"/>
      <c r="X699" s="247"/>
      <c r="Y699" s="425"/>
      <c r="Z699" s="247"/>
      <c r="AA699" s="247"/>
      <c r="AB699" s="247"/>
      <c r="AC699" s="247"/>
      <c r="AD699" s="247"/>
    </row>
    <row r="700" spans="1:34" ht="24.95" customHeight="1" x14ac:dyDescent="0.25">
      <c r="A700" s="516" t="s">
        <v>1642</v>
      </c>
      <c r="B700" s="517"/>
      <c r="C700" s="517"/>
      <c r="D700" s="517"/>
      <c r="E700" s="517"/>
      <c r="F700" s="517"/>
      <c r="G700" s="517"/>
      <c r="H700" s="517"/>
      <c r="I700" s="517"/>
      <c r="J700" s="517"/>
      <c r="K700" s="517"/>
      <c r="L700" s="517"/>
      <c r="M700" s="517"/>
      <c r="N700" s="517"/>
      <c r="O700" s="517"/>
      <c r="P700" s="518"/>
    </row>
    <row r="701" spans="1:34" ht="24.95" customHeight="1" x14ac:dyDescent="0.25">
      <c r="A701" s="516" t="s">
        <v>1069</v>
      </c>
      <c r="B701" s="517"/>
      <c r="C701" s="517"/>
      <c r="D701" s="517"/>
      <c r="E701" s="517"/>
      <c r="F701" s="517"/>
      <c r="G701" s="517"/>
      <c r="H701" s="517"/>
      <c r="I701" s="517"/>
      <c r="J701" s="517"/>
      <c r="K701" s="517"/>
      <c r="L701" s="517"/>
      <c r="M701" s="517"/>
      <c r="N701" s="517"/>
      <c r="O701" s="517"/>
      <c r="P701" s="518"/>
    </row>
    <row r="702" spans="1:34" ht="24.95" customHeight="1" x14ac:dyDescent="0.25">
      <c r="A702" s="325" t="s">
        <v>1098</v>
      </c>
      <c r="G702" s="251"/>
      <c r="P702" s="301"/>
    </row>
    <row r="703" spans="1:34" ht="24.95" customHeight="1" x14ac:dyDescent="0.25">
      <c r="A703" s="325" t="s">
        <v>1097</v>
      </c>
      <c r="G703" s="251"/>
      <c r="P703" s="301"/>
    </row>
    <row r="704" spans="1:34" ht="24.95" customHeight="1" x14ac:dyDescent="0.25">
      <c r="A704" s="325" t="s">
        <v>1055</v>
      </c>
      <c r="G704" s="251"/>
      <c r="P704" s="301"/>
    </row>
    <row r="705" spans="1:16" ht="24.95" customHeight="1" x14ac:dyDescent="0.25">
      <c r="A705" s="516" t="s">
        <v>1099</v>
      </c>
      <c r="B705" s="517"/>
      <c r="C705" s="517"/>
      <c r="D705" s="517"/>
      <c r="E705" s="517"/>
      <c r="F705" s="517"/>
      <c r="G705" s="517"/>
      <c r="H705" s="517"/>
      <c r="I705" s="517"/>
      <c r="J705" s="517"/>
      <c r="K705" s="517"/>
      <c r="L705" s="517"/>
      <c r="M705" s="517"/>
      <c r="N705" s="517"/>
      <c r="O705" s="517"/>
      <c r="P705" s="518"/>
    </row>
    <row r="706" spans="1:16" ht="24.95" customHeight="1" x14ac:dyDescent="0.25">
      <c r="A706" s="325" t="s">
        <v>1343</v>
      </c>
      <c r="G706" s="251"/>
      <c r="P706" s="301"/>
    </row>
    <row r="707" spans="1:16" ht="24.95" customHeight="1" x14ac:dyDescent="0.25">
      <c r="A707" s="325" t="s">
        <v>1344</v>
      </c>
      <c r="G707" s="251"/>
      <c r="P707" s="301"/>
    </row>
    <row r="708" spans="1:16" ht="24.95" customHeight="1" x14ac:dyDescent="0.25">
      <c r="A708" s="325" t="s">
        <v>1643</v>
      </c>
      <c r="G708" s="251"/>
      <c r="P708" s="301"/>
    </row>
    <row r="709" spans="1:16" ht="24.95" customHeight="1" x14ac:dyDescent="0.25">
      <c r="A709" s="325" t="s">
        <v>1345</v>
      </c>
      <c r="G709" s="251"/>
      <c r="P709" s="301"/>
    </row>
    <row r="710" spans="1:16" ht="24.95" customHeight="1" x14ac:dyDescent="0.25">
      <c r="A710" s="325" t="s">
        <v>1346</v>
      </c>
      <c r="G710" s="251"/>
      <c r="P710" s="301"/>
    </row>
    <row r="711" spans="1:16" ht="24.95" customHeight="1" thickBot="1" x14ac:dyDescent="0.3">
      <c r="A711" s="519" t="s">
        <v>1347</v>
      </c>
      <c r="B711" s="520"/>
      <c r="C711" s="520"/>
      <c r="D711" s="520"/>
      <c r="E711" s="520"/>
      <c r="F711" s="520"/>
      <c r="G711" s="520"/>
      <c r="H711" s="520"/>
      <c r="I711" s="520"/>
      <c r="J711" s="520"/>
      <c r="K711" s="520"/>
      <c r="L711" s="520"/>
      <c r="M711" s="520"/>
      <c r="N711" s="520"/>
      <c r="O711" s="520"/>
      <c r="P711" s="521"/>
    </row>
    <row r="712" spans="1:16" ht="25.5" customHeight="1" thickBot="1" x14ac:dyDescent="0.3">
      <c r="A712" s="322"/>
      <c r="B712" s="532" t="s">
        <v>1152</v>
      </c>
      <c r="C712" s="532"/>
      <c r="D712" s="532"/>
      <c r="E712" s="532"/>
      <c r="F712" s="532"/>
      <c r="G712" s="532"/>
      <c r="H712" s="532"/>
      <c r="I712" s="532"/>
      <c r="J712" s="532"/>
      <c r="K712" s="532"/>
      <c r="L712" s="334"/>
      <c r="M712" s="334"/>
      <c r="N712" s="334"/>
      <c r="O712" s="334"/>
      <c r="P712" s="335"/>
    </row>
    <row r="713" spans="1:16" ht="48" customHeight="1" x14ac:dyDescent="0.25">
      <c r="A713" s="510" t="s">
        <v>762</v>
      </c>
      <c r="B713" s="511"/>
      <c r="C713" s="511"/>
      <c r="D713" s="511"/>
      <c r="E713" s="511"/>
      <c r="F713" s="511"/>
      <c r="G713" s="511"/>
      <c r="H713" s="511"/>
      <c r="I713" s="511"/>
      <c r="J713" s="511"/>
      <c r="K713" s="511"/>
      <c r="L713" s="511"/>
      <c r="M713" s="511"/>
      <c r="N713" s="511"/>
      <c r="O713" s="511"/>
      <c r="P713" s="512"/>
    </row>
    <row r="714" spans="1:16" ht="24.95" customHeight="1" x14ac:dyDescent="0.25">
      <c r="A714" s="513" t="s">
        <v>1366</v>
      </c>
      <c r="B714" s="514"/>
      <c r="C714" s="514"/>
      <c r="D714" s="514"/>
      <c r="E714" s="514"/>
      <c r="F714" s="514"/>
      <c r="G714" s="514"/>
      <c r="H714" s="514"/>
      <c r="I714" s="514"/>
      <c r="J714" s="514"/>
      <c r="K714" s="514"/>
      <c r="L714" s="514"/>
      <c r="M714" s="514"/>
      <c r="N714" s="514"/>
      <c r="O714" s="514"/>
      <c r="P714" s="515"/>
    </row>
    <row r="715" spans="1:16" ht="24.95" customHeight="1" x14ac:dyDescent="0.25">
      <c r="A715" s="534" t="s">
        <v>1072</v>
      </c>
      <c r="B715" s="535"/>
      <c r="C715" s="535"/>
      <c r="D715" s="535"/>
      <c r="E715" s="535"/>
      <c r="F715" s="536"/>
      <c r="G715" s="522" t="s">
        <v>764</v>
      </c>
      <c r="H715" s="523"/>
      <c r="I715" s="523"/>
      <c r="J715" s="523"/>
      <c r="K715" s="523"/>
      <c r="L715" s="523"/>
      <c r="M715" s="523"/>
      <c r="N715" s="523"/>
      <c r="O715" s="523"/>
      <c r="P715" s="524"/>
    </row>
    <row r="716" spans="1:16" ht="24.95" customHeight="1" x14ac:dyDescent="0.25">
      <c r="A716" s="525" t="s">
        <v>393</v>
      </c>
      <c r="B716" s="505" t="s">
        <v>644</v>
      </c>
      <c r="C716" s="505" t="s">
        <v>645</v>
      </c>
      <c r="D716" s="505" t="s">
        <v>1613</v>
      </c>
      <c r="E716" s="505" t="s">
        <v>394</v>
      </c>
      <c r="F716" s="505" t="s">
        <v>621</v>
      </c>
      <c r="G716" s="570" t="s">
        <v>31</v>
      </c>
      <c r="H716" s="571"/>
      <c r="I716" s="403" t="s">
        <v>7</v>
      </c>
      <c r="J716" s="404" t="s">
        <v>32</v>
      </c>
      <c r="K716" s="404" t="s">
        <v>640</v>
      </c>
      <c r="L716" s="405" t="s">
        <v>8</v>
      </c>
      <c r="M716" s="406" t="s">
        <v>9</v>
      </c>
      <c r="N716" s="407" t="s">
        <v>10</v>
      </c>
      <c r="O716" s="404" t="s">
        <v>396</v>
      </c>
      <c r="P716" s="408" t="s">
        <v>623</v>
      </c>
    </row>
    <row r="717" spans="1:16" ht="24.95" customHeight="1" x14ac:dyDescent="0.25">
      <c r="A717" s="526"/>
      <c r="B717" s="506"/>
      <c r="C717" s="506"/>
      <c r="D717" s="506"/>
      <c r="E717" s="506"/>
      <c r="F717" s="506"/>
      <c r="G717" s="409" t="s">
        <v>34</v>
      </c>
      <c r="H717" s="410" t="s">
        <v>35</v>
      </c>
      <c r="I717" s="411" t="s">
        <v>36</v>
      </c>
      <c r="J717" s="412" t="s">
        <v>36</v>
      </c>
      <c r="K717" s="412" t="s">
        <v>36</v>
      </c>
      <c r="L717" s="413" t="s">
        <v>37</v>
      </c>
      <c r="M717" s="414" t="s">
        <v>37</v>
      </c>
      <c r="N717" s="415" t="s">
        <v>38</v>
      </c>
      <c r="O717" s="412" t="s">
        <v>37</v>
      </c>
      <c r="P717" s="416" t="s">
        <v>37</v>
      </c>
    </row>
    <row r="718" spans="1:16" ht="24.95" customHeight="1" x14ac:dyDescent="0.25">
      <c r="A718" s="285" t="s">
        <v>269</v>
      </c>
      <c r="B718" s="278">
        <v>110</v>
      </c>
      <c r="C718" s="249">
        <v>90</v>
      </c>
      <c r="D718" s="249" t="s">
        <v>1614</v>
      </c>
      <c r="E718" s="279">
        <f t="shared" ref="E718:E731" si="30">IFERROR(B718/C718,0)</f>
        <v>1.2222222222222223</v>
      </c>
      <c r="F718" s="280" t="s">
        <v>1634</v>
      </c>
      <c r="G718" s="281">
        <f>IFERROR((VLOOKUP($A718,'[1]Tabela de alimentos'!$A$3:$K$1041,2,FALSE))*$C718/100,0)</f>
        <v>120.12200999999997</v>
      </c>
      <c r="H718" s="281">
        <f>IFERROR((VLOOKUP($A718,'[1]Tabela de alimentos'!$A$3:$K$1041,3,FALSE))*$C718/100,0)</f>
        <v>502.59048983999986</v>
      </c>
      <c r="I718" s="279">
        <f>IFERROR((VLOOKUP($A718,'[1]Tabela de alimentos'!$A$3:$K$1041,4,FALSE))*$C718/100,0)</f>
        <v>19.550999999999998</v>
      </c>
      <c r="J718" s="282">
        <f>IFERROR((VLOOKUP($A718,'[1]Tabela de alimentos'!$A$3:$K$1041,5,FALSE))*$C718/100,0)</f>
        <v>4.0619999999999994</v>
      </c>
      <c r="K718" s="282">
        <f>IFERROR((VLOOKUP($A718,'[1]Tabela de alimentos'!$A$3:$K$1041,6,FALSE))*$C718/100,0)</f>
        <v>0</v>
      </c>
      <c r="L718" s="283">
        <f>IFERROR((VLOOKUP($A718,'[1]Tabela de alimentos'!$A$3:$K$1041,7,FALSE))*$C718/100,0)</f>
        <v>2.9670000000000005</v>
      </c>
      <c r="M718" s="283">
        <f>IFERROR((VLOOKUP($A718,'[1]Tabela de alimentos'!$A$3:$K$1041,8,FALSE))*$C718/100,0)</f>
        <v>1.6019999999999999</v>
      </c>
      <c r="N718" s="283">
        <f>IFERROR((VLOOKUP($A718,'[1]Tabela de alimentos'!$A$3:$K$1041,9,FALSE))*$C718/100,0)</f>
        <v>1.8</v>
      </c>
      <c r="O718" s="283">
        <f>IFERROR((VLOOKUP($A718,'[1]Tabela de alimentos'!$A$3:$K$1041,10,FALSE))*$C718/100,0)</f>
        <v>0</v>
      </c>
      <c r="P718" s="284">
        <f>IFERROR((VLOOKUP($A718,'[1]Tabela de alimentos'!$A$3:$K$1041,11,FALSE))*$C718/100,0)</f>
        <v>44.1</v>
      </c>
    </row>
    <row r="719" spans="1:16" ht="24.95" customHeight="1" x14ac:dyDescent="0.25">
      <c r="A719" s="285" t="s">
        <v>861</v>
      </c>
      <c r="B719" s="278">
        <v>0.1</v>
      </c>
      <c r="C719" s="249">
        <v>0.1</v>
      </c>
      <c r="D719" s="249" t="s">
        <v>1614</v>
      </c>
      <c r="E719" s="279">
        <f t="shared" si="30"/>
        <v>1</v>
      </c>
      <c r="F719" s="282" t="s">
        <v>1291</v>
      </c>
      <c r="G719" s="283">
        <f>IFERROR((VLOOKUP($A719,'[1]Tabela de alimentos'!$A$3:$K$1041,2,FALSE))*$C719/100,0)</f>
        <v>0</v>
      </c>
      <c r="H719" s="282">
        <f>IFERROR((VLOOKUP($A719,'[1]Tabela de alimentos'!$A$3:$K$1041,3,FALSE))*$C719/100,0)</f>
        <v>0</v>
      </c>
      <c r="I719" s="310">
        <f>IFERROR((VLOOKUP($A719,'[1]Tabela de alimentos'!$A$3:$K$1041,4,FALSE))*$C719/100,0)</f>
        <v>0</v>
      </c>
      <c r="J719" s="282">
        <f>IFERROR((VLOOKUP($A719,'[1]Tabela de alimentos'!$A$3:$K$1041,5,FALSE))*$C719/100,0)</f>
        <v>0</v>
      </c>
      <c r="K719" s="282">
        <f>IFERROR((VLOOKUP($A719,'[1]Tabela de alimentos'!$A$3:$K$1041,6,FALSE))*$C719/100,0)</f>
        <v>0</v>
      </c>
      <c r="L719" s="283">
        <f>IFERROR((VLOOKUP($A719,'[1]Tabela de alimentos'!$A$3:$K$1041,7,FALSE))*$C719/100,0)</f>
        <v>0</v>
      </c>
      <c r="M719" s="283">
        <f>IFERROR((VLOOKUP($A719,'[1]Tabela de alimentos'!$A$3:$K$1041,8,FALSE))*$C719/100,0)</f>
        <v>0</v>
      </c>
      <c r="N719" s="283">
        <f>IFERROR((VLOOKUP($A719,'[1]Tabela de alimentos'!$A$3:$K$1041,9,FALSE))*$C719/100,0)</f>
        <v>0</v>
      </c>
      <c r="O719" s="283">
        <f>IFERROR((VLOOKUP($A719,'[1]Tabela de alimentos'!$A$3:$K$1041,10,FALSE))*$C719/100,0)</f>
        <v>0</v>
      </c>
      <c r="P719" s="284">
        <f>IFERROR((VLOOKUP($A719,'[1]Tabela de alimentos'!$A$3:$K$1041,11,FALSE))*$C719/100,0)</f>
        <v>39.943000000000005</v>
      </c>
    </row>
    <row r="720" spans="1:16" ht="24.95" customHeight="1" x14ac:dyDescent="0.25">
      <c r="A720" s="285" t="s">
        <v>70</v>
      </c>
      <c r="B720" s="278">
        <v>10</v>
      </c>
      <c r="C720" s="249">
        <v>10</v>
      </c>
      <c r="D720" s="249" t="s">
        <v>1614</v>
      </c>
      <c r="E720" s="279">
        <f t="shared" si="30"/>
        <v>1</v>
      </c>
      <c r="F720" s="282" t="s">
        <v>1239</v>
      </c>
      <c r="G720" s="283">
        <f>IFERROR((VLOOKUP($A720,'[1]Tabela de alimentos'!$A$3:$K$1041,2,FALSE))*$C720/100,0)</f>
        <v>9.7564894202898511</v>
      </c>
      <c r="H720" s="282">
        <f>IFERROR((VLOOKUP($A720,'[1]Tabela de alimentos'!$A$3:$K$1041,3,FALSE))*$C720/100,0)</f>
        <v>40.821151734492744</v>
      </c>
      <c r="I720" s="310">
        <f>IFERROR((VLOOKUP($A720,'[1]Tabela de alimentos'!$A$3:$K$1041,4,FALSE))*$C720/100,0)</f>
        <v>0.32282608695652182</v>
      </c>
      <c r="J720" s="282">
        <f>IFERROR((VLOOKUP($A720,'[1]Tabela de alimentos'!$A$3:$K$1041,5,FALSE))*$C720/100,0)</f>
        <v>0.23533333333333331</v>
      </c>
      <c r="K720" s="282">
        <f>IFERROR((VLOOKUP($A720,'[1]Tabela de alimentos'!$A$3:$K$1041,6,FALSE))*$C720/100,0)</f>
        <v>1.7135072463768108</v>
      </c>
      <c r="L720" s="283">
        <f>IFERROR((VLOOKUP($A720,'[1]Tabela de alimentos'!$A$3:$K$1041,7,FALSE))*$C720/100,0)</f>
        <v>0.21673333333333336</v>
      </c>
      <c r="M720" s="283">
        <f>IFERROR((VLOOKUP($A720,'[1]Tabela de alimentos'!$A$3:$K$1041,8,FALSE))*$C720/100,0)</f>
        <v>5.8566666666666663E-2</v>
      </c>
      <c r="N720" s="283">
        <f>IFERROR((VLOOKUP($A720,'[1]Tabela de alimentos'!$A$3:$K$1041,9,FALSE))*$C720/100,0)</f>
        <v>4.5999999999999996</v>
      </c>
      <c r="O720" s="283">
        <f>IFERROR((VLOOKUP($A720,'[1]Tabela de alimentos'!$A$3:$K$1041,10,FALSE))*$C720/100,0)</f>
        <v>0.17433333333333334</v>
      </c>
      <c r="P720" s="284">
        <f>IFERROR((VLOOKUP($A720,'[1]Tabela de alimentos'!$A$3:$K$1041,11,FALSE))*$C720/100,0)</f>
        <v>26.034989999999997</v>
      </c>
    </row>
    <row r="721" spans="1:16" ht="24.95" customHeight="1" x14ac:dyDescent="0.25">
      <c r="A721" s="285" t="s">
        <v>103</v>
      </c>
      <c r="B721" s="278">
        <v>12.5</v>
      </c>
      <c r="C721" s="249">
        <v>10</v>
      </c>
      <c r="D721" s="249" t="s">
        <v>1614</v>
      </c>
      <c r="E721" s="279">
        <f t="shared" si="30"/>
        <v>1.25</v>
      </c>
      <c r="F721" s="282" t="s">
        <v>1216</v>
      </c>
      <c r="G721" s="283">
        <f>IFERROR((VLOOKUP($A721,'[1]Tabela de alimentos'!$A$3:$K$1041,2,FALSE))*$C721/100,0)</f>
        <v>3</v>
      </c>
      <c r="H721" s="282">
        <f>IFERROR((VLOOKUP($A721,'[1]Tabela de alimentos'!$A$3:$K$1041,3,FALSE))*$C721/100,0)</f>
        <v>12.8</v>
      </c>
      <c r="I721" s="310">
        <f>IFERROR((VLOOKUP($A721,'[1]Tabela de alimentos'!$A$3:$K$1041,4,FALSE))*$C721/100,0)</f>
        <v>0.11200000000000002</v>
      </c>
      <c r="J721" s="282">
        <f>IFERROR((VLOOKUP($A721,'[1]Tabela de alimentos'!$A$3:$K$1041,5,FALSE))*$C721/100,0)</f>
        <v>2.1000000000000001E-2</v>
      </c>
      <c r="K721" s="282">
        <f>IFERROR((VLOOKUP($A721,'[1]Tabela de alimentos'!$A$3:$K$1041,6,FALSE))*$C721/100,0)</f>
        <v>0.45599999999999996</v>
      </c>
      <c r="L721" s="283">
        <f>IFERROR((VLOOKUP($A721,'[1]Tabela de alimentos'!$A$3:$K$1041,7,FALSE))*$C721/100,0)</f>
        <v>2.14</v>
      </c>
      <c r="M721" s="283">
        <f>IFERROR((VLOOKUP($A721,'[1]Tabela de alimentos'!$A$3:$K$1041,8,FALSE))*$C721/100,0)</f>
        <v>4.6999999999999993E-2</v>
      </c>
      <c r="N721" s="283">
        <f>IFERROR((VLOOKUP($A721,'[1]Tabela de alimentos'!$A$3:$K$1041,9,FALSE))*$C721/100,0)</f>
        <v>74</v>
      </c>
      <c r="O721" s="283">
        <f>IFERROR((VLOOKUP($A721,'[1]Tabela de alimentos'!$A$3:$K$1041,10,FALSE))*$C721/100,0)</f>
        <v>0.51166666666666671</v>
      </c>
      <c r="P721" s="284">
        <f>IFERROR((VLOOKUP($A721,'[1]Tabela de alimentos'!$A$3:$K$1041,11,FALSE))*$C721/100,0)</f>
        <v>1.1100000000000001</v>
      </c>
    </row>
    <row r="722" spans="1:16" ht="24.95" customHeight="1" x14ac:dyDescent="0.25">
      <c r="A722" s="285" t="s">
        <v>90</v>
      </c>
      <c r="B722" s="278">
        <v>1</v>
      </c>
      <c r="C722" s="249">
        <v>1</v>
      </c>
      <c r="D722" s="249" t="s">
        <v>1614</v>
      </c>
      <c r="E722" s="279">
        <f t="shared" si="30"/>
        <v>1</v>
      </c>
      <c r="F722" s="282" t="s">
        <v>1290</v>
      </c>
      <c r="G722" s="283">
        <f>IFERROR((VLOOKUP($A722,'[1]Tabela de alimentos'!$A$3:$K$1041,2,FALSE))*$C722/100,0)</f>
        <v>1.1312987826086958</v>
      </c>
      <c r="H722" s="282">
        <f>IFERROR((VLOOKUP($A722,'[1]Tabela de alimentos'!$A$3:$K$1041,3,FALSE))*$C722/100,0)</f>
        <v>4.733354106434783</v>
      </c>
      <c r="I722" s="310">
        <f>IFERROR((VLOOKUP($A722,'[1]Tabela de alimentos'!$A$3:$K$1041,4,FALSE))*$C722/100,0)</f>
        <v>7.0108695652173911E-2</v>
      </c>
      <c r="J722" s="282">
        <f>IFERROR((VLOOKUP($A722,'[1]Tabela de alimentos'!$A$3:$K$1041,5,FALSE))*$C722/100,0)</f>
        <v>2.2000000000000001E-3</v>
      </c>
      <c r="K722" s="282">
        <f>IFERROR((VLOOKUP($A722,'[1]Tabela de alimentos'!$A$3:$K$1041,6,FALSE))*$C722/100,0)</f>
        <v>0.23905797101449278</v>
      </c>
      <c r="L722" s="283">
        <f>IFERROR((VLOOKUP($A722,'[1]Tabela de alimentos'!$A$3:$K$1041,7,FALSE))*$C722/100,0)</f>
        <v>0.1356</v>
      </c>
      <c r="M722" s="283">
        <f>IFERROR((VLOOKUP($A722,'[1]Tabela de alimentos'!$A$3:$K$1041,8,FALSE))*$C722/100,0)</f>
        <v>8.0000000000000002E-3</v>
      </c>
      <c r="N722" s="283">
        <f>IFERROR((VLOOKUP($A722,'[1]Tabela de alimentos'!$A$3:$K$1041,9,FALSE))*$C722/100,0)</f>
        <v>0</v>
      </c>
      <c r="O722" s="283">
        <f>IFERROR((VLOOKUP($A722,'[1]Tabela de alimentos'!$A$3:$K$1041,10,FALSE))*$C722/100,0)</f>
        <v>0</v>
      </c>
      <c r="P722" s="284">
        <f>IFERROR((VLOOKUP($A722,'[1]Tabela de alimentos'!$A$3:$K$1041,11,FALSE))*$C722/100,0)</f>
        <v>5.3600000000000002E-2</v>
      </c>
    </row>
    <row r="723" spans="1:16" ht="24.95" customHeight="1" x14ac:dyDescent="0.25">
      <c r="A723" s="285" t="s">
        <v>817</v>
      </c>
      <c r="B723" s="278">
        <v>0.1</v>
      </c>
      <c r="C723" s="249">
        <v>0.1</v>
      </c>
      <c r="D723" s="249" t="s">
        <v>1614</v>
      </c>
      <c r="E723" s="279">
        <f t="shared" si="30"/>
        <v>1</v>
      </c>
      <c r="F723" s="282" t="s">
        <v>1291</v>
      </c>
      <c r="G723" s="283">
        <f>IFERROR((VLOOKUP($A723,'[1]Tabela de alimentos'!$A$3:$K$1041,2,FALSE))*$C723/100,0)</f>
        <v>3.0000000000000005E-3</v>
      </c>
      <c r="H723" s="282">
        <f>IFERROR((VLOOKUP($A723,'[1]Tabela de alimentos'!$A$3:$K$1041,3,FALSE))*$C723/100,0)</f>
        <v>1.3000000000000001E-2</v>
      </c>
      <c r="I723" s="310">
        <f>IFERROR((VLOOKUP($A723,'[1]Tabela de alimentos'!$A$3:$K$1041,4,FALSE))*$C723/100,0)</f>
        <v>8.9999999999999992E-5</v>
      </c>
      <c r="J723" s="282">
        <f>IFERROR((VLOOKUP($A723,'[1]Tabela de alimentos'!$A$3:$K$1041,5,FALSE))*$C723/100,0)</f>
        <v>6.0000000000000002E-5</v>
      </c>
      <c r="K723" s="282">
        <f>IFERROR((VLOOKUP($A723,'[1]Tabela de alimentos'!$A$3:$K$1041,6,FALSE))*$C723/100,0)</f>
        <v>7.2999999999999996E-4</v>
      </c>
      <c r="L723" s="283">
        <f>IFERROR((VLOOKUP($A723,'[1]Tabela de alimentos'!$A$3:$K$1041,7,FALSE))*$C723/100,0)</f>
        <v>2.1099999999999999E-3</v>
      </c>
      <c r="M723" s="283">
        <f>IFERROR((VLOOKUP($A723,'[1]Tabela de alimentos'!$A$3:$K$1041,8,FALSE))*$C723/100,0)</f>
        <v>1.9000000000000004E-4</v>
      </c>
      <c r="N723" s="283">
        <f>IFERROR((VLOOKUP($A723,'[1]Tabela de alimentos'!$A$3:$K$1041,9,FALSE))*$C723/100,0)</f>
        <v>0</v>
      </c>
      <c r="O723" s="283">
        <f>IFERROR((VLOOKUP($A723,'[1]Tabela de alimentos'!$A$3:$K$1041,10,FALSE))*$C723/100,0)</f>
        <v>1.0000000000000001E-5</v>
      </c>
      <c r="P723" s="284">
        <f>IFERROR((VLOOKUP($A723,'[1]Tabela de alimentos'!$A$3:$K$1041,11,FALSE))*$C723/100,0)</f>
        <v>1.2E-4</v>
      </c>
    </row>
    <row r="724" spans="1:16" ht="24.95" customHeight="1" x14ac:dyDescent="0.25">
      <c r="A724" s="285" t="s">
        <v>101</v>
      </c>
      <c r="B724" s="278">
        <v>4</v>
      </c>
      <c r="C724" s="249">
        <v>4</v>
      </c>
      <c r="D724" s="249" t="s">
        <v>1614</v>
      </c>
      <c r="E724" s="279">
        <f t="shared" si="30"/>
        <v>1</v>
      </c>
      <c r="F724" s="282" t="s">
        <v>1293</v>
      </c>
      <c r="G724" s="283">
        <f>IFERROR((VLOOKUP($A724,'[1]Tabela de alimentos'!$A$3:$K$1041,2,FALSE))*$C724/100,0)</f>
        <v>1.5768018550724634</v>
      </c>
      <c r="H724" s="282">
        <f>IFERROR((VLOOKUP($A724,'[1]Tabela de alimentos'!$A$3:$K$1041,3,FALSE))*$C724/100,0)</f>
        <v>6.597338961623187</v>
      </c>
      <c r="I724" s="310">
        <f>IFERROR((VLOOKUP($A724,'[1]Tabela de alimentos'!$A$3:$K$1041,4,FALSE))*$C724/100,0)</f>
        <v>6.8405797101449284E-2</v>
      </c>
      <c r="J724" s="282">
        <f>IFERROR((VLOOKUP($A724,'[1]Tabela de alimentos'!$A$3:$K$1041,5,FALSE))*$C724/100,0)</f>
        <v>3.2000000000000002E-3</v>
      </c>
      <c r="K724" s="282">
        <f>IFERROR((VLOOKUP($A724,'[1]Tabela de alimentos'!$A$3:$K$1041,6,FALSE))*$C724/100,0)</f>
        <v>0.35412753623188392</v>
      </c>
      <c r="L724" s="283">
        <f>IFERROR((VLOOKUP($A724,'[1]Tabela de alimentos'!$A$3:$K$1041,7,FALSE))*$C724/100,0)</f>
        <v>0.56000000000000005</v>
      </c>
      <c r="M724" s="283">
        <f>IFERROR((VLOOKUP($A724,'[1]Tabela de alimentos'!$A$3:$K$1041,8,FALSE))*$C724/100,0)</f>
        <v>8.1333333333333344E-3</v>
      </c>
      <c r="N724" s="283">
        <f>IFERROR((VLOOKUP($A724,'[1]Tabela de alimentos'!$A$3:$K$1041,9,FALSE))*$C724/100,0)</f>
        <v>0</v>
      </c>
      <c r="O724" s="283">
        <f>IFERROR((VLOOKUP($A724,'[1]Tabela de alimentos'!$A$3:$K$1041,10,FALSE))*$C724/100,0)</f>
        <v>0.18666666666666668</v>
      </c>
      <c r="P724" s="284">
        <f>IFERROR((VLOOKUP($A724,'[1]Tabela de alimentos'!$A$3:$K$1041,11,FALSE))*$C724/100,0)</f>
        <v>2.3866666666666668E-2</v>
      </c>
    </row>
    <row r="725" spans="1:16" ht="24.95" customHeight="1" x14ac:dyDescent="0.25">
      <c r="A725" s="285" t="s">
        <v>102</v>
      </c>
      <c r="B725" s="278">
        <v>1</v>
      </c>
      <c r="C725" s="249">
        <v>1</v>
      </c>
      <c r="D725" s="249" t="s">
        <v>1614</v>
      </c>
      <c r="E725" s="282">
        <f t="shared" si="30"/>
        <v>1</v>
      </c>
      <c r="F725" s="282" t="s">
        <v>1293</v>
      </c>
      <c r="G725" s="283">
        <f>IFERROR((VLOOKUP($A725,'[1]Tabela de alimentos'!$A$3:$K$1041,2,FALSE))*$C725/100,0)</f>
        <v>0.19515885507246439</v>
      </c>
      <c r="H725" s="282">
        <f>IFERROR((VLOOKUP($A725,'[1]Tabela de alimentos'!$A$3:$K$1041,3,FALSE))*$C725/100,0)</f>
        <v>0.81654464962319095</v>
      </c>
      <c r="I725" s="310">
        <f>IFERROR((VLOOKUP($A725,'[1]Tabela de alimentos'!$A$3:$K$1041,4,FALSE))*$C725/100,0)</f>
        <v>1.865942028985507E-2</v>
      </c>
      <c r="J725" s="282">
        <f>IFERROR((VLOOKUP($A725,'[1]Tabela de alimentos'!$A$3:$K$1041,5,FALSE))*$C725/100,0)</f>
        <v>3.4999999999999996E-3</v>
      </c>
      <c r="K725" s="282">
        <f>IFERROR((VLOOKUP($A725,'[1]Tabela de alimentos'!$A$3:$K$1041,6,FALSE))*$C725/100,0)</f>
        <v>3.3707246376811648E-2</v>
      </c>
      <c r="L725" s="283">
        <f>IFERROR((VLOOKUP($A725,'[1]Tabela de alimentos'!$A$3:$K$1041,7,FALSE))*$C725/100,0)</f>
        <v>0.79853333333333343</v>
      </c>
      <c r="M725" s="283">
        <f>IFERROR((VLOOKUP($A725,'[1]Tabela de alimentos'!$A$3:$K$1041,8,FALSE))*$C725/100,0)</f>
        <v>6.4666666666666657E-3</v>
      </c>
      <c r="N725" s="283">
        <f>IFERROR((VLOOKUP($A725,'[1]Tabela de alimentos'!$A$3:$K$1041,9,FALSE))*$C725/100,0)</f>
        <v>2.79</v>
      </c>
      <c r="O725" s="283">
        <f>IFERROR((VLOOKUP($A725,'[1]Tabela de alimentos'!$A$3:$K$1041,10,FALSE))*$C725/100,0)</f>
        <v>0.31780000000000003</v>
      </c>
      <c r="P725" s="284">
        <f>IFERROR((VLOOKUP($A725,'[1]Tabela de alimentos'!$A$3:$K$1041,11,FALSE))*$C725/100,0)</f>
        <v>1.6033333333333333E-2</v>
      </c>
    </row>
    <row r="726" spans="1:16" ht="24.95" customHeight="1" x14ac:dyDescent="0.25">
      <c r="A726" s="285" t="s">
        <v>129</v>
      </c>
      <c r="B726" s="278">
        <v>1</v>
      </c>
      <c r="C726" s="249">
        <v>1</v>
      </c>
      <c r="D726" s="249" t="s">
        <v>1614</v>
      </c>
      <c r="E726" s="282">
        <f t="shared" si="30"/>
        <v>1</v>
      </c>
      <c r="F726" s="282" t="s">
        <v>1293</v>
      </c>
      <c r="G726" s="283">
        <f>IFERROR((VLOOKUP($A726,'[1]Tabela de alimentos'!$A$3:$K$1041,2,FALSE))*$C726/100,0)</f>
        <v>0.33424111594202882</v>
      </c>
      <c r="H726" s="282">
        <f>IFERROR((VLOOKUP($A726,'[1]Tabela de alimentos'!$A$3:$K$1041,3,FALSE))*$C726/100,0)</f>
        <v>1.3984648291014488</v>
      </c>
      <c r="I726" s="310">
        <f>IFERROR((VLOOKUP($A726,'[1]Tabela de alimentos'!$A$3:$K$1041,4,FALSE))*$C726/100,0)</f>
        <v>3.2572463768115942E-2</v>
      </c>
      <c r="J726" s="282">
        <f>IFERROR((VLOOKUP($A726,'[1]Tabela de alimentos'!$A$3:$K$1041,5,FALSE))*$C726/100,0)</f>
        <v>6.0999999999999995E-3</v>
      </c>
      <c r="K726" s="282">
        <f>IFERROR((VLOOKUP($A726,'[1]Tabela de alimentos'!$A$3:$K$1041,6,FALSE))*$C726/100,0)</f>
        <v>5.7060869565217345E-2</v>
      </c>
      <c r="L726" s="283">
        <f>IFERROR((VLOOKUP($A726,'[1]Tabela de alimentos'!$A$3:$K$1041,7,FALSE))*$C726/100,0)</f>
        <v>1.7941333333333334</v>
      </c>
      <c r="M726" s="283">
        <f>IFERROR((VLOOKUP($A726,'[1]Tabela de alimentos'!$A$3:$K$1041,8,FALSE))*$C726/100,0)</f>
        <v>3.1800000000000002E-2</v>
      </c>
      <c r="N726" s="283">
        <f>IFERROR((VLOOKUP($A726,'[1]Tabela de alimentos'!$A$3:$K$1041,9,FALSE))*$C726/100,0)</f>
        <v>17.43</v>
      </c>
      <c r="O726" s="283">
        <f>IFERROR((VLOOKUP($A726,'[1]Tabela de alimentos'!$A$3:$K$1041,10,FALSE))*$C726/100,0)</f>
        <v>0.51693333333333324</v>
      </c>
      <c r="P726" s="284">
        <f>IFERROR((VLOOKUP($A726,'[1]Tabela de alimentos'!$A$3:$K$1041,11,FALSE))*$C726/100,0)</f>
        <v>2.3E-2</v>
      </c>
    </row>
    <row r="727" spans="1:16" ht="24.95" customHeight="1" x14ac:dyDescent="0.25">
      <c r="A727" s="285" t="s">
        <v>226</v>
      </c>
      <c r="B727" s="278">
        <v>19</v>
      </c>
      <c r="C727" s="249">
        <v>19</v>
      </c>
      <c r="D727" s="249" t="s">
        <v>1615</v>
      </c>
      <c r="E727" s="279">
        <f t="shared" si="30"/>
        <v>1</v>
      </c>
      <c r="F727" s="282" t="s">
        <v>1216</v>
      </c>
      <c r="G727" s="283">
        <f>IFERROR((VLOOKUP($A727,'[1]Tabela de alimentos'!$A$3:$K$1041,2,FALSE))*$C727/100,0)</f>
        <v>167.96</v>
      </c>
      <c r="H727" s="282">
        <f>IFERROR((VLOOKUP($A727,'[1]Tabela de alimentos'!$A$3:$K$1041,3,FALSE))*$C727/100,0)</f>
        <v>702.74463999999989</v>
      </c>
      <c r="I727" s="310">
        <f>IFERROR((VLOOKUP($A727,'[1]Tabela de alimentos'!$A$3:$K$1041,4,FALSE))*$C727/100,0)</f>
        <v>0</v>
      </c>
      <c r="J727" s="282">
        <f>IFERROR((VLOOKUP($A727,'[1]Tabela de alimentos'!$A$3:$K$1041,5,FALSE))*$C727/100,0)</f>
        <v>19</v>
      </c>
      <c r="K727" s="282">
        <f>IFERROR((VLOOKUP($A727,'[1]Tabela de alimentos'!$A$3:$K$1041,6,FALSE))*$C727/100,0)</f>
        <v>0</v>
      </c>
      <c r="L727" s="283">
        <f>IFERROR((VLOOKUP($A727,'[1]Tabela de alimentos'!$A$3:$K$1041,7,FALSE))*$C727/100,0)</f>
        <v>0</v>
      </c>
      <c r="M727" s="283">
        <f>IFERROR((VLOOKUP($A727,'[1]Tabela de alimentos'!$A$3:$K$1041,8,FALSE))*$C727/100,0)</f>
        <v>0</v>
      </c>
      <c r="N727" s="283">
        <f>IFERROR((VLOOKUP($A727,'[1]Tabela de alimentos'!$A$3:$K$1041,9,FALSE))*$C727/100,0)</f>
        <v>0</v>
      </c>
      <c r="O727" s="283">
        <f>IFERROR((VLOOKUP($A727,'[1]Tabela de alimentos'!$A$3:$K$1041,10,FALSE))*$C727/100,0)</f>
        <v>0</v>
      </c>
      <c r="P727" s="284">
        <f>IFERROR((VLOOKUP($A727,'[1]Tabela de alimentos'!$A$3:$K$1041,11,FALSE))*$C727/100,0)</f>
        <v>0</v>
      </c>
    </row>
    <row r="728" spans="1:16" ht="24.95" customHeight="1" x14ac:dyDescent="0.25">
      <c r="A728" s="285" t="s">
        <v>61</v>
      </c>
      <c r="B728" s="278">
        <v>23</v>
      </c>
      <c r="C728" s="249">
        <v>23</v>
      </c>
      <c r="D728" s="249" t="s">
        <v>1614</v>
      </c>
      <c r="E728" s="279">
        <f t="shared" si="30"/>
        <v>1</v>
      </c>
      <c r="F728" s="282" t="s">
        <v>1348</v>
      </c>
      <c r="G728" s="283">
        <f>IFERROR((VLOOKUP($A728,'[1]Tabela de alimentos'!$A$3:$K$1041,2,FALSE))*$C728/100,0)</f>
        <v>82.908785066666681</v>
      </c>
      <c r="H728" s="282">
        <f>IFERROR((VLOOKUP($A728,'[1]Tabela de alimentos'!$A$3:$K$1041,3,FALSE))*$C728/100,0)</f>
        <v>346.89035671893339</v>
      </c>
      <c r="I728" s="310">
        <f>IFERROR((VLOOKUP($A728,'[1]Tabela de alimentos'!$A$3:$K$1041,4,FALSE))*$C728/100,0)</f>
        <v>2.2518799999999994</v>
      </c>
      <c r="J728" s="282">
        <f>IFERROR((VLOOKUP($A728,'[1]Tabela de alimentos'!$A$3:$K$1041,5,FALSE))*$C728/100,0)</f>
        <v>0.31433333333333341</v>
      </c>
      <c r="K728" s="282">
        <f>IFERROR((VLOOKUP($A728,'[1]Tabela de alimentos'!$A$3:$K$1041,6,FALSE))*$C728/100,0)</f>
        <v>17.271286666666668</v>
      </c>
      <c r="L728" s="283">
        <f>IFERROR((VLOOKUP($A728,'[1]Tabela de alimentos'!$A$3:$K$1041,7,FALSE))*$C728/100,0)</f>
        <v>4.1085666666666665</v>
      </c>
      <c r="M728" s="283">
        <f>IFERROR((VLOOKUP($A728,'[1]Tabela de alimentos'!$A$3:$K$1041,8,FALSE))*$C728/100,0)</f>
        <v>0.21849999999999997</v>
      </c>
      <c r="N728" s="283">
        <f>IFERROR((VLOOKUP($A728,'[1]Tabela de alimentos'!$A$3:$K$1041,9,FALSE))*$C728/100,0)</f>
        <v>0</v>
      </c>
      <c r="O728" s="283">
        <f>IFERROR((VLOOKUP($A728,'[1]Tabela de alimentos'!$A$3:$K$1041,10,FALSE))*$C728/100,0)</f>
        <v>0</v>
      </c>
      <c r="P728" s="284">
        <f>IFERROR((VLOOKUP($A728,'[1]Tabela de alimentos'!$A$3:$K$1041,11,FALSE))*$C728/100,0)</f>
        <v>0.16943333333333335</v>
      </c>
    </row>
    <row r="729" spans="1:16" ht="24.95" customHeight="1" x14ac:dyDescent="0.25">
      <c r="A729" s="285" t="s">
        <v>307</v>
      </c>
      <c r="B729" s="278">
        <v>3.6</v>
      </c>
      <c r="C729" s="249">
        <v>3.6</v>
      </c>
      <c r="D729" s="249" t="s">
        <v>1614</v>
      </c>
      <c r="E729" s="279">
        <f t="shared" si="30"/>
        <v>1</v>
      </c>
      <c r="F729" s="282" t="s">
        <v>1349</v>
      </c>
      <c r="G729" s="283">
        <f>IFERROR((VLOOKUP($A729,'[1]Tabela de alimentos'!$A$3:$K$1041,2,FALSE))*$C729/100,0)</f>
        <v>17.879410799999995</v>
      </c>
      <c r="H729" s="282">
        <f>IFERROR((VLOOKUP($A729,'[1]Tabela de alimentos'!$A$3:$K$1041,3,FALSE))*$C729/100,0)</f>
        <v>74.807454787200001</v>
      </c>
      <c r="I729" s="310">
        <f>IFERROR((VLOOKUP($A729,'[1]Tabela de alimentos'!$A$3:$K$1041,4,FALSE))*$C729/100,0)</f>
        <v>0.91512000000000016</v>
      </c>
      <c r="J729" s="282">
        <f>IFERROR((VLOOKUP($A729,'[1]Tabela de alimentos'!$A$3:$K$1041,5,FALSE))*$C729/100,0)</f>
        <v>0.96852000000000016</v>
      </c>
      <c r="K729" s="282">
        <f>IFERROR((VLOOKUP($A729,'[1]Tabela de alimentos'!$A$3:$K$1041,6,FALSE))*$C729/100,0)</f>
        <v>1.41048</v>
      </c>
      <c r="L729" s="283">
        <f>IFERROR((VLOOKUP($A729,'[1]Tabela de alimentos'!$A$3:$K$1041,7,FALSE))*$C729/100,0)</f>
        <v>32.049839999999996</v>
      </c>
      <c r="M729" s="283">
        <f>IFERROR((VLOOKUP($A729,'[1]Tabela de alimentos'!$A$3:$K$1041,8,FALSE))*$C729/100,0)</f>
        <v>1.8839999999999999E-2</v>
      </c>
      <c r="N729" s="283">
        <f>IFERROR((VLOOKUP($A729,'[1]Tabela de alimentos'!$A$3:$K$1041,9,FALSE))*$C729/100,0)</f>
        <v>12.998040000000001</v>
      </c>
      <c r="O729" s="283">
        <f>IFERROR((VLOOKUP($A729,'[1]Tabela de alimentos'!$A$3:$K$1041,10,FALSE))*$C729/100,0)</f>
        <v>0</v>
      </c>
      <c r="P729" s="284">
        <f>IFERROR((VLOOKUP($A729,'[1]Tabela de alimentos'!$A$3:$K$1041,11,FALSE))*$C729/100,0)</f>
        <v>11.628</v>
      </c>
    </row>
    <row r="730" spans="1:16" ht="24.95" customHeight="1" x14ac:dyDescent="0.25">
      <c r="A730" s="285" t="s">
        <v>313</v>
      </c>
      <c r="B730" s="278">
        <v>12</v>
      </c>
      <c r="C730" s="249">
        <v>10</v>
      </c>
      <c r="D730" s="249" t="s">
        <v>1614</v>
      </c>
      <c r="E730" s="279">
        <f t="shared" si="30"/>
        <v>1.2</v>
      </c>
      <c r="F730" s="282" t="s">
        <v>1279</v>
      </c>
      <c r="G730" s="283">
        <f>IFERROR((VLOOKUP($A730,'[1]Tabela de alimentos'!$A$3:$K$1041,2,FALSE))*$C730/100,0)</f>
        <v>14.311173333333336</v>
      </c>
      <c r="H730" s="282">
        <f>IFERROR((VLOOKUP($A730,'[1]Tabela de alimentos'!$A$3:$K$1041,3,FALSE))*$C730/100,0)</f>
        <v>59.877949226666672</v>
      </c>
      <c r="I730" s="310">
        <f>IFERROR((VLOOKUP($A730,'[1]Tabela de alimentos'!$A$3:$K$1041,4,FALSE))*$C730/100,0)</f>
        <v>1.3029999999999999</v>
      </c>
      <c r="J730" s="282">
        <f>IFERROR((VLOOKUP($A730,'[1]Tabela de alimentos'!$A$3:$K$1041,5,FALSE))*$C730/100,0)</f>
        <v>0.89</v>
      </c>
      <c r="K730" s="282">
        <f>IFERROR((VLOOKUP($A730,'[1]Tabela de alimentos'!$A$3:$K$1041,6,FALSE))*$C730/100,0)</f>
        <v>0.16366666666666724</v>
      </c>
      <c r="L730" s="283">
        <f>IFERROR((VLOOKUP($A730,'[1]Tabela de alimentos'!$A$3:$K$1041,7,FALSE))*$C730/100,0)</f>
        <v>4.2023333333333337</v>
      </c>
      <c r="M730" s="283">
        <f>IFERROR((VLOOKUP($A730,'[1]Tabela de alimentos'!$A$3:$K$1041,8,FALSE))*$C730/100,0)</f>
        <v>0.15633333333333335</v>
      </c>
      <c r="N730" s="283">
        <f>IFERROR((VLOOKUP($A730,'[1]Tabela de alimentos'!$A$3:$K$1041,9,FALSE))*$C730/100,0)</f>
        <v>7.8826666666666654</v>
      </c>
      <c r="O730" s="283">
        <f>IFERROR((VLOOKUP($A730,'[1]Tabela de alimentos'!$A$3:$K$1041,10,FALSE))*$C730/100,0)</f>
        <v>0</v>
      </c>
      <c r="P730" s="284">
        <f>IFERROR((VLOOKUP($A730,'[1]Tabela de alimentos'!$A$3:$K$1041,11,FALSE))*$C730/100,0)</f>
        <v>16.8</v>
      </c>
    </row>
    <row r="731" spans="1:16" ht="24.95" customHeight="1" x14ac:dyDescent="0.25">
      <c r="A731" s="320" t="s">
        <v>326</v>
      </c>
      <c r="B731" s="278">
        <v>1.9</v>
      </c>
      <c r="C731" s="249">
        <v>1.9</v>
      </c>
      <c r="D731" s="249" t="s">
        <v>1614</v>
      </c>
      <c r="E731" s="279">
        <f t="shared" si="30"/>
        <v>1</v>
      </c>
      <c r="F731" s="282" t="s">
        <v>1290</v>
      </c>
      <c r="G731" s="283">
        <f>IFERROR((VLOOKUP($A731,'[1]Tabela de alimentos'!$A$3:$K$1041,2,FALSE))*$C731/100,0)</f>
        <v>1.7047192663713133</v>
      </c>
      <c r="H731" s="283">
        <f>IFERROR((VLOOKUP($A731,'[1]Tabela de alimentos'!$A$3:$K$1041,3,FALSE))*$C731/100,0)</f>
        <v>7.1325454104975758</v>
      </c>
      <c r="I731" s="279">
        <f>IFERROR((VLOOKUP($A731,'[1]Tabela de alimentos'!$A$3:$K$1041,4,FALSE))*$C731/100,0)</f>
        <v>9.031333055496216E-3</v>
      </c>
      <c r="J731" s="282">
        <f>IFERROR((VLOOKUP($A731,'[1]Tabela de alimentos'!$A$3:$K$1041,5,FALSE))*$C731/100,0)</f>
        <v>1.3933333333333334E-3</v>
      </c>
      <c r="K731" s="282">
        <f>IFERROR((VLOOKUP($A731,'[1]Tabela de alimentos'!$A$3:$K$1041,6,FALSE))*$C731/100,0)</f>
        <v>0.83431533361117038</v>
      </c>
      <c r="L731" s="283">
        <f>IFERROR((VLOOKUP($A731,'[1]Tabela de alimentos'!$A$3:$K$1041,7,FALSE))*$C731/100,0)</f>
        <v>0</v>
      </c>
      <c r="M731" s="283">
        <f>IFERROR((VLOOKUP($A731,'[1]Tabela de alimentos'!$A$3:$K$1041,8,FALSE))*$C731/100,0)</f>
        <v>0</v>
      </c>
      <c r="N731" s="283">
        <f>IFERROR((VLOOKUP($A731,'[1]Tabela de alimentos'!$A$3:$K$1041,9,FALSE))*$C731/100,0)</f>
        <v>0</v>
      </c>
      <c r="O731" s="283">
        <f>IFERROR((VLOOKUP($A731,'[1]Tabela de alimentos'!$A$3:$K$1041,10,FALSE))*$C731/100,0)</f>
        <v>0</v>
      </c>
      <c r="P731" s="284">
        <f>IFERROR((VLOOKUP($A731,'[1]Tabela de alimentos'!$A$3:$K$1041,11,FALSE))*$C731/100,0)</f>
        <v>190.988</v>
      </c>
    </row>
    <row r="732" spans="1:16" ht="24.95" customHeight="1" x14ac:dyDescent="0.25">
      <c r="A732" s="373" t="s">
        <v>1209</v>
      </c>
      <c r="B732" s="564" t="s">
        <v>1280</v>
      </c>
      <c r="C732" s="578"/>
      <c r="D732" s="499"/>
      <c r="E732" s="431"/>
      <c r="F732" s="431"/>
      <c r="G732" s="421"/>
      <c r="H732" s="421"/>
      <c r="I732" s="421"/>
      <c r="J732" s="421"/>
      <c r="K732" s="421"/>
      <c r="L732" s="421"/>
      <c r="M732" s="421"/>
      <c r="N732" s="421"/>
      <c r="O732" s="421"/>
      <c r="P732" s="317"/>
    </row>
    <row r="733" spans="1:16" ht="24.95" customHeight="1" x14ac:dyDescent="0.25">
      <c r="A733" s="295" t="s">
        <v>767</v>
      </c>
      <c r="B733" s="537"/>
      <c r="C733" s="537"/>
      <c r="D733" s="484"/>
      <c r="E733" s="330"/>
      <c r="F733" s="330"/>
      <c r="G733" s="310"/>
      <c r="H733" s="330"/>
      <c r="I733" s="330"/>
      <c r="J733" s="330"/>
      <c r="K733" s="330"/>
      <c r="L733" s="330"/>
      <c r="P733" s="301"/>
    </row>
    <row r="734" spans="1:16" ht="24.95" customHeight="1" x14ac:dyDescent="0.25">
      <c r="A734" s="345" t="s">
        <v>1644</v>
      </c>
      <c r="B734" s="435"/>
      <c r="C734" s="435"/>
      <c r="D734" s="435"/>
      <c r="E734" s="330"/>
      <c r="F734" s="330"/>
      <c r="G734" s="310"/>
      <c r="H734" s="330"/>
      <c r="I734" s="330"/>
      <c r="J734" s="330"/>
      <c r="K734" s="330"/>
      <c r="L734" s="330"/>
      <c r="P734" s="301"/>
    </row>
    <row r="735" spans="1:16" ht="24.95" customHeight="1" x14ac:dyDescent="0.25">
      <c r="A735" s="345" t="s">
        <v>1073</v>
      </c>
      <c r="B735" s="435"/>
      <c r="C735" s="435"/>
      <c r="D735" s="435"/>
      <c r="E735" s="330"/>
      <c r="F735" s="330"/>
      <c r="G735" s="310"/>
      <c r="H735" s="330"/>
      <c r="I735" s="330"/>
      <c r="J735" s="330"/>
      <c r="K735" s="330"/>
      <c r="L735" s="330"/>
      <c r="P735" s="301"/>
    </row>
    <row r="736" spans="1:16" ht="24.95" customHeight="1" x14ac:dyDescent="0.25">
      <c r="A736" s="345" t="s">
        <v>1645</v>
      </c>
      <c r="B736" s="435"/>
      <c r="C736" s="435"/>
      <c r="D736" s="435"/>
      <c r="E736" s="330"/>
      <c r="F736" s="330"/>
      <c r="G736" s="310"/>
      <c r="H736" s="330"/>
      <c r="I736" s="330"/>
      <c r="J736" s="330"/>
      <c r="K736" s="330"/>
      <c r="L736" s="330"/>
      <c r="P736" s="301"/>
    </row>
    <row r="737" spans="1:16" ht="24.95" customHeight="1" x14ac:dyDescent="0.25">
      <c r="A737" s="345" t="s">
        <v>1646</v>
      </c>
      <c r="B737" s="435"/>
      <c r="C737" s="435"/>
      <c r="D737" s="435"/>
      <c r="E737" s="330"/>
      <c r="F737" s="330"/>
      <c r="G737" s="310"/>
      <c r="H737" s="330"/>
      <c r="I737" s="330"/>
      <c r="J737" s="330"/>
      <c r="K737" s="330"/>
      <c r="L737" s="330"/>
      <c r="P737" s="301"/>
    </row>
    <row r="738" spans="1:16" ht="24.95" customHeight="1" x14ac:dyDescent="0.25">
      <c r="A738" s="516" t="s">
        <v>1647</v>
      </c>
      <c r="B738" s="517"/>
      <c r="C738" s="517"/>
      <c r="D738" s="517"/>
      <c r="E738" s="517"/>
      <c r="F738" s="517"/>
      <c r="G738" s="517"/>
      <c r="H738" s="517"/>
      <c r="I738" s="517"/>
      <c r="J738" s="517"/>
      <c r="K738" s="517"/>
      <c r="L738" s="517"/>
      <c r="M738" s="517"/>
      <c r="N738" s="517"/>
      <c r="O738" s="517"/>
      <c r="P738" s="518"/>
    </row>
    <row r="739" spans="1:16" ht="24.95" customHeight="1" x14ac:dyDescent="0.25">
      <c r="A739" s="325" t="s">
        <v>1350</v>
      </c>
      <c r="G739" s="251"/>
      <c r="P739" s="301"/>
    </row>
    <row r="740" spans="1:16" ht="24.95" customHeight="1" x14ac:dyDescent="0.25">
      <c r="A740" s="300" t="s">
        <v>1648</v>
      </c>
      <c r="G740" s="251"/>
      <c r="P740" s="301"/>
    </row>
    <row r="741" spans="1:16" ht="24.95" customHeight="1" x14ac:dyDescent="0.25">
      <c r="A741" s="516" t="s">
        <v>1074</v>
      </c>
      <c r="B741" s="517"/>
      <c r="C741" s="517"/>
      <c r="D741" s="517"/>
      <c r="E741" s="517"/>
      <c r="F741" s="517"/>
      <c r="G741" s="517"/>
      <c r="H741" s="517"/>
      <c r="I741" s="517"/>
      <c r="J741" s="517"/>
      <c r="K741" s="517"/>
      <c r="L741" s="517"/>
      <c r="M741" s="517"/>
      <c r="N741" s="517"/>
      <c r="O741" s="517"/>
      <c r="P741" s="518"/>
    </row>
    <row r="742" spans="1:16" ht="24.95" customHeight="1" x14ac:dyDescent="0.25">
      <c r="A742" s="325" t="s">
        <v>1351</v>
      </c>
      <c r="G742" s="251"/>
      <c r="P742" s="301"/>
    </row>
    <row r="743" spans="1:16" ht="24.95" customHeight="1" thickBot="1" x14ac:dyDescent="0.3">
      <c r="A743" s="436" t="s">
        <v>1075</v>
      </c>
      <c r="B743" s="252"/>
      <c r="C743" s="252"/>
      <c r="D743" s="252"/>
      <c r="E743" s="252"/>
      <c r="F743" s="252"/>
      <c r="G743" s="252"/>
      <c r="H743" s="252"/>
      <c r="I743" s="252"/>
      <c r="J743" s="252"/>
      <c r="K743" s="252"/>
      <c r="L743" s="252"/>
      <c r="M743" s="252"/>
      <c r="N743" s="252"/>
      <c r="O743" s="252"/>
      <c r="P743" s="303"/>
    </row>
    <row r="744" spans="1:16" ht="24.95" customHeight="1" thickBot="1" x14ac:dyDescent="0.3">
      <c r="A744" s="437"/>
      <c r="B744" s="532" t="s">
        <v>1152</v>
      </c>
      <c r="C744" s="532"/>
      <c r="D744" s="532"/>
      <c r="E744" s="532"/>
      <c r="F744" s="532"/>
      <c r="G744" s="532"/>
      <c r="H744" s="532"/>
      <c r="I744" s="532"/>
      <c r="J744" s="532"/>
      <c r="K744" s="532"/>
      <c r="L744" s="334"/>
      <c r="M744" s="334"/>
      <c r="N744" s="334"/>
      <c r="O744" s="334"/>
      <c r="P744" s="335"/>
    </row>
    <row r="745" spans="1:16" ht="48" customHeight="1" x14ac:dyDescent="0.25">
      <c r="A745" s="510" t="s">
        <v>762</v>
      </c>
      <c r="B745" s="511"/>
      <c r="C745" s="511"/>
      <c r="D745" s="511"/>
      <c r="E745" s="511"/>
      <c r="F745" s="511"/>
      <c r="G745" s="511"/>
      <c r="H745" s="511"/>
      <c r="I745" s="511"/>
      <c r="J745" s="511"/>
      <c r="K745" s="511"/>
      <c r="L745" s="511"/>
      <c r="M745" s="511"/>
      <c r="N745" s="511"/>
      <c r="O745" s="511"/>
      <c r="P745" s="512"/>
    </row>
    <row r="746" spans="1:16" ht="24.95" customHeight="1" x14ac:dyDescent="0.25">
      <c r="A746" s="513" t="s">
        <v>1366</v>
      </c>
      <c r="B746" s="514"/>
      <c r="C746" s="514"/>
      <c r="D746" s="514"/>
      <c r="E746" s="514"/>
      <c r="F746" s="514"/>
      <c r="G746" s="514"/>
      <c r="H746" s="514"/>
      <c r="I746" s="514"/>
      <c r="J746" s="514"/>
      <c r="K746" s="514"/>
      <c r="L746" s="514"/>
      <c r="M746" s="514"/>
      <c r="N746" s="514"/>
      <c r="O746" s="514"/>
      <c r="P746" s="515"/>
    </row>
    <row r="747" spans="1:16" ht="24.95" customHeight="1" x14ac:dyDescent="0.25">
      <c r="A747" s="534" t="s">
        <v>1076</v>
      </c>
      <c r="B747" s="535"/>
      <c r="C747" s="535"/>
      <c r="D747" s="535"/>
      <c r="E747" s="535"/>
      <c r="F747" s="536"/>
      <c r="G747" s="522" t="s">
        <v>764</v>
      </c>
      <c r="H747" s="523"/>
      <c r="I747" s="523"/>
      <c r="J747" s="523"/>
      <c r="K747" s="523"/>
      <c r="L747" s="523"/>
      <c r="M747" s="523"/>
      <c r="N747" s="523"/>
      <c r="O747" s="523"/>
      <c r="P747" s="524"/>
    </row>
    <row r="748" spans="1:16" ht="24.95" customHeight="1" x14ac:dyDescent="0.25">
      <c r="A748" s="525" t="s">
        <v>393</v>
      </c>
      <c r="B748" s="505" t="s">
        <v>644</v>
      </c>
      <c r="C748" s="505" t="s">
        <v>645</v>
      </c>
      <c r="D748" s="505" t="s">
        <v>1613</v>
      </c>
      <c r="E748" s="505" t="s">
        <v>394</v>
      </c>
      <c r="F748" s="505" t="s">
        <v>621</v>
      </c>
      <c r="G748" s="570" t="s">
        <v>31</v>
      </c>
      <c r="H748" s="571"/>
      <c r="I748" s="403" t="s">
        <v>7</v>
      </c>
      <c r="J748" s="404" t="s">
        <v>32</v>
      </c>
      <c r="K748" s="404" t="s">
        <v>640</v>
      </c>
      <c r="L748" s="405" t="s">
        <v>8</v>
      </c>
      <c r="M748" s="406" t="s">
        <v>9</v>
      </c>
      <c r="N748" s="407" t="s">
        <v>10</v>
      </c>
      <c r="O748" s="404" t="s">
        <v>396</v>
      </c>
      <c r="P748" s="408" t="s">
        <v>623</v>
      </c>
    </row>
    <row r="749" spans="1:16" ht="24.95" customHeight="1" x14ac:dyDescent="0.25">
      <c r="A749" s="526"/>
      <c r="B749" s="506"/>
      <c r="C749" s="506"/>
      <c r="D749" s="506"/>
      <c r="E749" s="506"/>
      <c r="F749" s="506"/>
      <c r="G749" s="409" t="s">
        <v>34</v>
      </c>
      <c r="H749" s="410" t="s">
        <v>35</v>
      </c>
      <c r="I749" s="411" t="s">
        <v>36</v>
      </c>
      <c r="J749" s="412" t="s">
        <v>36</v>
      </c>
      <c r="K749" s="412" t="s">
        <v>36</v>
      </c>
      <c r="L749" s="413" t="s">
        <v>37</v>
      </c>
      <c r="M749" s="414" t="s">
        <v>37</v>
      </c>
      <c r="N749" s="415" t="s">
        <v>38</v>
      </c>
      <c r="O749" s="412" t="s">
        <v>37</v>
      </c>
      <c r="P749" s="416" t="s">
        <v>37</v>
      </c>
    </row>
    <row r="750" spans="1:16" ht="24.95" customHeight="1" x14ac:dyDescent="0.25">
      <c r="A750" s="277" t="s">
        <v>282</v>
      </c>
      <c r="B750" s="278">
        <v>117</v>
      </c>
      <c r="C750" s="249">
        <v>110</v>
      </c>
      <c r="D750" s="249" t="s">
        <v>1614</v>
      </c>
      <c r="E750" s="279">
        <f>IFERROR(B750/C750,0)</f>
        <v>1.0636363636363637</v>
      </c>
      <c r="F750" s="279" t="s">
        <v>1634</v>
      </c>
      <c r="G750" s="280">
        <f>IFERROR((VLOOKUP($A750,'[1]Tabela de alimentos'!$A$3:$K$1041,2,FALSE))*$C750/100,0)</f>
        <v>131.07519333333332</v>
      </c>
      <c r="H750" s="281">
        <f>IFERROR((VLOOKUP($A750,'[1]Tabela de alimentos'!$A$3:$K$1041,3,FALSE))*$C750/100,0)</f>
        <v>548.41860890666658</v>
      </c>
      <c r="I750" s="279">
        <f>IFERROR((VLOOKUP($A750,'[1]Tabela de alimentos'!$A$3:$K$1041,4,FALSE))*$C750/100,0)</f>
        <v>23.679333333333332</v>
      </c>
      <c r="J750" s="282">
        <f>IFERROR((VLOOKUP($A750,'[1]Tabela de alimentos'!$A$3:$K$1041,5,FALSE))*$C750/100,0)</f>
        <v>3.3220000000000001</v>
      </c>
      <c r="K750" s="282">
        <f>IFERROR((VLOOKUP($A750,'[1]Tabela de alimentos'!$A$3:$K$1041,6,FALSE))*$C750/100,0)</f>
        <v>0</v>
      </c>
      <c r="L750" s="283">
        <f>IFERROR((VLOOKUP($A750,'[1]Tabela de alimentos'!$A$3:$K$1041,7,FALSE))*$C750/100,0)</f>
        <v>8.0996666666666677</v>
      </c>
      <c r="M750" s="283">
        <f>IFERROR((VLOOKUP($A750,'[1]Tabela de alimentos'!$A$3:$K$1041,8,FALSE))*$C750/100,0)</f>
        <v>0.47666666666666674</v>
      </c>
      <c r="N750" s="283">
        <f>IFERROR((VLOOKUP($A750,'[1]Tabela de alimentos'!$A$3:$K$1041,9,FALSE))*$C750/100,0)</f>
        <v>2.2000000000000002</v>
      </c>
      <c r="O750" s="283">
        <f>IFERROR((VLOOKUP($A750,'[1]Tabela de alimentos'!$A$3:$K$1041,10,FALSE))*$C750/100,0)</f>
        <v>0</v>
      </c>
      <c r="P750" s="284">
        <f>IFERROR((VLOOKUP($A750,'[1]Tabela de alimentos'!$A$3:$K$1041,11,FALSE))*$C750/100,0)</f>
        <v>61.6</v>
      </c>
    </row>
    <row r="751" spans="1:16" ht="24.95" customHeight="1" x14ac:dyDescent="0.25">
      <c r="A751" s="285" t="s">
        <v>861</v>
      </c>
      <c r="B751" s="278">
        <v>0.1</v>
      </c>
      <c r="C751" s="249">
        <v>0.1</v>
      </c>
      <c r="D751" s="249" t="s">
        <v>1614</v>
      </c>
      <c r="E751" s="279">
        <f t="shared" ref="E751:E764" si="31">IFERROR(B751/C751,0)</f>
        <v>1</v>
      </c>
      <c r="F751" s="279" t="s">
        <v>1291</v>
      </c>
      <c r="G751" s="282">
        <f>IFERROR((VLOOKUP($A751,'[1]Tabela de alimentos'!$A$3:$K$1041,2,FALSE))*$C751/100,0)</f>
        <v>0</v>
      </c>
      <c r="H751" s="282">
        <f>IFERROR((VLOOKUP($A751,'[1]Tabela de alimentos'!$A$3:$K$1041,3,FALSE))*$C751/100,0)</f>
        <v>0</v>
      </c>
      <c r="I751" s="310">
        <f>IFERROR((VLOOKUP($A751,'[1]Tabela de alimentos'!$A$3:$K$1041,4,FALSE))*$C751/100,0)</f>
        <v>0</v>
      </c>
      <c r="J751" s="282">
        <f>IFERROR((VLOOKUP($A751,'[1]Tabela de alimentos'!$A$3:$K$1041,5,FALSE))*$C751/100,0)</f>
        <v>0</v>
      </c>
      <c r="K751" s="282">
        <f>IFERROR((VLOOKUP($A751,'[1]Tabela de alimentos'!$A$3:$K$1041,6,FALSE))*$C751/100,0)</f>
        <v>0</v>
      </c>
      <c r="L751" s="283">
        <f>IFERROR((VLOOKUP($A751,'[1]Tabela de alimentos'!$A$3:$K$1041,7,FALSE))*$C751/100,0)</f>
        <v>0</v>
      </c>
      <c r="M751" s="283">
        <f>IFERROR((VLOOKUP($A751,'[1]Tabela de alimentos'!$A$3:$K$1041,8,FALSE))*$C751/100,0)</f>
        <v>0</v>
      </c>
      <c r="N751" s="283">
        <f>IFERROR((VLOOKUP($A751,'[1]Tabela de alimentos'!$A$3:$K$1041,9,FALSE))*$C751/100,0)</f>
        <v>0</v>
      </c>
      <c r="O751" s="283">
        <f>IFERROR((VLOOKUP($A751,'[1]Tabela de alimentos'!$A$3:$K$1041,10,FALSE))*$C751/100,0)</f>
        <v>0</v>
      </c>
      <c r="P751" s="284">
        <f>IFERROR((VLOOKUP($A751,'[1]Tabela de alimentos'!$A$3:$K$1041,11,FALSE))*$C751/100,0)</f>
        <v>39.943000000000005</v>
      </c>
    </row>
    <row r="752" spans="1:16" ht="24.95" customHeight="1" x14ac:dyDescent="0.25">
      <c r="A752" s="285" t="s">
        <v>70</v>
      </c>
      <c r="B752" s="278">
        <v>10</v>
      </c>
      <c r="C752" s="249">
        <v>10</v>
      </c>
      <c r="D752" s="249" t="s">
        <v>1614</v>
      </c>
      <c r="E752" s="279">
        <f t="shared" si="31"/>
        <v>1</v>
      </c>
      <c r="F752" s="279" t="s">
        <v>1239</v>
      </c>
      <c r="G752" s="282">
        <f>IFERROR((VLOOKUP($A752,'[1]Tabela de alimentos'!$A$3:$K$1041,2,FALSE))*$C752/100,0)</f>
        <v>9.7564894202898511</v>
      </c>
      <c r="H752" s="282">
        <f>IFERROR((VLOOKUP($A752,'[1]Tabela de alimentos'!$A$3:$K$1041,3,FALSE))*$C752/100,0)</f>
        <v>40.821151734492744</v>
      </c>
      <c r="I752" s="310">
        <f>IFERROR((VLOOKUP($A752,'[1]Tabela de alimentos'!$A$3:$K$1041,4,FALSE))*$C752/100,0)</f>
        <v>0.32282608695652182</v>
      </c>
      <c r="J752" s="282">
        <f>IFERROR((VLOOKUP($A752,'[1]Tabela de alimentos'!$A$3:$K$1041,5,FALSE))*$C752/100,0)</f>
        <v>0.23533333333333331</v>
      </c>
      <c r="K752" s="282">
        <f>IFERROR((VLOOKUP($A752,'[1]Tabela de alimentos'!$A$3:$K$1041,6,FALSE))*$C752/100,0)</f>
        <v>1.7135072463768108</v>
      </c>
      <c r="L752" s="283">
        <f>IFERROR((VLOOKUP($A752,'[1]Tabela de alimentos'!$A$3:$K$1041,7,FALSE))*$C752/100,0)</f>
        <v>0.21673333333333336</v>
      </c>
      <c r="M752" s="283">
        <f>IFERROR((VLOOKUP($A752,'[1]Tabela de alimentos'!$A$3:$K$1041,8,FALSE))*$C752/100,0)</f>
        <v>5.8566666666666663E-2</v>
      </c>
      <c r="N752" s="283">
        <f>IFERROR((VLOOKUP($A752,'[1]Tabela de alimentos'!$A$3:$K$1041,9,FALSE))*$C752/100,0)</f>
        <v>4.5999999999999996</v>
      </c>
      <c r="O752" s="283">
        <f>IFERROR((VLOOKUP($A752,'[1]Tabela de alimentos'!$A$3:$K$1041,10,FALSE))*$C752/100,0)</f>
        <v>0.17433333333333334</v>
      </c>
      <c r="P752" s="284">
        <f>IFERROR((VLOOKUP($A752,'[1]Tabela de alimentos'!$A$3:$K$1041,11,FALSE))*$C752/100,0)</f>
        <v>26.034989999999997</v>
      </c>
    </row>
    <row r="753" spans="1:16" ht="24.95" customHeight="1" x14ac:dyDescent="0.25">
      <c r="A753" s="285" t="s">
        <v>103</v>
      </c>
      <c r="B753" s="278">
        <v>12.5</v>
      </c>
      <c r="C753" s="249">
        <v>10</v>
      </c>
      <c r="D753" s="249" t="s">
        <v>1614</v>
      </c>
      <c r="E753" s="279">
        <f t="shared" si="31"/>
        <v>1.25</v>
      </c>
      <c r="F753" s="279" t="s">
        <v>1216</v>
      </c>
      <c r="G753" s="282">
        <f>IFERROR((VLOOKUP($A753,'[1]Tabela de alimentos'!$A$3:$K$1041,2,FALSE))*$C753/100,0)</f>
        <v>3</v>
      </c>
      <c r="H753" s="282">
        <f>IFERROR((VLOOKUP($A753,'[1]Tabela de alimentos'!$A$3:$K$1041,3,FALSE))*$C753/100,0)</f>
        <v>12.8</v>
      </c>
      <c r="I753" s="310">
        <f>IFERROR((VLOOKUP($A753,'[1]Tabela de alimentos'!$A$3:$K$1041,4,FALSE))*$C753/100,0)</f>
        <v>0.11200000000000002</v>
      </c>
      <c r="J753" s="282">
        <f>IFERROR((VLOOKUP($A753,'[1]Tabela de alimentos'!$A$3:$K$1041,5,FALSE))*$C753/100,0)</f>
        <v>2.1000000000000001E-2</v>
      </c>
      <c r="K753" s="282">
        <f>IFERROR((VLOOKUP($A753,'[1]Tabela de alimentos'!$A$3:$K$1041,6,FALSE))*$C753/100,0)</f>
        <v>0.45599999999999996</v>
      </c>
      <c r="L753" s="283">
        <f>IFERROR((VLOOKUP($A753,'[1]Tabela de alimentos'!$A$3:$K$1041,7,FALSE))*$C753/100,0)</f>
        <v>2.14</v>
      </c>
      <c r="M753" s="283">
        <f>IFERROR((VLOOKUP($A753,'[1]Tabela de alimentos'!$A$3:$K$1041,8,FALSE))*$C753/100,0)</f>
        <v>4.6999999999999993E-2</v>
      </c>
      <c r="N753" s="283">
        <f>IFERROR((VLOOKUP($A753,'[1]Tabela de alimentos'!$A$3:$K$1041,9,FALSE))*$C753/100,0)</f>
        <v>74</v>
      </c>
      <c r="O753" s="283">
        <f>IFERROR((VLOOKUP($A753,'[1]Tabela de alimentos'!$A$3:$K$1041,10,FALSE))*$C753/100,0)</f>
        <v>0.51166666666666671</v>
      </c>
      <c r="P753" s="284">
        <f>IFERROR((VLOOKUP($A753,'[1]Tabela de alimentos'!$A$3:$K$1041,11,FALSE))*$C753/100,0)</f>
        <v>1.1100000000000001</v>
      </c>
    </row>
    <row r="754" spans="1:16" ht="24.95" customHeight="1" x14ac:dyDescent="0.25">
      <c r="A754" s="285" t="s">
        <v>90</v>
      </c>
      <c r="B754" s="278">
        <v>1</v>
      </c>
      <c r="C754" s="249">
        <v>1</v>
      </c>
      <c r="D754" s="249" t="s">
        <v>1614</v>
      </c>
      <c r="E754" s="279">
        <f t="shared" si="31"/>
        <v>1</v>
      </c>
      <c r="F754" s="279" t="s">
        <v>1290</v>
      </c>
      <c r="G754" s="282">
        <f>IFERROR((VLOOKUP($A754,'[1]Tabela de alimentos'!$A$3:$K$1041,2,FALSE))*$C754/100,0)</f>
        <v>1.1312987826086958</v>
      </c>
      <c r="H754" s="282">
        <f>IFERROR((VLOOKUP($A754,'[1]Tabela de alimentos'!$A$3:$K$1041,3,FALSE))*$C754/100,0)</f>
        <v>4.733354106434783</v>
      </c>
      <c r="I754" s="310">
        <f>IFERROR((VLOOKUP($A754,'[1]Tabela de alimentos'!$A$3:$K$1041,4,FALSE))*$C754/100,0)</f>
        <v>7.0108695652173911E-2</v>
      </c>
      <c r="J754" s="282">
        <f>IFERROR((VLOOKUP($A754,'[1]Tabela de alimentos'!$A$3:$K$1041,5,FALSE))*$C754/100,0)</f>
        <v>2.2000000000000001E-3</v>
      </c>
      <c r="K754" s="282">
        <f>IFERROR((VLOOKUP($A754,'[1]Tabela de alimentos'!$A$3:$K$1041,6,FALSE))*$C754/100,0)</f>
        <v>0.23905797101449278</v>
      </c>
      <c r="L754" s="283">
        <f>IFERROR((VLOOKUP($A754,'[1]Tabela de alimentos'!$A$3:$K$1041,7,FALSE))*$C754/100,0)</f>
        <v>0.1356</v>
      </c>
      <c r="M754" s="283">
        <f>IFERROR((VLOOKUP($A754,'[1]Tabela de alimentos'!$A$3:$K$1041,8,FALSE))*$C754/100,0)</f>
        <v>8.0000000000000002E-3</v>
      </c>
      <c r="N754" s="283">
        <f>IFERROR((VLOOKUP($A754,'[1]Tabela de alimentos'!$A$3:$K$1041,9,FALSE))*$C754/100,0)</f>
        <v>0</v>
      </c>
      <c r="O754" s="283">
        <f>IFERROR((VLOOKUP($A754,'[1]Tabela de alimentos'!$A$3:$K$1041,10,FALSE))*$C754/100,0)</f>
        <v>0</v>
      </c>
      <c r="P754" s="284">
        <f>IFERROR((VLOOKUP($A754,'[1]Tabela de alimentos'!$A$3:$K$1041,11,FALSE))*$C754/100,0)</f>
        <v>5.3600000000000002E-2</v>
      </c>
    </row>
    <row r="755" spans="1:16" ht="24.95" customHeight="1" x14ac:dyDescent="0.25">
      <c r="A755" s="285" t="s">
        <v>817</v>
      </c>
      <c r="B755" s="278">
        <v>0.1</v>
      </c>
      <c r="C755" s="249">
        <v>0.1</v>
      </c>
      <c r="D755" s="249" t="s">
        <v>1614</v>
      </c>
      <c r="E755" s="279">
        <f t="shared" si="31"/>
        <v>1</v>
      </c>
      <c r="F755" s="279" t="s">
        <v>1291</v>
      </c>
      <c r="G755" s="282">
        <f>IFERROR((VLOOKUP($A755,'[1]Tabela de alimentos'!$A$3:$K$1041,2,FALSE))*$C755/100,0)</f>
        <v>3.0000000000000005E-3</v>
      </c>
      <c r="H755" s="282">
        <f>IFERROR((VLOOKUP($A755,'[1]Tabela de alimentos'!$A$3:$K$1041,3,FALSE))*$C755/100,0)</f>
        <v>1.3000000000000001E-2</v>
      </c>
      <c r="I755" s="310">
        <f>IFERROR((VLOOKUP($A755,'[1]Tabela de alimentos'!$A$3:$K$1041,4,FALSE))*$C755/100,0)</f>
        <v>8.9999999999999992E-5</v>
      </c>
      <c r="J755" s="282">
        <f>IFERROR((VLOOKUP($A755,'[1]Tabela de alimentos'!$A$3:$K$1041,5,FALSE))*$C755/100,0)</f>
        <v>6.0000000000000002E-5</v>
      </c>
      <c r="K755" s="282">
        <f>IFERROR((VLOOKUP($A755,'[1]Tabela de alimentos'!$A$3:$K$1041,6,FALSE))*$C755/100,0)</f>
        <v>7.2999999999999996E-4</v>
      </c>
      <c r="L755" s="283">
        <f>IFERROR((VLOOKUP($A755,'[1]Tabela de alimentos'!$A$3:$K$1041,7,FALSE))*$C755/100,0)</f>
        <v>2.1099999999999999E-3</v>
      </c>
      <c r="M755" s="283">
        <f>IFERROR((VLOOKUP($A755,'[1]Tabela de alimentos'!$A$3:$K$1041,8,FALSE))*$C755/100,0)</f>
        <v>1.9000000000000004E-4</v>
      </c>
      <c r="N755" s="283">
        <f>IFERROR((VLOOKUP($A755,'[1]Tabela de alimentos'!$A$3:$K$1041,9,FALSE))*$C755/100,0)</f>
        <v>0</v>
      </c>
      <c r="O755" s="283">
        <f>IFERROR((VLOOKUP($A755,'[1]Tabela de alimentos'!$A$3:$K$1041,10,FALSE))*$C755/100,0)</f>
        <v>1.0000000000000001E-5</v>
      </c>
      <c r="P755" s="284">
        <f>IFERROR((VLOOKUP($A755,'[1]Tabela de alimentos'!$A$3:$K$1041,11,FALSE))*$C755/100,0)</f>
        <v>1.2E-4</v>
      </c>
    </row>
    <row r="756" spans="1:16" ht="24.95" customHeight="1" x14ac:dyDescent="0.25">
      <c r="A756" s="285" t="s">
        <v>101</v>
      </c>
      <c r="B756" s="278">
        <v>4</v>
      </c>
      <c r="C756" s="249">
        <v>4</v>
      </c>
      <c r="D756" s="249" t="s">
        <v>1614</v>
      </c>
      <c r="E756" s="279">
        <f t="shared" si="31"/>
        <v>1</v>
      </c>
      <c r="F756" s="279" t="s">
        <v>1293</v>
      </c>
      <c r="G756" s="282">
        <f>IFERROR((VLOOKUP($A756,'[1]Tabela de alimentos'!$A$3:$K$1041,2,FALSE))*$C756/100,0)</f>
        <v>1.5768018550724634</v>
      </c>
      <c r="H756" s="282">
        <f>IFERROR((VLOOKUP($A756,'[1]Tabela de alimentos'!$A$3:$K$1041,3,FALSE))*$C756/100,0)</f>
        <v>6.597338961623187</v>
      </c>
      <c r="I756" s="310">
        <f>IFERROR((VLOOKUP($A756,'[1]Tabela de alimentos'!$A$3:$K$1041,4,FALSE))*$C756/100,0)</f>
        <v>6.8405797101449284E-2</v>
      </c>
      <c r="J756" s="282">
        <f>IFERROR((VLOOKUP($A756,'[1]Tabela de alimentos'!$A$3:$K$1041,5,FALSE))*$C756/100,0)</f>
        <v>3.2000000000000002E-3</v>
      </c>
      <c r="K756" s="282">
        <f>IFERROR((VLOOKUP($A756,'[1]Tabela de alimentos'!$A$3:$K$1041,6,FALSE))*$C756/100,0)</f>
        <v>0.35412753623188392</v>
      </c>
      <c r="L756" s="283">
        <f>IFERROR((VLOOKUP($A756,'[1]Tabela de alimentos'!$A$3:$K$1041,7,FALSE))*$C756/100,0)</f>
        <v>0.56000000000000005</v>
      </c>
      <c r="M756" s="283">
        <f>IFERROR((VLOOKUP($A756,'[1]Tabela de alimentos'!$A$3:$K$1041,8,FALSE))*$C756/100,0)</f>
        <v>8.1333333333333344E-3</v>
      </c>
      <c r="N756" s="283">
        <f>IFERROR((VLOOKUP($A756,'[1]Tabela de alimentos'!$A$3:$K$1041,9,FALSE))*$C756/100,0)</f>
        <v>0</v>
      </c>
      <c r="O756" s="283">
        <f>IFERROR((VLOOKUP($A756,'[1]Tabela de alimentos'!$A$3:$K$1041,10,FALSE))*$C756/100,0)</f>
        <v>0.18666666666666668</v>
      </c>
      <c r="P756" s="284">
        <f>IFERROR((VLOOKUP($A756,'[1]Tabela de alimentos'!$A$3:$K$1041,11,FALSE))*$C756/100,0)</f>
        <v>2.3866666666666668E-2</v>
      </c>
    </row>
    <row r="757" spans="1:16" ht="24.95" customHeight="1" x14ac:dyDescent="0.25">
      <c r="A757" s="285" t="s">
        <v>133</v>
      </c>
      <c r="B757" s="278">
        <v>20</v>
      </c>
      <c r="C757" s="249">
        <v>18.5</v>
      </c>
      <c r="D757" s="249" t="s">
        <v>1614</v>
      </c>
      <c r="E757" s="279">
        <f t="shared" si="31"/>
        <v>1.0810810810810811</v>
      </c>
      <c r="F757" s="279" t="s">
        <v>1236</v>
      </c>
      <c r="G757" s="282">
        <f>IFERROR((VLOOKUP($A757,'[1]Tabela de alimentos'!$A$3:$K$1041,2,FALSE))*$C757/100,0)</f>
        <v>2.8370039565217446</v>
      </c>
      <c r="H757" s="282">
        <f>IFERROR((VLOOKUP($A757,'[1]Tabela de alimentos'!$A$3:$K$1041,3,FALSE))*$C757/100,0)</f>
        <v>11.870024554086978</v>
      </c>
      <c r="I757" s="310">
        <f>IFERROR((VLOOKUP($A757,'[1]Tabela de alimentos'!$A$3:$K$1041,4,FALSE))*$C757/100,0)</f>
        <v>0.20309782608695653</v>
      </c>
      <c r="J757" s="282">
        <f>IFERROR((VLOOKUP($A757,'[1]Tabela de alimentos'!$A$3:$K$1041,5,FALSE))*$C757/100,0)</f>
        <v>3.2066666666666667E-2</v>
      </c>
      <c r="K757" s="282">
        <f>IFERROR((VLOOKUP($A757,'[1]Tabela de alimentos'!$A$3:$K$1041,6,FALSE))*$C757/100,0)</f>
        <v>0.58068550724637702</v>
      </c>
      <c r="L757" s="283">
        <f>IFERROR((VLOOKUP($A757,'[1]Tabela de alimentos'!$A$3:$K$1041,7,FALSE))*$C757/100,0)</f>
        <v>1.2839</v>
      </c>
      <c r="M757" s="283">
        <f>IFERROR((VLOOKUP($A757,'[1]Tabela de alimentos'!$A$3:$K$1041,8,FALSE))*$C757/100,0)</f>
        <v>4.3783333333333327E-2</v>
      </c>
      <c r="N757" s="283">
        <f>IFERROR((VLOOKUP($A757,'[1]Tabela de alimentos'!$A$3:$K$1041,9,FALSE))*$C757/100,0)</f>
        <v>19.055</v>
      </c>
      <c r="O757" s="283">
        <f>IFERROR((VLOOKUP($A757,'[1]Tabela de alimentos'!$A$3:$K$1041,10,FALSE))*$C757/100,0)</f>
        <v>3.924466666666667</v>
      </c>
      <c r="P757" s="284">
        <f>IFERROR((VLOOKUP($A757,'[1]Tabela de alimentos'!$A$3:$K$1041,11,FALSE))*$C757/100,0)</f>
        <v>0.18870000000000001</v>
      </c>
    </row>
    <row r="758" spans="1:16" ht="24.95" customHeight="1" x14ac:dyDescent="0.25">
      <c r="A758" s="285" t="s">
        <v>102</v>
      </c>
      <c r="B758" s="278">
        <v>1</v>
      </c>
      <c r="C758" s="249">
        <v>1</v>
      </c>
      <c r="D758" s="249" t="s">
        <v>1614</v>
      </c>
      <c r="E758" s="282">
        <f t="shared" si="31"/>
        <v>1</v>
      </c>
      <c r="F758" s="279" t="s">
        <v>1293</v>
      </c>
      <c r="G758" s="282">
        <f>IFERROR((VLOOKUP($A758,'[1]Tabela de alimentos'!$A$3:$K$1041,2,FALSE))*$C758/100,0)</f>
        <v>0.19515885507246439</v>
      </c>
      <c r="H758" s="282">
        <f>IFERROR((VLOOKUP($A758,'[1]Tabela de alimentos'!$A$3:$K$1041,3,FALSE))*$C758/100,0)</f>
        <v>0.81654464962319095</v>
      </c>
      <c r="I758" s="310">
        <f>IFERROR((VLOOKUP($A758,'[1]Tabela de alimentos'!$A$3:$K$1041,4,FALSE))*$C758/100,0)</f>
        <v>1.865942028985507E-2</v>
      </c>
      <c r="J758" s="282">
        <f>IFERROR((VLOOKUP($A758,'[1]Tabela de alimentos'!$A$3:$K$1041,5,FALSE))*$C758/100,0)</f>
        <v>3.4999999999999996E-3</v>
      </c>
      <c r="K758" s="282">
        <f>IFERROR((VLOOKUP($A758,'[1]Tabela de alimentos'!$A$3:$K$1041,6,FALSE))*$C758/100,0)</f>
        <v>3.3707246376811648E-2</v>
      </c>
      <c r="L758" s="283">
        <f>IFERROR((VLOOKUP($A758,'[1]Tabela de alimentos'!$A$3:$K$1041,7,FALSE))*$C758/100,0)</f>
        <v>0.79853333333333343</v>
      </c>
      <c r="M758" s="283">
        <f>IFERROR((VLOOKUP($A758,'[1]Tabela de alimentos'!$A$3:$K$1041,8,FALSE))*$C758/100,0)</f>
        <v>6.4666666666666657E-3</v>
      </c>
      <c r="N758" s="283">
        <f>IFERROR((VLOOKUP($A758,'[1]Tabela de alimentos'!$A$3:$K$1041,9,FALSE))*$C758/100,0)</f>
        <v>2.79</v>
      </c>
      <c r="O758" s="283">
        <f>IFERROR((VLOOKUP($A758,'[1]Tabela de alimentos'!$A$3:$K$1041,10,FALSE))*$C758/100,0)</f>
        <v>0.31780000000000003</v>
      </c>
      <c r="P758" s="284">
        <f>IFERROR((VLOOKUP($A758,'[1]Tabela de alimentos'!$A$3:$K$1041,11,FALSE))*$C758/100,0)</f>
        <v>1.6033333333333333E-2</v>
      </c>
    </row>
    <row r="759" spans="1:16" ht="24.95" customHeight="1" x14ac:dyDescent="0.25">
      <c r="A759" s="285" t="s">
        <v>129</v>
      </c>
      <c r="B759" s="278">
        <v>1</v>
      </c>
      <c r="C759" s="249">
        <v>1</v>
      </c>
      <c r="D759" s="249" t="s">
        <v>1614</v>
      </c>
      <c r="E759" s="282">
        <f t="shared" si="31"/>
        <v>1</v>
      </c>
      <c r="F759" s="279" t="s">
        <v>1293</v>
      </c>
      <c r="G759" s="282">
        <f>IFERROR((VLOOKUP($A759,'[1]Tabela de alimentos'!$A$3:$K$1041,2,FALSE))*$C759/100,0)</f>
        <v>0.33424111594202882</v>
      </c>
      <c r="H759" s="282">
        <f>IFERROR((VLOOKUP($A759,'[1]Tabela de alimentos'!$A$3:$K$1041,3,FALSE))*$C759/100,0)</f>
        <v>1.3984648291014488</v>
      </c>
      <c r="I759" s="310">
        <f>IFERROR((VLOOKUP($A759,'[1]Tabela de alimentos'!$A$3:$K$1041,4,FALSE))*$C759/100,0)</f>
        <v>3.2572463768115942E-2</v>
      </c>
      <c r="J759" s="282">
        <f>IFERROR((VLOOKUP($A759,'[1]Tabela de alimentos'!$A$3:$K$1041,5,FALSE))*$C759/100,0)</f>
        <v>6.0999999999999995E-3</v>
      </c>
      <c r="K759" s="282">
        <f>IFERROR((VLOOKUP($A759,'[1]Tabela de alimentos'!$A$3:$K$1041,6,FALSE))*$C759/100,0)</f>
        <v>5.7060869565217345E-2</v>
      </c>
      <c r="L759" s="283">
        <f>IFERROR((VLOOKUP($A759,'[1]Tabela de alimentos'!$A$3:$K$1041,7,FALSE))*$C759/100,0)</f>
        <v>1.7941333333333334</v>
      </c>
      <c r="M759" s="283">
        <f>IFERROR((VLOOKUP($A759,'[1]Tabela de alimentos'!$A$3:$K$1041,8,FALSE))*$C759/100,0)</f>
        <v>3.1800000000000002E-2</v>
      </c>
      <c r="N759" s="283">
        <f>IFERROR((VLOOKUP($A759,'[1]Tabela de alimentos'!$A$3:$K$1041,9,FALSE))*$C759/100,0)</f>
        <v>17.43</v>
      </c>
      <c r="O759" s="283">
        <f>IFERROR((VLOOKUP($A759,'[1]Tabela de alimentos'!$A$3:$K$1041,10,FALSE))*$C759/100,0)</f>
        <v>0.51693333333333324</v>
      </c>
      <c r="P759" s="284">
        <f>IFERROR((VLOOKUP($A759,'[1]Tabela de alimentos'!$A$3:$K$1041,11,FALSE))*$C759/100,0)</f>
        <v>2.3E-2</v>
      </c>
    </row>
    <row r="760" spans="1:16" ht="24.95" customHeight="1" x14ac:dyDescent="0.25">
      <c r="A760" s="285" t="s">
        <v>226</v>
      </c>
      <c r="B760" s="278">
        <v>19</v>
      </c>
      <c r="C760" s="249">
        <v>19</v>
      </c>
      <c r="D760" s="249" t="s">
        <v>1615</v>
      </c>
      <c r="E760" s="279">
        <f t="shared" si="31"/>
        <v>1</v>
      </c>
      <c r="F760" s="279" t="s">
        <v>1216</v>
      </c>
      <c r="G760" s="282">
        <f>IFERROR((VLOOKUP($A760,'[1]Tabela de alimentos'!$A$3:$K$1041,2,FALSE))*$C760/100,0)</f>
        <v>167.96</v>
      </c>
      <c r="H760" s="282">
        <f>IFERROR((VLOOKUP($A760,'[1]Tabela de alimentos'!$A$3:$K$1041,3,FALSE))*$C760/100,0)</f>
        <v>702.74463999999989</v>
      </c>
      <c r="I760" s="310">
        <f>IFERROR((VLOOKUP($A760,'[1]Tabela de alimentos'!$A$3:$K$1041,4,FALSE))*$C760/100,0)</f>
        <v>0</v>
      </c>
      <c r="J760" s="282">
        <f>IFERROR((VLOOKUP($A760,'[1]Tabela de alimentos'!$A$3:$K$1041,5,FALSE))*$C760/100,0)</f>
        <v>19</v>
      </c>
      <c r="K760" s="282">
        <f>IFERROR((VLOOKUP($A760,'[1]Tabela de alimentos'!$A$3:$K$1041,6,FALSE))*$C760/100,0)</f>
        <v>0</v>
      </c>
      <c r="L760" s="283">
        <f>IFERROR((VLOOKUP($A760,'[1]Tabela de alimentos'!$A$3:$K$1041,7,FALSE))*$C760/100,0)</f>
        <v>0</v>
      </c>
      <c r="M760" s="283">
        <f>IFERROR((VLOOKUP($A760,'[1]Tabela de alimentos'!$A$3:$K$1041,8,FALSE))*$C760/100,0)</f>
        <v>0</v>
      </c>
      <c r="N760" s="283">
        <f>IFERROR((VLOOKUP($A760,'[1]Tabela de alimentos'!$A$3:$K$1041,9,FALSE))*$C760/100,0)</f>
        <v>0</v>
      </c>
      <c r="O760" s="283">
        <f>IFERROR((VLOOKUP($A760,'[1]Tabela de alimentos'!$A$3:$K$1041,10,FALSE))*$C760/100,0)</f>
        <v>0</v>
      </c>
      <c r="P760" s="284">
        <f>IFERROR((VLOOKUP($A760,'[1]Tabela de alimentos'!$A$3:$K$1041,11,FALSE))*$C760/100,0)</f>
        <v>0</v>
      </c>
    </row>
    <row r="761" spans="1:16" ht="24.95" customHeight="1" x14ac:dyDescent="0.25">
      <c r="A761" s="285" t="s">
        <v>61</v>
      </c>
      <c r="B761" s="278">
        <v>23</v>
      </c>
      <c r="C761" s="249">
        <v>23</v>
      </c>
      <c r="D761" s="249" t="s">
        <v>1614</v>
      </c>
      <c r="E761" s="279">
        <f t="shared" si="31"/>
        <v>1</v>
      </c>
      <c r="F761" s="279" t="s">
        <v>1348</v>
      </c>
      <c r="G761" s="282">
        <f>IFERROR((VLOOKUP($A761,'[1]Tabela de alimentos'!$A$3:$K$1041,2,FALSE))*$C761/100,0)</f>
        <v>82.908785066666681</v>
      </c>
      <c r="H761" s="282">
        <f>IFERROR((VLOOKUP($A761,'[1]Tabela de alimentos'!$A$3:$K$1041,3,FALSE))*$C761/100,0)</f>
        <v>346.89035671893339</v>
      </c>
      <c r="I761" s="310">
        <f>IFERROR((VLOOKUP($A761,'[1]Tabela de alimentos'!$A$3:$K$1041,4,FALSE))*$C761/100,0)</f>
        <v>2.2518799999999994</v>
      </c>
      <c r="J761" s="282">
        <f>IFERROR((VLOOKUP($A761,'[1]Tabela de alimentos'!$A$3:$K$1041,5,FALSE))*$C761/100,0)</f>
        <v>0.31433333333333341</v>
      </c>
      <c r="K761" s="282">
        <f>IFERROR((VLOOKUP($A761,'[1]Tabela de alimentos'!$A$3:$K$1041,6,FALSE))*$C761/100,0)</f>
        <v>17.271286666666668</v>
      </c>
      <c r="L761" s="283">
        <f>IFERROR((VLOOKUP($A761,'[1]Tabela de alimentos'!$A$3:$K$1041,7,FALSE))*$C761/100,0)</f>
        <v>4.1085666666666665</v>
      </c>
      <c r="M761" s="283">
        <f>IFERROR((VLOOKUP($A761,'[1]Tabela de alimentos'!$A$3:$K$1041,8,FALSE))*$C761/100,0)</f>
        <v>0.21849999999999997</v>
      </c>
      <c r="N761" s="283">
        <f>IFERROR((VLOOKUP($A761,'[1]Tabela de alimentos'!$A$3:$K$1041,9,FALSE))*$C761/100,0)</f>
        <v>0</v>
      </c>
      <c r="O761" s="283">
        <f>IFERROR((VLOOKUP($A761,'[1]Tabela de alimentos'!$A$3:$K$1041,10,FALSE))*$C761/100,0)</f>
        <v>0</v>
      </c>
      <c r="P761" s="284">
        <f>IFERROR((VLOOKUP($A761,'[1]Tabela de alimentos'!$A$3:$K$1041,11,FALSE))*$C761/100,0)</f>
        <v>0.16943333333333335</v>
      </c>
    </row>
    <row r="762" spans="1:16" ht="24.95" customHeight="1" x14ac:dyDescent="0.25">
      <c r="A762" s="285" t="s">
        <v>307</v>
      </c>
      <c r="B762" s="278">
        <v>3.6</v>
      </c>
      <c r="C762" s="249">
        <v>3.6</v>
      </c>
      <c r="D762" s="249" t="s">
        <v>1614</v>
      </c>
      <c r="E762" s="279">
        <f t="shared" si="31"/>
        <v>1</v>
      </c>
      <c r="F762" s="279" t="s">
        <v>1349</v>
      </c>
      <c r="G762" s="282">
        <f>IFERROR((VLOOKUP($A762,'[1]Tabela de alimentos'!$A$3:$K$1041,2,FALSE))*$C762/100,0)</f>
        <v>17.879410799999995</v>
      </c>
      <c r="H762" s="282">
        <f>IFERROR((VLOOKUP($A762,'[1]Tabela de alimentos'!$A$3:$K$1041,3,FALSE))*$C762/100,0)</f>
        <v>74.807454787200001</v>
      </c>
      <c r="I762" s="310">
        <f>IFERROR((VLOOKUP($A762,'[1]Tabela de alimentos'!$A$3:$K$1041,4,FALSE))*$C762/100,0)</f>
        <v>0.91512000000000016</v>
      </c>
      <c r="J762" s="282">
        <f>IFERROR((VLOOKUP($A762,'[1]Tabela de alimentos'!$A$3:$K$1041,5,FALSE))*$C762/100,0)</f>
        <v>0.96852000000000016</v>
      </c>
      <c r="K762" s="282">
        <f>IFERROR((VLOOKUP($A762,'[1]Tabela de alimentos'!$A$3:$K$1041,6,FALSE))*$C762/100,0)</f>
        <v>1.41048</v>
      </c>
      <c r="L762" s="283">
        <f>IFERROR((VLOOKUP($A762,'[1]Tabela de alimentos'!$A$3:$K$1041,7,FALSE))*$C762/100,0)</f>
        <v>32.049839999999996</v>
      </c>
      <c r="M762" s="283">
        <f>IFERROR((VLOOKUP($A762,'[1]Tabela de alimentos'!$A$3:$K$1041,8,FALSE))*$C762/100,0)</f>
        <v>1.8839999999999999E-2</v>
      </c>
      <c r="N762" s="283">
        <f>IFERROR((VLOOKUP($A762,'[1]Tabela de alimentos'!$A$3:$K$1041,9,FALSE))*$C762/100,0)</f>
        <v>12.998040000000001</v>
      </c>
      <c r="O762" s="283">
        <f>IFERROR((VLOOKUP($A762,'[1]Tabela de alimentos'!$A$3:$K$1041,10,FALSE))*$C762/100,0)</f>
        <v>0</v>
      </c>
      <c r="P762" s="284">
        <f>IFERROR((VLOOKUP($A762,'[1]Tabela de alimentos'!$A$3:$K$1041,11,FALSE))*$C762/100,0)</f>
        <v>11.628</v>
      </c>
    </row>
    <row r="763" spans="1:16" ht="24.95" customHeight="1" x14ac:dyDescent="0.25">
      <c r="A763" s="285" t="s">
        <v>313</v>
      </c>
      <c r="B763" s="278">
        <v>12</v>
      </c>
      <c r="C763" s="249">
        <v>10</v>
      </c>
      <c r="D763" s="249" t="s">
        <v>1614</v>
      </c>
      <c r="E763" s="279">
        <f t="shared" si="31"/>
        <v>1.2</v>
      </c>
      <c r="F763" s="279" t="s">
        <v>1279</v>
      </c>
      <c r="G763" s="282">
        <f>IFERROR((VLOOKUP($A763,'[1]Tabela de alimentos'!$A$3:$K$1041,2,FALSE))*$C763/100,0)</f>
        <v>14.311173333333336</v>
      </c>
      <c r="H763" s="282">
        <f>IFERROR((VLOOKUP($A763,'[1]Tabela de alimentos'!$A$3:$K$1041,3,FALSE))*$C763/100,0)</f>
        <v>59.877949226666672</v>
      </c>
      <c r="I763" s="310">
        <f>IFERROR((VLOOKUP($A763,'[1]Tabela de alimentos'!$A$3:$K$1041,4,FALSE))*$C763/100,0)</f>
        <v>1.3029999999999999</v>
      </c>
      <c r="J763" s="282">
        <f>IFERROR((VLOOKUP($A763,'[1]Tabela de alimentos'!$A$3:$K$1041,5,FALSE))*$C763/100,0)</f>
        <v>0.89</v>
      </c>
      <c r="K763" s="282">
        <f>IFERROR((VLOOKUP($A763,'[1]Tabela de alimentos'!$A$3:$K$1041,6,FALSE))*$C763/100,0)</f>
        <v>0.16366666666666724</v>
      </c>
      <c r="L763" s="283">
        <f>IFERROR((VLOOKUP($A763,'[1]Tabela de alimentos'!$A$3:$K$1041,7,FALSE))*$C763/100,0)</f>
        <v>4.2023333333333337</v>
      </c>
      <c r="M763" s="283">
        <f>IFERROR((VLOOKUP($A763,'[1]Tabela de alimentos'!$A$3:$K$1041,8,FALSE))*$C763/100,0)</f>
        <v>0.15633333333333335</v>
      </c>
      <c r="N763" s="283">
        <f>IFERROR((VLOOKUP($A763,'[1]Tabela de alimentos'!$A$3:$K$1041,9,FALSE))*$C763/100,0)</f>
        <v>7.8826666666666654</v>
      </c>
      <c r="O763" s="283">
        <f>IFERROR((VLOOKUP($A763,'[1]Tabela de alimentos'!$A$3:$K$1041,10,FALSE))*$C763/100,0)</f>
        <v>0</v>
      </c>
      <c r="P763" s="284">
        <f>IFERROR((VLOOKUP($A763,'[1]Tabela de alimentos'!$A$3:$K$1041,11,FALSE))*$C763/100,0)</f>
        <v>16.8</v>
      </c>
    </row>
    <row r="764" spans="1:16" ht="24.95" customHeight="1" x14ac:dyDescent="0.25">
      <c r="A764" s="320" t="s">
        <v>326</v>
      </c>
      <c r="B764" s="278">
        <v>1.9</v>
      </c>
      <c r="C764" s="249">
        <v>1.9</v>
      </c>
      <c r="D764" s="249" t="s">
        <v>1614</v>
      </c>
      <c r="E764" s="279">
        <f t="shared" si="31"/>
        <v>1</v>
      </c>
      <c r="F764" s="279" t="s">
        <v>1290</v>
      </c>
      <c r="G764" s="289">
        <f>IFERROR((VLOOKUP($A764,'[1]Tabela de alimentos'!$A$3:$K$1041,2,FALSE))*$C764/100,0)</f>
        <v>1.7047192663713133</v>
      </c>
      <c r="H764" s="283">
        <f>IFERROR((VLOOKUP($A764,'[1]Tabela de alimentos'!$A$3:$K$1041,3,FALSE))*$C764/100,0)</f>
        <v>7.1325454104975758</v>
      </c>
      <c r="I764" s="279">
        <f>IFERROR((VLOOKUP($A764,'[1]Tabela de alimentos'!$A$3:$K$1041,4,FALSE))*$C764/100,0)</f>
        <v>9.031333055496216E-3</v>
      </c>
      <c r="J764" s="282">
        <f>IFERROR((VLOOKUP($A764,'[1]Tabela de alimentos'!$A$3:$K$1041,5,FALSE))*$C764/100,0)</f>
        <v>1.3933333333333334E-3</v>
      </c>
      <c r="K764" s="282">
        <f>IFERROR((VLOOKUP($A764,'[1]Tabela de alimentos'!$A$3:$K$1041,6,FALSE))*$C764/100,0)</f>
        <v>0.83431533361117038</v>
      </c>
      <c r="L764" s="283">
        <f>IFERROR((VLOOKUP($A764,'[1]Tabela de alimentos'!$A$3:$K$1041,7,FALSE))*$C764/100,0)</f>
        <v>0</v>
      </c>
      <c r="M764" s="283">
        <f>IFERROR((VLOOKUP($A764,'[1]Tabela de alimentos'!$A$3:$K$1041,8,FALSE))*$C764/100,0)</f>
        <v>0</v>
      </c>
      <c r="N764" s="283">
        <f>IFERROR((VLOOKUP($A764,'[1]Tabela de alimentos'!$A$3:$K$1041,9,FALSE))*$C764/100,0)</f>
        <v>0</v>
      </c>
      <c r="O764" s="283">
        <f>IFERROR((VLOOKUP($A764,'[1]Tabela de alimentos'!$A$3:$K$1041,10,FALSE))*$C764/100,0)</f>
        <v>0</v>
      </c>
      <c r="P764" s="284">
        <f>IFERROR((VLOOKUP($A764,'[1]Tabela de alimentos'!$A$3:$K$1041,11,FALSE))*$C764/100,0)</f>
        <v>190.988</v>
      </c>
    </row>
    <row r="765" spans="1:16" ht="24.95" customHeight="1" x14ac:dyDescent="0.25">
      <c r="A765" s="373" t="s">
        <v>1209</v>
      </c>
      <c r="B765" s="564" t="s">
        <v>1280</v>
      </c>
      <c r="C765" s="565"/>
      <c r="D765" s="482"/>
      <c r="E765" s="430"/>
      <c r="F765" s="431"/>
      <c r="G765" s="421"/>
      <c r="H765" s="421"/>
      <c r="I765" s="421"/>
      <c r="J765" s="421"/>
      <c r="K765" s="421"/>
      <c r="L765" s="421"/>
      <c r="M765" s="421"/>
      <c r="N765" s="421"/>
      <c r="O765" s="421"/>
      <c r="P765" s="318"/>
    </row>
    <row r="766" spans="1:16" ht="24.95" customHeight="1" x14ac:dyDescent="0.25">
      <c r="A766" s="295" t="s">
        <v>767</v>
      </c>
      <c r="B766" s="537"/>
      <c r="C766" s="537"/>
      <c r="D766" s="250"/>
      <c r="E766" s="296"/>
      <c r="F766" s="296"/>
      <c r="G766" s="297"/>
      <c r="H766" s="296"/>
      <c r="I766" s="296"/>
      <c r="J766" s="296"/>
      <c r="K766" s="296"/>
      <c r="L766" s="296"/>
      <c r="M766" s="298"/>
      <c r="N766" s="298"/>
      <c r="O766" s="298"/>
      <c r="P766" s="299"/>
    </row>
    <row r="767" spans="1:16" ht="24.95" customHeight="1" x14ac:dyDescent="0.25">
      <c r="A767" s="345" t="s">
        <v>1644</v>
      </c>
      <c r="B767" s="435"/>
      <c r="C767" s="435"/>
      <c r="D767" s="435"/>
      <c r="E767" s="330"/>
      <c r="F767" s="330"/>
      <c r="G767" s="310"/>
      <c r="H767" s="330"/>
      <c r="I767" s="330"/>
      <c r="J767" s="330"/>
      <c r="K767" s="330"/>
      <c r="L767" s="330"/>
      <c r="P767" s="301"/>
    </row>
    <row r="768" spans="1:16" ht="24.95" customHeight="1" x14ac:dyDescent="0.25">
      <c r="A768" s="345" t="s">
        <v>1073</v>
      </c>
      <c r="B768" s="435"/>
      <c r="C768" s="435"/>
      <c r="D768" s="435"/>
      <c r="E768" s="330"/>
      <c r="F768" s="330"/>
      <c r="G768" s="310"/>
      <c r="H768" s="330"/>
      <c r="I768" s="330"/>
      <c r="J768" s="330"/>
      <c r="K768" s="330"/>
      <c r="L768" s="330"/>
      <c r="P768" s="301"/>
    </row>
    <row r="769" spans="1:16" ht="24.95" customHeight="1" x14ac:dyDescent="0.25">
      <c r="A769" s="345" t="s">
        <v>1645</v>
      </c>
      <c r="B769" s="435"/>
      <c r="C769" s="435"/>
      <c r="D769" s="435"/>
      <c r="E769" s="330"/>
      <c r="F769" s="330"/>
      <c r="G769" s="310"/>
      <c r="H769" s="330"/>
      <c r="I769" s="330"/>
      <c r="J769" s="330"/>
      <c r="K769" s="330"/>
      <c r="L769" s="330"/>
      <c r="P769" s="301"/>
    </row>
    <row r="770" spans="1:16" ht="24.95" customHeight="1" x14ac:dyDescent="0.25">
      <c r="A770" s="345" t="s">
        <v>1649</v>
      </c>
      <c r="B770" s="435"/>
      <c r="C770" s="435"/>
      <c r="D770" s="435"/>
      <c r="E770" s="330"/>
      <c r="F770" s="330"/>
      <c r="G770" s="310"/>
      <c r="H770" s="330"/>
      <c r="I770" s="330"/>
      <c r="J770" s="330"/>
      <c r="K770" s="330"/>
      <c r="L770" s="330"/>
      <c r="P770" s="301"/>
    </row>
    <row r="771" spans="1:16" ht="24.95" customHeight="1" x14ac:dyDescent="0.25">
      <c r="A771" s="345" t="s">
        <v>1661</v>
      </c>
      <c r="B771" s="435"/>
      <c r="C771" s="435"/>
      <c r="D771" s="435"/>
      <c r="E771" s="330"/>
      <c r="F771" s="330"/>
      <c r="G771" s="310"/>
      <c r="H771" s="330"/>
      <c r="I771" s="330"/>
      <c r="J771" s="330"/>
      <c r="K771" s="330"/>
      <c r="L771" s="330"/>
      <c r="P771" s="301"/>
    </row>
    <row r="772" spans="1:16" ht="24.95" customHeight="1" x14ac:dyDescent="0.25">
      <c r="A772" s="516" t="s">
        <v>1662</v>
      </c>
      <c r="B772" s="517"/>
      <c r="C772" s="517"/>
      <c r="D772" s="517"/>
      <c r="E772" s="517"/>
      <c r="F772" s="517"/>
      <c r="G772" s="517"/>
      <c r="H772" s="517"/>
      <c r="I772" s="517"/>
      <c r="J772" s="517"/>
      <c r="K772" s="517"/>
      <c r="L772" s="517"/>
      <c r="M772" s="517"/>
      <c r="N772" s="517"/>
      <c r="O772" s="517"/>
      <c r="P772" s="518"/>
    </row>
    <row r="773" spans="1:16" ht="24.95" customHeight="1" x14ac:dyDescent="0.25">
      <c r="A773" s="325" t="s">
        <v>1663</v>
      </c>
      <c r="G773" s="251"/>
      <c r="P773" s="301"/>
    </row>
    <row r="774" spans="1:16" ht="24.95" customHeight="1" x14ac:dyDescent="0.25">
      <c r="A774" s="300" t="s">
        <v>1664</v>
      </c>
      <c r="G774" s="251"/>
      <c r="P774" s="301"/>
    </row>
    <row r="775" spans="1:16" ht="24.95" customHeight="1" x14ac:dyDescent="0.25">
      <c r="A775" s="516" t="s">
        <v>1665</v>
      </c>
      <c r="B775" s="517"/>
      <c r="C775" s="517"/>
      <c r="D775" s="517"/>
      <c r="E775" s="517"/>
      <c r="F775" s="517"/>
      <c r="G775" s="517"/>
      <c r="H775" s="517"/>
      <c r="I775" s="517"/>
      <c r="J775" s="517"/>
      <c r="K775" s="517"/>
      <c r="L775" s="517"/>
      <c r="M775" s="517"/>
      <c r="N775" s="517"/>
      <c r="O775" s="517"/>
      <c r="P775" s="518"/>
    </row>
    <row r="776" spans="1:16" ht="24.95" customHeight="1" x14ac:dyDescent="0.25">
      <c r="A776" s="325" t="s">
        <v>1666</v>
      </c>
      <c r="G776" s="251"/>
      <c r="P776" s="301"/>
    </row>
    <row r="777" spans="1:16" ht="24.95" customHeight="1" thickBot="1" x14ac:dyDescent="0.3">
      <c r="A777" s="436" t="s">
        <v>1667</v>
      </c>
      <c r="B777" s="252"/>
      <c r="C777" s="252"/>
      <c r="D777" s="252"/>
      <c r="E777" s="252"/>
      <c r="F777" s="252"/>
      <c r="G777" s="252"/>
      <c r="H777" s="252"/>
      <c r="I777" s="252"/>
      <c r="J777" s="252"/>
      <c r="K777" s="252"/>
      <c r="L777" s="252"/>
      <c r="M777" s="252"/>
      <c r="N777" s="252"/>
      <c r="O777" s="252"/>
      <c r="P777" s="303"/>
    </row>
    <row r="778" spans="1:16" ht="27.75" customHeight="1" thickBot="1" x14ac:dyDescent="0.3">
      <c r="A778" s="436"/>
      <c r="B778" s="532" t="s">
        <v>1152</v>
      </c>
      <c r="C778" s="532"/>
      <c r="D778" s="532"/>
      <c r="E778" s="532"/>
      <c r="F778" s="532"/>
      <c r="G778" s="532"/>
      <c r="H778" s="532"/>
      <c r="I778" s="532"/>
      <c r="J778" s="532"/>
      <c r="K778" s="532"/>
      <c r="L778" s="252"/>
      <c r="M778" s="252"/>
      <c r="N778" s="252"/>
      <c r="O778" s="252"/>
      <c r="P778" s="303"/>
    </row>
  </sheetData>
  <dataConsolidate/>
  <mergeCells count="714">
    <mergeCell ref="B778:K778"/>
    <mergeCell ref="B642:C642"/>
    <mergeCell ref="A747:F747"/>
    <mergeCell ref="G747:P747"/>
    <mergeCell ref="A748:A749"/>
    <mergeCell ref="B748:B749"/>
    <mergeCell ref="C748:C749"/>
    <mergeCell ref="E748:E749"/>
    <mergeCell ref="F748:F749"/>
    <mergeCell ref="G748:H748"/>
    <mergeCell ref="B766:C766"/>
    <mergeCell ref="C716:C717"/>
    <mergeCell ref="E716:E717"/>
    <mergeCell ref="F716:F717"/>
    <mergeCell ref="G716:H716"/>
    <mergeCell ref="B733:C733"/>
    <mergeCell ref="A738:P738"/>
    <mergeCell ref="A741:P741"/>
    <mergeCell ref="B744:K744"/>
    <mergeCell ref="A746:P746"/>
    <mergeCell ref="B765:C765"/>
    <mergeCell ref="B732:C732"/>
    <mergeCell ref="A713:P713"/>
    <mergeCell ref="A714:P714"/>
    <mergeCell ref="A622:P622"/>
    <mergeCell ref="A626:P626"/>
    <mergeCell ref="B667:C667"/>
    <mergeCell ref="A670:P670"/>
    <mergeCell ref="A673:P673"/>
    <mergeCell ref="A675:P675"/>
    <mergeCell ref="B697:C697"/>
    <mergeCell ref="A711:P711"/>
    <mergeCell ref="B712:K712"/>
    <mergeCell ref="B632:K632"/>
    <mergeCell ref="B648:K648"/>
    <mergeCell ref="A681:F681"/>
    <mergeCell ref="B678:K678"/>
    <mergeCell ref="B698:C698"/>
    <mergeCell ref="A699:P699"/>
    <mergeCell ref="G681:P681"/>
    <mergeCell ref="A682:A683"/>
    <mergeCell ref="B682:B683"/>
    <mergeCell ref="C682:C683"/>
    <mergeCell ref="E682:E683"/>
    <mergeCell ref="A701:P701"/>
    <mergeCell ref="F682:F683"/>
    <mergeCell ref="G682:H682"/>
    <mergeCell ref="A634:P634"/>
    <mergeCell ref="A569:P569"/>
    <mergeCell ref="A570:P570"/>
    <mergeCell ref="B571:K571"/>
    <mergeCell ref="B600:C600"/>
    <mergeCell ref="B620:C620"/>
    <mergeCell ref="B621:C621"/>
    <mergeCell ref="B591:K591"/>
    <mergeCell ref="B583:C583"/>
    <mergeCell ref="A573:P573"/>
    <mergeCell ref="A572:P572"/>
    <mergeCell ref="B575:B576"/>
    <mergeCell ref="C575:C576"/>
    <mergeCell ref="E575:E576"/>
    <mergeCell ref="G575:H575"/>
    <mergeCell ref="B606:K606"/>
    <mergeCell ref="A592:P592"/>
    <mergeCell ref="A593:P593"/>
    <mergeCell ref="A594:F594"/>
    <mergeCell ref="G594:P594"/>
    <mergeCell ref="A595:A596"/>
    <mergeCell ref="B595:B596"/>
    <mergeCell ref="C595:C596"/>
    <mergeCell ref="E595:E596"/>
    <mergeCell ref="F595:F596"/>
    <mergeCell ref="A562:A563"/>
    <mergeCell ref="B562:B563"/>
    <mergeCell ref="C562:C563"/>
    <mergeCell ref="E562:E563"/>
    <mergeCell ref="F562:F563"/>
    <mergeCell ref="G562:H562"/>
    <mergeCell ref="B566:C566"/>
    <mergeCell ref="B567:C567"/>
    <mergeCell ref="A568:P568"/>
    <mergeCell ref="D562:D563"/>
    <mergeCell ref="B552:C552"/>
    <mergeCell ref="B553:C553"/>
    <mergeCell ref="A554:P554"/>
    <mergeCell ref="A555:P555"/>
    <mergeCell ref="A557:P557"/>
    <mergeCell ref="B558:K558"/>
    <mergeCell ref="A559:P559"/>
    <mergeCell ref="A560:P560"/>
    <mergeCell ref="A561:F561"/>
    <mergeCell ref="G561:P561"/>
    <mergeCell ref="A539:P539"/>
    <mergeCell ref="B540:K540"/>
    <mergeCell ref="A541:P541"/>
    <mergeCell ref="A542:P542"/>
    <mergeCell ref="A543:F543"/>
    <mergeCell ref="G543:P543"/>
    <mergeCell ref="A544:A545"/>
    <mergeCell ref="B544:B545"/>
    <mergeCell ref="C544:C545"/>
    <mergeCell ref="E544:E545"/>
    <mergeCell ref="F544:F545"/>
    <mergeCell ref="G544:H544"/>
    <mergeCell ref="D544:D545"/>
    <mergeCell ref="A531:A532"/>
    <mergeCell ref="B531:B532"/>
    <mergeCell ref="C531:C532"/>
    <mergeCell ref="E531:E532"/>
    <mergeCell ref="F531:F532"/>
    <mergeCell ref="G531:H531"/>
    <mergeCell ref="D518:D519"/>
    <mergeCell ref="D531:D532"/>
    <mergeCell ref="A538:P538"/>
    <mergeCell ref="B489:K489"/>
    <mergeCell ref="B506:C506"/>
    <mergeCell ref="A515:P515"/>
    <mergeCell ref="A516:P516"/>
    <mergeCell ref="A517:F517"/>
    <mergeCell ref="G517:P517"/>
    <mergeCell ref="G492:P492"/>
    <mergeCell ref="A493:A494"/>
    <mergeCell ref="B493:B494"/>
    <mergeCell ref="C493:C494"/>
    <mergeCell ref="E493:E494"/>
    <mergeCell ref="F493:F494"/>
    <mergeCell ref="G493:H493"/>
    <mergeCell ref="O514:P514"/>
    <mergeCell ref="A507:P507"/>
    <mergeCell ref="A508:P508"/>
    <mergeCell ref="A509:P509"/>
    <mergeCell ref="A490:P490"/>
    <mergeCell ref="A491:P491"/>
    <mergeCell ref="A492:F492"/>
    <mergeCell ref="B505:C505"/>
    <mergeCell ref="A460:P460"/>
    <mergeCell ref="A461:F461"/>
    <mergeCell ref="G461:P461"/>
    <mergeCell ref="A462:A463"/>
    <mergeCell ref="B462:B463"/>
    <mergeCell ref="C462:C463"/>
    <mergeCell ref="E462:E463"/>
    <mergeCell ref="F462:F463"/>
    <mergeCell ref="G462:H462"/>
    <mergeCell ref="G479:P479"/>
    <mergeCell ref="A480:A481"/>
    <mergeCell ref="B480:B481"/>
    <mergeCell ref="C480:C481"/>
    <mergeCell ref="E480:E481"/>
    <mergeCell ref="F480:F481"/>
    <mergeCell ref="G480:H480"/>
    <mergeCell ref="B484:C484"/>
    <mergeCell ref="B470:C470"/>
    <mergeCell ref="A477:P477"/>
    <mergeCell ref="B471:C471"/>
    <mergeCell ref="A472:P472"/>
    <mergeCell ref="A473:P473"/>
    <mergeCell ref="A475:P475"/>
    <mergeCell ref="B476:K476"/>
    <mergeCell ref="A486:P486"/>
    <mergeCell ref="A487:P487"/>
    <mergeCell ref="A488:P488"/>
    <mergeCell ref="A394:P394"/>
    <mergeCell ref="B412:C412"/>
    <mergeCell ref="A417:P417"/>
    <mergeCell ref="A419:P419"/>
    <mergeCell ref="B420:K420"/>
    <mergeCell ref="A442:P442"/>
    <mergeCell ref="A449:A450"/>
    <mergeCell ref="B449:B450"/>
    <mergeCell ref="C449:C450"/>
    <mergeCell ref="E449:E450"/>
    <mergeCell ref="F449:F450"/>
    <mergeCell ref="G449:H449"/>
    <mergeCell ref="A437:P437"/>
    <mergeCell ref="E424:E425"/>
    <mergeCell ref="F424:F425"/>
    <mergeCell ref="G424:H424"/>
    <mergeCell ref="B435:C435"/>
    <mergeCell ref="B436:C436"/>
    <mergeCell ref="B411:C411"/>
    <mergeCell ref="A413:P413"/>
    <mergeCell ref="A479:F479"/>
    <mergeCell ref="B387:C387"/>
    <mergeCell ref="A398:F398"/>
    <mergeCell ref="A218:P218"/>
    <mergeCell ref="A219:P219"/>
    <mergeCell ref="B230:C230"/>
    <mergeCell ref="A231:P231"/>
    <mergeCell ref="A233:P233"/>
    <mergeCell ref="A235:P235"/>
    <mergeCell ref="A236:P236"/>
    <mergeCell ref="A237:F237"/>
    <mergeCell ref="G237:P237"/>
    <mergeCell ref="A226:A227"/>
    <mergeCell ref="B226:B227"/>
    <mergeCell ref="C226:C227"/>
    <mergeCell ref="E226:E227"/>
    <mergeCell ref="F226:F227"/>
    <mergeCell ref="G226:H226"/>
    <mergeCell ref="D226:D227"/>
    <mergeCell ref="A364:P364"/>
    <mergeCell ref="A371:P371"/>
    <mergeCell ref="A372:P372"/>
    <mergeCell ref="A373:F373"/>
    <mergeCell ref="G373:P373"/>
    <mergeCell ref="F374:F375"/>
    <mergeCell ref="E305:E306"/>
    <mergeCell ref="F305:F306"/>
    <mergeCell ref="G305:H305"/>
    <mergeCell ref="A342:P342"/>
    <mergeCell ref="A326:P326"/>
    <mergeCell ref="A328:F328"/>
    <mergeCell ref="G328:P328"/>
    <mergeCell ref="B215:C215"/>
    <mergeCell ref="A216:P216"/>
    <mergeCell ref="A745:P745"/>
    <mergeCell ref="B192:K192"/>
    <mergeCell ref="A588:P588"/>
    <mergeCell ref="B445:K445"/>
    <mergeCell ref="A390:P390"/>
    <mergeCell ref="B395:J395"/>
    <mergeCell ref="A369:P369"/>
    <mergeCell ref="B370:J370"/>
    <mergeCell ref="B314:C314"/>
    <mergeCell ref="A388:P388"/>
    <mergeCell ref="A389:P389"/>
    <mergeCell ref="A363:P363"/>
    <mergeCell ref="A346:P346"/>
    <mergeCell ref="C348:C349"/>
    <mergeCell ref="E348:E349"/>
    <mergeCell ref="F348:F349"/>
    <mergeCell ref="B204:K204"/>
    <mergeCell ref="B234:K234"/>
    <mergeCell ref="B386:C386"/>
    <mergeCell ref="A392:P392"/>
    <mergeCell ref="A208:A209"/>
    <mergeCell ref="A238:A239"/>
    <mergeCell ref="B238:B239"/>
    <mergeCell ref="A217:P217"/>
    <mergeCell ref="B12:K12"/>
    <mergeCell ref="B23:K23"/>
    <mergeCell ref="B36:K36"/>
    <mergeCell ref="B49:K49"/>
    <mergeCell ref="B71:K71"/>
    <mergeCell ref="B92:K92"/>
    <mergeCell ref="B113:K113"/>
    <mergeCell ref="B134:K134"/>
    <mergeCell ref="B155:K155"/>
    <mergeCell ref="A45:P45"/>
    <mergeCell ref="A48:P48"/>
    <mergeCell ref="A25:P25"/>
    <mergeCell ref="A26:F26"/>
    <mergeCell ref="G26:P26"/>
    <mergeCell ref="A27:A28"/>
    <mergeCell ref="B27:B28"/>
    <mergeCell ref="C27:C28"/>
    <mergeCell ref="B31:C31"/>
    <mergeCell ref="A32:P32"/>
    <mergeCell ref="A138:A139"/>
    <mergeCell ref="B138:B139"/>
    <mergeCell ref="A156:P156"/>
    <mergeCell ref="F159:F160"/>
    <mergeCell ref="G159:H159"/>
    <mergeCell ref="B127:C127"/>
    <mergeCell ref="A157:P157"/>
    <mergeCell ref="A158:F158"/>
    <mergeCell ref="G158:P158"/>
    <mergeCell ref="F196:F197"/>
    <mergeCell ref="G196:H196"/>
    <mergeCell ref="F138:F139"/>
    <mergeCell ref="G138:H138"/>
    <mergeCell ref="A149:P149"/>
    <mergeCell ref="A150:P150"/>
    <mergeCell ref="A148:P148"/>
    <mergeCell ref="A153:P153"/>
    <mergeCell ref="B175:K175"/>
    <mergeCell ref="A176:P176"/>
    <mergeCell ref="A177:P177"/>
    <mergeCell ref="A178:F178"/>
    <mergeCell ref="G178:P178"/>
    <mergeCell ref="A179:A180"/>
    <mergeCell ref="B179:B180"/>
    <mergeCell ref="C179:C180"/>
    <mergeCell ref="E179:E180"/>
    <mergeCell ref="F179:F180"/>
    <mergeCell ref="G179:H179"/>
    <mergeCell ref="B185:C185"/>
    <mergeCell ref="A186:P186"/>
    <mergeCell ref="A187:P187"/>
    <mergeCell ref="A188:P188"/>
    <mergeCell ref="A190:P190"/>
    <mergeCell ref="A716:A717"/>
    <mergeCell ref="B716:B717"/>
    <mergeCell ref="A422:P422"/>
    <mergeCell ref="A396:P396"/>
    <mergeCell ref="A397:P397"/>
    <mergeCell ref="G398:P398"/>
    <mergeCell ref="A399:A400"/>
    <mergeCell ref="B399:B400"/>
    <mergeCell ref="C399:C400"/>
    <mergeCell ref="F610:F611"/>
    <mergeCell ref="F575:F576"/>
    <mergeCell ref="A705:P705"/>
    <mergeCell ref="A636:A637"/>
    <mergeCell ref="A700:P700"/>
    <mergeCell ref="E636:E637"/>
    <mergeCell ref="F636:F637"/>
    <mergeCell ref="F399:F400"/>
    <mergeCell ref="G399:H399"/>
    <mergeCell ref="B453:C453"/>
    <mergeCell ref="A459:P459"/>
    <mergeCell ref="A680:P680"/>
    <mergeCell ref="A586:P586"/>
    <mergeCell ref="B458:K458"/>
    <mergeCell ref="B514:K514"/>
    <mergeCell ref="C138:C139"/>
    <mergeCell ref="A365:P365"/>
    <mergeCell ref="A341:P341"/>
    <mergeCell ref="A715:F715"/>
    <mergeCell ref="G715:P715"/>
    <mergeCell ref="B200:C200"/>
    <mergeCell ref="B246:K246"/>
    <mergeCell ref="A193:P193"/>
    <mergeCell ref="A194:P194"/>
    <mergeCell ref="A195:F195"/>
    <mergeCell ref="G195:P195"/>
    <mergeCell ref="A196:A197"/>
    <mergeCell ref="B196:B197"/>
    <mergeCell ref="C196:C197"/>
    <mergeCell ref="B208:B209"/>
    <mergeCell ref="C208:C209"/>
    <mergeCell ref="E208:E209"/>
    <mergeCell ref="F208:F209"/>
    <mergeCell ref="G208:H208"/>
    <mergeCell ref="G636:H636"/>
    <mergeCell ref="E138:E139"/>
    <mergeCell ref="A159:A160"/>
    <mergeCell ref="B159:B160"/>
    <mergeCell ref="C159:C160"/>
    <mergeCell ref="E159:E160"/>
    <mergeCell ref="G274:H274"/>
    <mergeCell ref="C262:C263"/>
    <mergeCell ref="E262:E263"/>
    <mergeCell ref="F262:F263"/>
    <mergeCell ref="G262:H262"/>
    <mergeCell ref="G250:H250"/>
    <mergeCell ref="A267:P267"/>
    <mergeCell ref="A269:P269"/>
    <mergeCell ref="A271:P271"/>
    <mergeCell ref="A272:P272"/>
    <mergeCell ref="A259:P259"/>
    <mergeCell ref="B229:C229"/>
    <mergeCell ref="B241:C241"/>
    <mergeCell ref="B253:C253"/>
    <mergeCell ref="B265:C265"/>
    <mergeCell ref="D238:D239"/>
    <mergeCell ref="A201:P201"/>
    <mergeCell ref="A202:P202"/>
    <mergeCell ref="B168:C168"/>
    <mergeCell ref="A169:P169"/>
    <mergeCell ref="A170:P170"/>
    <mergeCell ref="A171:P171"/>
    <mergeCell ref="E196:E197"/>
    <mergeCell ref="A374:A375"/>
    <mergeCell ref="B374:B375"/>
    <mergeCell ref="C374:C375"/>
    <mergeCell ref="E374:E375"/>
    <mergeCell ref="A343:P343"/>
    <mergeCell ref="A348:A349"/>
    <mergeCell ref="B348:B349"/>
    <mergeCell ref="A347:F347"/>
    <mergeCell ref="B339:C339"/>
    <mergeCell ref="B340:C340"/>
    <mergeCell ref="G374:H374"/>
    <mergeCell ref="B360:C360"/>
    <mergeCell ref="A367:P367"/>
    <mergeCell ref="G348:H348"/>
    <mergeCell ref="B361:C361"/>
    <mergeCell ref="G347:P347"/>
    <mergeCell ref="A345:P345"/>
    <mergeCell ref="F96:F97"/>
    <mergeCell ref="G96:H96"/>
    <mergeCell ref="B106:C106"/>
    <mergeCell ref="A107:P107"/>
    <mergeCell ref="A108:P108"/>
    <mergeCell ref="A109:P109"/>
    <mergeCell ref="A111:P111"/>
    <mergeCell ref="A114:P114"/>
    <mergeCell ref="A115:P115"/>
    <mergeCell ref="A116:F116"/>
    <mergeCell ref="G116:P116"/>
    <mergeCell ref="A117:A118"/>
    <mergeCell ref="B117:B118"/>
    <mergeCell ref="C117:C118"/>
    <mergeCell ref="E117:E118"/>
    <mergeCell ref="F117:F118"/>
    <mergeCell ref="G117:H117"/>
    <mergeCell ref="A128:P128"/>
    <mergeCell ref="A129:P129"/>
    <mergeCell ref="A130:P130"/>
    <mergeCell ref="A132:P132"/>
    <mergeCell ref="A135:P135"/>
    <mergeCell ref="A136:P136"/>
    <mergeCell ref="E274:E275"/>
    <mergeCell ref="A329:A330"/>
    <mergeCell ref="B329:B330"/>
    <mergeCell ref="C329:C330"/>
    <mergeCell ref="E329:E330"/>
    <mergeCell ref="F329:F330"/>
    <mergeCell ref="G329:H329"/>
    <mergeCell ref="A327:P327"/>
    <mergeCell ref="A319:P319"/>
    <mergeCell ref="F274:F275"/>
    <mergeCell ref="B282:K282"/>
    <mergeCell ref="A261:F261"/>
    <mergeCell ref="G261:P261"/>
    <mergeCell ref="F250:F251"/>
    <mergeCell ref="B301:K301"/>
    <mergeCell ref="G285:P285"/>
    <mergeCell ref="B254:C254"/>
    <mergeCell ref="A255:P255"/>
    <mergeCell ref="A257:P257"/>
    <mergeCell ref="C636:C637"/>
    <mergeCell ref="B315:C315"/>
    <mergeCell ref="B325:K325"/>
    <mergeCell ref="B344:K344"/>
    <mergeCell ref="A362:P362"/>
    <mergeCell ref="C238:C239"/>
    <mergeCell ref="E238:E239"/>
    <mergeCell ref="F238:F239"/>
    <mergeCell ref="G238:H238"/>
    <mergeCell ref="B242:C242"/>
    <mergeCell ref="A243:P243"/>
    <mergeCell ref="A245:P245"/>
    <mergeCell ref="A283:P283"/>
    <mergeCell ref="A284:P284"/>
    <mergeCell ref="B262:B263"/>
    <mergeCell ref="A247:P247"/>
    <mergeCell ref="A248:P248"/>
    <mergeCell ref="A249:F249"/>
    <mergeCell ref="G249:P249"/>
    <mergeCell ref="A273:F273"/>
    <mergeCell ref="G273:P273"/>
    <mergeCell ref="A274:A275"/>
    <mergeCell ref="B274:B275"/>
    <mergeCell ref="C274:C275"/>
    <mergeCell ref="A669:P669"/>
    <mergeCell ref="A650:P650"/>
    <mergeCell ref="A651:F651"/>
    <mergeCell ref="G651:P651"/>
    <mergeCell ref="A652:A653"/>
    <mergeCell ref="B652:B653"/>
    <mergeCell ref="C652:C653"/>
    <mergeCell ref="E652:E653"/>
    <mergeCell ref="F652:F653"/>
    <mergeCell ref="G652:H652"/>
    <mergeCell ref="B636:B637"/>
    <mergeCell ref="A526:P526"/>
    <mergeCell ref="A316:P316"/>
    <mergeCell ref="A320:P320"/>
    <mergeCell ref="A323:P323"/>
    <mergeCell ref="A324:P324"/>
    <mergeCell ref="A511:P511"/>
    <mergeCell ref="A513:P513"/>
    <mergeCell ref="A584:P584"/>
    <mergeCell ref="A585:P585"/>
    <mergeCell ref="A574:F574"/>
    <mergeCell ref="G574:P574"/>
    <mergeCell ref="A478:P478"/>
    <mergeCell ref="B454:C454"/>
    <mergeCell ref="A455:P455"/>
    <mergeCell ref="D329:D330"/>
    <mergeCell ref="D348:D349"/>
    <mergeCell ref="D374:D375"/>
    <mergeCell ref="D399:D400"/>
    <mergeCell ref="D424:D425"/>
    <mergeCell ref="D449:D450"/>
    <mergeCell ref="D462:D463"/>
    <mergeCell ref="D480:D481"/>
    <mergeCell ref="D493:D494"/>
    <mergeCell ref="A604:P604"/>
    <mergeCell ref="A415:P415"/>
    <mergeCell ref="A447:P447"/>
    <mergeCell ref="A607:P607"/>
    <mergeCell ref="A608:P608"/>
    <mergeCell ref="B522:C522"/>
    <mergeCell ref="B523:C523"/>
    <mergeCell ref="A524:P524"/>
    <mergeCell ref="A525:P525"/>
    <mergeCell ref="B527:K527"/>
    <mergeCell ref="A528:P528"/>
    <mergeCell ref="A518:A519"/>
    <mergeCell ref="B518:B519"/>
    <mergeCell ref="C518:C519"/>
    <mergeCell ref="E518:E519"/>
    <mergeCell ref="F518:F519"/>
    <mergeCell ref="G518:H518"/>
    <mergeCell ref="B535:C535"/>
    <mergeCell ref="B536:C536"/>
    <mergeCell ref="A537:P537"/>
    <mergeCell ref="A529:P529"/>
    <mergeCell ref="A530:F530"/>
    <mergeCell ref="G530:P530"/>
    <mergeCell ref="B485:C485"/>
    <mergeCell ref="A299:P299"/>
    <mergeCell ref="A286:A287"/>
    <mergeCell ref="B286:B287"/>
    <mergeCell ref="C286:C287"/>
    <mergeCell ref="E286:E287"/>
    <mergeCell ref="F286:F287"/>
    <mergeCell ref="G286:H286"/>
    <mergeCell ref="A322:P322"/>
    <mergeCell ref="A303:P303"/>
    <mergeCell ref="A317:P317"/>
    <mergeCell ref="A304:F304"/>
    <mergeCell ref="G304:P304"/>
    <mergeCell ref="A305:A306"/>
    <mergeCell ref="B305:B306"/>
    <mergeCell ref="A296:P296"/>
    <mergeCell ref="A295:P295"/>
    <mergeCell ref="B293:C293"/>
    <mergeCell ref="B294:C294"/>
    <mergeCell ref="D286:D287"/>
    <mergeCell ref="D305:D306"/>
    <mergeCell ref="A297:P297"/>
    <mergeCell ref="A298:P298"/>
    <mergeCell ref="A302:P302"/>
    <mergeCell ref="C305:C306"/>
    <mergeCell ref="E53:E54"/>
    <mergeCell ref="F53:F54"/>
    <mergeCell ref="A75:A76"/>
    <mergeCell ref="A223:P223"/>
    <mergeCell ref="A224:P224"/>
    <mergeCell ref="A225:F225"/>
    <mergeCell ref="G225:P225"/>
    <mergeCell ref="A221:P221"/>
    <mergeCell ref="A222:P222"/>
    <mergeCell ref="B167:C167"/>
    <mergeCell ref="B184:C184"/>
    <mergeCell ref="B199:C199"/>
    <mergeCell ref="A205:P205"/>
    <mergeCell ref="A206:P206"/>
    <mergeCell ref="A207:F207"/>
    <mergeCell ref="G207:P207"/>
    <mergeCell ref="A173:P173"/>
    <mergeCell ref="A85:P85"/>
    <mergeCell ref="A86:P86"/>
    <mergeCell ref="A87:P87"/>
    <mergeCell ref="A88:P88"/>
    <mergeCell ref="A137:F137"/>
    <mergeCell ref="G137:P137"/>
    <mergeCell ref="B214:C214"/>
    <mergeCell ref="B277:C277"/>
    <mergeCell ref="A260:P260"/>
    <mergeCell ref="A250:A251"/>
    <mergeCell ref="B250:B251"/>
    <mergeCell ref="C250:C251"/>
    <mergeCell ref="E250:E251"/>
    <mergeCell ref="A285:F285"/>
    <mergeCell ref="A279:P279"/>
    <mergeCell ref="A281:P281"/>
    <mergeCell ref="D250:D251"/>
    <mergeCell ref="D262:D263"/>
    <mergeCell ref="D274:D275"/>
    <mergeCell ref="B258:K258"/>
    <mergeCell ref="B270:K270"/>
    <mergeCell ref="A262:A263"/>
    <mergeCell ref="B266:C266"/>
    <mergeCell ref="B278:C278"/>
    <mergeCell ref="T699:U699"/>
    <mergeCell ref="B8:C8"/>
    <mergeCell ref="A1:P1"/>
    <mergeCell ref="A2:P2"/>
    <mergeCell ref="A3:F3"/>
    <mergeCell ref="G3:P3"/>
    <mergeCell ref="A4:A5"/>
    <mergeCell ref="B4:B5"/>
    <mergeCell ref="C4:C5"/>
    <mergeCell ref="E4:E5"/>
    <mergeCell ref="F4:F5"/>
    <mergeCell ref="G4:H4"/>
    <mergeCell ref="A24:P24"/>
    <mergeCell ref="A37:P37"/>
    <mergeCell ref="G53:H53"/>
    <mergeCell ref="A65:P65"/>
    <mergeCell ref="A68:P68"/>
    <mergeCell ref="A72:P72"/>
    <mergeCell ref="A73:P73"/>
    <mergeCell ref="A74:F74"/>
    <mergeCell ref="G74:P74"/>
    <mergeCell ref="B63:C63"/>
    <mergeCell ref="A64:P64"/>
    <mergeCell ref="A67:P67"/>
    <mergeCell ref="B43:C43"/>
    <mergeCell ref="B62:C62"/>
    <mergeCell ref="B83:C83"/>
    <mergeCell ref="B105:C105"/>
    <mergeCell ref="B126:C126"/>
    <mergeCell ref="B147:C147"/>
    <mergeCell ref="A69:P69"/>
    <mergeCell ref="B44:C44"/>
    <mergeCell ref="A38:P38"/>
    <mergeCell ref="A39:F39"/>
    <mergeCell ref="G39:P39"/>
    <mergeCell ref="A40:A41"/>
    <mergeCell ref="B40:B41"/>
    <mergeCell ref="C40:C41"/>
    <mergeCell ref="E40:E41"/>
    <mergeCell ref="F40:F41"/>
    <mergeCell ref="G40:H40"/>
    <mergeCell ref="A50:P50"/>
    <mergeCell ref="A51:P51"/>
    <mergeCell ref="A52:F52"/>
    <mergeCell ref="G52:P52"/>
    <mergeCell ref="A53:A54"/>
    <mergeCell ref="B53:B54"/>
    <mergeCell ref="C53:C54"/>
    <mergeCell ref="D4:D5"/>
    <mergeCell ref="D16:D17"/>
    <mergeCell ref="D27:D28"/>
    <mergeCell ref="D40:D41"/>
    <mergeCell ref="E16:E17"/>
    <mergeCell ref="F16:F17"/>
    <mergeCell ref="G16:H16"/>
    <mergeCell ref="A15:F15"/>
    <mergeCell ref="B16:B17"/>
    <mergeCell ref="C16:C17"/>
    <mergeCell ref="G15:P15"/>
    <mergeCell ref="A16:A17"/>
    <mergeCell ref="A35:P35"/>
    <mergeCell ref="B7:C7"/>
    <mergeCell ref="B19:C19"/>
    <mergeCell ref="B30:C30"/>
    <mergeCell ref="E27:E28"/>
    <mergeCell ref="F27:F28"/>
    <mergeCell ref="A13:P13"/>
    <mergeCell ref="A14:P14"/>
    <mergeCell ref="B20:C20"/>
    <mergeCell ref="A21:P21"/>
    <mergeCell ref="A22:P22"/>
    <mergeCell ref="G27:H27"/>
    <mergeCell ref="D53:D54"/>
    <mergeCell ref="D75:D76"/>
    <mergeCell ref="D96:D97"/>
    <mergeCell ref="D117:D118"/>
    <mergeCell ref="D138:D139"/>
    <mergeCell ref="D159:D160"/>
    <mergeCell ref="D179:D180"/>
    <mergeCell ref="D196:D197"/>
    <mergeCell ref="D208:D209"/>
    <mergeCell ref="A90:P90"/>
    <mergeCell ref="B75:B76"/>
    <mergeCell ref="C75:C76"/>
    <mergeCell ref="A93:P93"/>
    <mergeCell ref="A94:P94"/>
    <mergeCell ref="E75:E76"/>
    <mergeCell ref="F75:F76"/>
    <mergeCell ref="G75:H75"/>
    <mergeCell ref="B84:C84"/>
    <mergeCell ref="A95:F95"/>
    <mergeCell ref="G95:P95"/>
    <mergeCell ref="A96:A97"/>
    <mergeCell ref="B96:B97"/>
    <mergeCell ref="C96:C97"/>
    <mergeCell ref="E96:E97"/>
    <mergeCell ref="A775:P775"/>
    <mergeCell ref="D682:D683"/>
    <mergeCell ref="D716:D717"/>
    <mergeCell ref="D748:D749"/>
    <mergeCell ref="B582:C582"/>
    <mergeCell ref="A633:P633"/>
    <mergeCell ref="A635:F635"/>
    <mergeCell ref="G635:P635"/>
    <mergeCell ref="B666:C666"/>
    <mergeCell ref="A668:P668"/>
    <mergeCell ref="A677:P677"/>
    <mergeCell ref="A649:P649"/>
    <mergeCell ref="A609:F609"/>
    <mergeCell ref="G609:P609"/>
    <mergeCell ref="A610:A611"/>
    <mergeCell ref="B610:B611"/>
    <mergeCell ref="C610:C611"/>
    <mergeCell ref="E610:E611"/>
    <mergeCell ref="B643:C643"/>
    <mergeCell ref="D595:D596"/>
    <mergeCell ref="D610:D611"/>
    <mergeCell ref="D636:D637"/>
    <mergeCell ref="D652:D653"/>
    <mergeCell ref="G610:H610"/>
    <mergeCell ref="A679:P679"/>
    <mergeCell ref="G595:H595"/>
    <mergeCell ref="B601:C601"/>
    <mergeCell ref="A602:P602"/>
    <mergeCell ref="E399:E400"/>
    <mergeCell ref="A424:A425"/>
    <mergeCell ref="B424:B425"/>
    <mergeCell ref="C424:C425"/>
    <mergeCell ref="A772:P772"/>
    <mergeCell ref="D575:D576"/>
    <mergeCell ref="A456:P456"/>
    <mergeCell ref="A457:P457"/>
    <mergeCell ref="A438:P438"/>
    <mergeCell ref="A439:P439"/>
    <mergeCell ref="A444:P444"/>
    <mergeCell ref="A446:P446"/>
    <mergeCell ref="A448:F448"/>
    <mergeCell ref="G448:P448"/>
    <mergeCell ref="A575:A576"/>
    <mergeCell ref="A414:P414"/>
    <mergeCell ref="A421:P421"/>
    <mergeCell ref="A423:F423"/>
    <mergeCell ref="G423:P423"/>
    <mergeCell ref="A603:P603"/>
  </mergeCells>
  <dataValidations disablePrompts="1" count="1">
    <dataValidation allowBlank="1" showInputMessage="1" showErrorMessage="1" sqref="G105:P105 E39:P41 E225:P227 B204 A222 E261:P263 G184:P184 G167:P167 G126:P126 G147:P147 G253:P257 G83:P83 G199:P199 G214:P214 G229:P229 E249:P251 G241:P241 G265:P269 A606:B606 G470:P470 A512:A513 B192 E195:P197 G535:P535 G600:P600 G620:P620 A677:P677 A712:B712 A43 G43:P48 G19:P19 A30:A35 E26:P28 G30:P35 A19 G732:P732 G339:P339 G360:P360 B12 B23 B36 B49 B71 B92 B113 B134 B155 A779:A929 B234 B246 B258 B270 B282 B301 B325 B344 G386:P386 B445 B632 B648 B678 G697:P697 B175 A591:B591 E273:P275 G7:P7 G62:P62 G277:P281 E651:P653 G293:P293 G314:P314 B420 A418:A420 A412 G411:P411 G435:P435 A458:B458 G453:P453 B476 A489:B489 G484:P484 A396:A400 G505:P505 A506 A514:B514 A571:B571 G522:P522 A527:B527 A540:B540 G552:P552 B558 G566:P566 A667:F672 G642:P642 B778 B744 G765:P765 A643:A648 D651 A651:C653 A278:F281 A273:C275 A8:P11 A200:P203 A24:P24 A26:C28 B31:F35 A193:P193 A44:F48 A195:C197 A649:P649 G582:P582 A259:P259 A271:P271 A247:P247 A223:P223 A37:P37 A266:F269 A254:F257 A249:C251 A242:P245 A230:P233 A261:C263 A225:C227 A39:C41 A235:C239 E235:P239 D249 D225 D26 D195 D235:D237 D261 D273 D39 G666:P672 A633 A635:A637" xr:uid="{DA230393-1F4B-4822-AE4F-21FB2BD7923F}"/>
  </dataValidations>
  <printOptions horizontalCentered="1" verticalCentered="1"/>
  <pageMargins left="0.51181102362204722" right="0.51181102362204722" top="1.38375" bottom="0.78740157480314965" header="0.31496062992125984" footer="0.31496062992125984"/>
  <pageSetup paperSize="9" scale="54" fitToWidth="0" fitToHeight="0" orientation="landscape" r:id="rId1"/>
  <headerFooter>
    <oddHeader>&amp;C&amp;"-,Regular"&amp;18
&amp;G
GOVERNO DO ESTADO DO ESPÍRITO SANTO
SECRETARIA DE ESTADO DA EDUCAÇÃO 
ANEXO VIII B - FICHAS TÉCNICAS DAS PREPARAÇÕES - ENSINO FUNDAMENTAL SÉRIES INICIAIS</oddHeader>
  </headerFooter>
  <rowBreaks count="40" manualBreakCount="40">
    <brk id="12" max="14" man="1"/>
    <brk id="23" max="14" man="1"/>
    <brk id="36" max="14" man="1"/>
    <brk id="49" max="14" man="1"/>
    <brk id="71" max="14" man="1"/>
    <brk id="92" max="14" man="1"/>
    <brk id="113" max="14" man="1"/>
    <brk id="134" max="14" man="1"/>
    <brk id="155" max="14" man="1"/>
    <brk id="175" max="14" man="1"/>
    <brk id="192" max="14" man="1"/>
    <brk id="204" max="14" man="1"/>
    <brk id="222" max="15" man="1"/>
    <brk id="234" max="14" man="1"/>
    <brk id="246" max="14" man="1"/>
    <brk id="258" max="15" man="1"/>
    <brk id="270" max="14" man="1"/>
    <brk id="282" max="14" man="1"/>
    <brk id="301" max="14" man="1"/>
    <brk id="325" max="14" man="1"/>
    <brk id="344" max="14" man="1"/>
    <brk id="370" max="14" man="1"/>
    <brk id="395" max="14" man="1"/>
    <brk id="420" max="14" man="1"/>
    <brk id="445" max="14" man="1"/>
    <brk id="458" max="14" man="1"/>
    <brk id="476" max="14" man="1"/>
    <brk id="489" max="14" man="1"/>
    <brk id="514" max="14" man="1"/>
    <brk id="527" max="14" man="1"/>
    <brk id="540" max="14" man="1"/>
    <brk id="558" max="14" man="1"/>
    <brk id="571" max="14" man="1"/>
    <brk id="591" max="14" man="1"/>
    <brk id="606" max="14" man="1"/>
    <brk id="632" max="14" man="1"/>
    <brk id="648" max="14" man="1"/>
    <brk id="678" max="14" man="1"/>
    <brk id="712" max="14" man="1"/>
    <brk id="744" max="14" man="1"/>
  </rowBreaks>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DC65534-76F4-4755-B309-6EBD70334B93}">
          <x14:formula1>
            <xm:f>'Tabela de alimentos'!$A$3:$A$691</xm:f>
          </x14:formula1>
          <xm:sqref>A930:A1048576 A234 A92 A270 A258 A246 A338 A29 A36 A638:A641 A282 A49 A71 A12 A198 A23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7EA6A-2520-4CCE-8E64-C6E865E16D75}">
  <dimension ref="A1:U241"/>
  <sheetViews>
    <sheetView showGridLines="0" view="pageLayout" zoomScaleNormal="80" zoomScaleSheetLayoutView="80" workbookViewId="0">
      <selection activeCell="A1311" sqref="A1311:P1311"/>
    </sheetView>
  </sheetViews>
  <sheetFormatPr defaultColWidth="9.140625" defaultRowHeight="15.75" x14ac:dyDescent="0.25"/>
  <cols>
    <col min="1" max="1" width="54.5703125" style="480" customWidth="1"/>
    <col min="2" max="3" width="10.7109375" style="456" customWidth="1"/>
    <col min="4" max="4" width="10.7109375" style="251" customWidth="1"/>
    <col min="5" max="5" width="12.7109375" style="456" customWidth="1"/>
    <col min="6" max="6" width="19.85546875" style="456" bestFit="1" customWidth="1"/>
    <col min="7" max="7" width="9.7109375" style="462" customWidth="1"/>
    <col min="8" max="16" width="9.7109375" style="456" customWidth="1"/>
    <col min="17" max="19" width="9.140625" style="438"/>
    <col min="20" max="20" width="31" style="438" customWidth="1"/>
    <col min="21" max="16384" width="9.140625" style="438"/>
  </cols>
  <sheetData>
    <row r="1" spans="1:16" ht="48" customHeight="1" x14ac:dyDescent="0.25">
      <c r="A1" s="586" t="s">
        <v>762</v>
      </c>
      <c r="B1" s="587"/>
      <c r="C1" s="587"/>
      <c r="D1" s="587"/>
      <c r="E1" s="587"/>
      <c r="F1" s="587"/>
      <c r="G1" s="587"/>
      <c r="H1" s="587"/>
      <c r="I1" s="587"/>
      <c r="J1" s="587"/>
      <c r="K1" s="587"/>
      <c r="L1" s="587"/>
      <c r="M1" s="587"/>
      <c r="N1" s="587"/>
      <c r="O1" s="587"/>
      <c r="P1" s="588"/>
    </row>
    <row r="2" spans="1:16" ht="24.95" customHeight="1" x14ac:dyDescent="0.25">
      <c r="A2" s="589" t="s">
        <v>1367</v>
      </c>
      <c r="B2" s="590"/>
      <c r="C2" s="590"/>
      <c r="D2" s="590"/>
      <c r="E2" s="590"/>
      <c r="F2" s="590"/>
      <c r="G2" s="590"/>
      <c r="H2" s="590"/>
      <c r="I2" s="590"/>
      <c r="J2" s="590"/>
      <c r="K2" s="590"/>
      <c r="L2" s="590"/>
      <c r="M2" s="590"/>
      <c r="N2" s="590"/>
      <c r="O2" s="590"/>
      <c r="P2" s="591"/>
    </row>
    <row r="3" spans="1:16" ht="24.95" customHeight="1" x14ac:dyDescent="0.25">
      <c r="A3" s="592" t="s">
        <v>1630</v>
      </c>
      <c r="B3" s="593"/>
      <c r="C3" s="593"/>
      <c r="D3" s="593"/>
      <c r="E3" s="593"/>
      <c r="F3" s="594"/>
      <c r="G3" s="595" t="s">
        <v>764</v>
      </c>
      <c r="H3" s="596"/>
      <c r="I3" s="596"/>
      <c r="J3" s="596"/>
      <c r="K3" s="596"/>
      <c r="L3" s="596"/>
      <c r="M3" s="596"/>
      <c r="N3" s="596"/>
      <c r="O3" s="596"/>
      <c r="P3" s="597"/>
    </row>
    <row r="4" spans="1:16" ht="24.95" customHeight="1" x14ac:dyDescent="0.25">
      <c r="A4" s="598" t="s">
        <v>393</v>
      </c>
      <c r="B4" s="600" t="s">
        <v>644</v>
      </c>
      <c r="C4" s="600" t="s">
        <v>645</v>
      </c>
      <c r="D4" s="505" t="s">
        <v>1613</v>
      </c>
      <c r="E4" s="600" t="s">
        <v>394</v>
      </c>
      <c r="F4" s="600" t="s">
        <v>621</v>
      </c>
      <c r="G4" s="527" t="s">
        <v>31</v>
      </c>
      <c r="H4" s="528"/>
      <c r="I4" s="263" t="s">
        <v>7</v>
      </c>
      <c r="J4" s="264" t="s">
        <v>32</v>
      </c>
      <c r="K4" s="264" t="s">
        <v>640</v>
      </c>
      <c r="L4" s="265" t="s">
        <v>8</v>
      </c>
      <c r="M4" s="266" t="s">
        <v>9</v>
      </c>
      <c r="N4" s="267" t="s">
        <v>10</v>
      </c>
      <c r="O4" s="264" t="s">
        <v>396</v>
      </c>
      <c r="P4" s="268" t="s">
        <v>623</v>
      </c>
    </row>
    <row r="5" spans="1:16" ht="24.95" customHeight="1" x14ac:dyDescent="0.25">
      <c r="A5" s="599"/>
      <c r="B5" s="601"/>
      <c r="C5" s="601"/>
      <c r="D5" s="506"/>
      <c r="E5" s="601"/>
      <c r="F5" s="601"/>
      <c r="G5" s="269" t="s">
        <v>34</v>
      </c>
      <c r="H5" s="267" t="s">
        <v>35</v>
      </c>
      <c r="I5" s="271" t="s">
        <v>36</v>
      </c>
      <c r="J5" s="272" t="s">
        <v>36</v>
      </c>
      <c r="K5" s="272" t="s">
        <v>36</v>
      </c>
      <c r="L5" s="273" t="s">
        <v>37</v>
      </c>
      <c r="M5" s="274" t="s">
        <v>37</v>
      </c>
      <c r="N5" s="275" t="s">
        <v>38</v>
      </c>
      <c r="O5" s="272" t="s">
        <v>37</v>
      </c>
      <c r="P5" s="276" t="s">
        <v>37</v>
      </c>
    </row>
    <row r="6" spans="1:16" ht="24.95" customHeight="1" x14ac:dyDescent="0.25">
      <c r="A6" s="285" t="s">
        <v>602</v>
      </c>
      <c r="B6" s="439">
        <v>5</v>
      </c>
      <c r="C6" s="440">
        <v>5</v>
      </c>
      <c r="D6" s="249" t="s">
        <v>1614</v>
      </c>
      <c r="E6" s="441">
        <f>IFERROR(B6/C6,0)</f>
        <v>1</v>
      </c>
      <c r="F6" s="441" t="s">
        <v>1356</v>
      </c>
      <c r="G6" s="442">
        <f>IFERROR((VLOOKUP($A6,'[1]Tabela de alimentos'!$A$3:$K$1041,2,FALSE))*$C6/100,0)</f>
        <v>21.5</v>
      </c>
      <c r="H6" s="442">
        <f>IFERROR((VLOOKUP($A6,'[1]Tabela de alimentos'!$A$3:$K$1041,3,FALSE))*$C6/100,0)</f>
        <v>89.956000000000003</v>
      </c>
      <c r="I6" s="494">
        <f>IFERROR((VLOOKUP($A6,'[1]Tabela de alimentos'!$A$3:$K$1041,4,FALSE))*$C6/100,0)</f>
        <v>0.73499999999999999</v>
      </c>
      <c r="J6" s="443">
        <f>IFERROR((VLOOKUP($A6,'[1]Tabela de alimentos'!$A$3:$K$1041,5,FALSE))*$C6/100,0)</f>
        <v>0.6</v>
      </c>
      <c r="K6" s="443">
        <f>IFERROR((VLOOKUP($A6,'[1]Tabela de alimentos'!$A$3:$K$1041,6,FALSE))*$C6/100,0)</f>
        <v>3.29</v>
      </c>
      <c r="L6" s="444">
        <f>IFERROR((VLOOKUP($A6,'[1]Tabela de alimentos'!$A$3:$K$1041,7,FALSE))*$C6/100,0)</f>
        <v>5.35</v>
      </c>
      <c r="M6" s="444">
        <f>IFERROR((VLOOKUP($A6,'[1]Tabela de alimentos'!$A$3:$K$1041,8,FALSE))*$C6/100,0)</f>
        <v>0.40700000000000003</v>
      </c>
      <c r="N6" s="444">
        <f>IFERROR((VLOOKUP($A6,'[1]Tabela de alimentos'!$A$3:$K$1041,9,FALSE))*$C6/100,0)</f>
        <v>0</v>
      </c>
      <c r="O6" s="444">
        <f>IFERROR((VLOOKUP($A6,'[1]Tabela de alimentos'!$A$3:$K$1041,10,FALSE))*$C6/100,0)</f>
        <v>0</v>
      </c>
      <c r="P6" s="445">
        <f>IFERROR((VLOOKUP($A6,'[1]Tabela de alimentos'!$A$3:$K$1041,11,FALSE))*$C6/100,0)</f>
        <v>5.6999999999999995E-2</v>
      </c>
    </row>
    <row r="7" spans="1:16" ht="24.95" customHeight="1" x14ac:dyDescent="0.25">
      <c r="A7" s="285" t="s">
        <v>315</v>
      </c>
      <c r="B7" s="439">
        <v>6</v>
      </c>
      <c r="C7" s="440">
        <v>6</v>
      </c>
      <c r="D7" s="249" t="s">
        <v>1614</v>
      </c>
      <c r="E7" s="441">
        <f>IFERROR(B7/C7,0)</f>
        <v>1</v>
      </c>
      <c r="F7" s="441" t="s">
        <v>1356</v>
      </c>
      <c r="G7" s="446">
        <f>IFERROR((VLOOKUP($A7,'[1]Tabela de alimentos'!$A$3:$K$1041,2,FALSE))*$C7/100,0)</f>
        <v>23.210743439999998</v>
      </c>
      <c r="H7" s="446">
        <f>IFERROR((VLOOKUP($A7,'[1]Tabela de alimentos'!$A$3:$K$1041,3,FALSE))*$C7/100,0)</f>
        <v>97.113750552959985</v>
      </c>
      <c r="I7" s="494">
        <f>IFERROR((VLOOKUP($A7,'[1]Tabela de alimentos'!$A$3:$K$1041,4,FALSE))*$C7/100,0)</f>
        <v>1.9199999999999998E-2</v>
      </c>
      <c r="J7" s="443">
        <f>IFERROR((VLOOKUP($A7,'[1]Tabela de alimentos'!$A$3:$K$1041,5,FALSE))*$C7/100,0)</f>
        <v>0</v>
      </c>
      <c r="K7" s="443">
        <f>IFERROR((VLOOKUP($A7,'[1]Tabela de alimentos'!$A$3:$K$1041,6,FALSE))*$C7/100,0)</f>
        <v>5.9765999999999995</v>
      </c>
      <c r="L7" s="444">
        <f>IFERROR((VLOOKUP($A7,'[1]Tabela de alimentos'!$A$3:$K$1041,7,FALSE))*$C7/100,0)</f>
        <v>0.45520000000000005</v>
      </c>
      <c r="M7" s="444">
        <f>IFERROR((VLOOKUP($A7,'[1]Tabela de alimentos'!$A$3:$K$1041,8,FALSE))*$C7/100,0)</f>
        <v>9.7999999999999997E-3</v>
      </c>
      <c r="N7" s="444">
        <f>IFERROR((VLOOKUP($A7,'[1]Tabela de alimentos'!$A$3:$K$1041,9,FALSE))*$C7/100,0)</f>
        <v>0</v>
      </c>
      <c r="O7" s="444">
        <f>IFERROR((VLOOKUP($A7,'[1]Tabela de alimentos'!$A$3:$K$1041,10,FALSE))*$C7/100,0)</f>
        <v>0</v>
      </c>
      <c r="P7" s="445">
        <f>IFERROR((VLOOKUP($A7,'[1]Tabela de alimentos'!$A$3:$K$1041,11,FALSE))*$C7/100,0)</f>
        <v>0</v>
      </c>
    </row>
    <row r="8" spans="1:16" ht="24.95" customHeight="1" x14ac:dyDescent="0.25">
      <c r="A8" s="495" t="s">
        <v>1209</v>
      </c>
      <c r="B8" s="579" t="s">
        <v>1357</v>
      </c>
      <c r="C8" s="580"/>
      <c r="D8" s="481"/>
      <c r="E8" s="447"/>
      <c r="F8" s="447"/>
      <c r="G8" s="496"/>
      <c r="H8" s="448"/>
      <c r="I8" s="448"/>
      <c r="J8" s="448"/>
      <c r="K8" s="448"/>
      <c r="L8" s="448"/>
      <c r="M8" s="448"/>
      <c r="N8" s="448"/>
      <c r="O8" s="448"/>
      <c r="P8" s="449"/>
    </row>
    <row r="9" spans="1:16" ht="24.95" customHeight="1" x14ac:dyDescent="0.25">
      <c r="A9" s="450" t="s">
        <v>767</v>
      </c>
      <c r="B9" s="581"/>
      <c r="C9" s="581"/>
      <c r="D9" s="250"/>
      <c r="E9" s="451"/>
      <c r="F9" s="451"/>
      <c r="G9" s="452"/>
      <c r="H9" s="451"/>
      <c r="I9" s="451"/>
      <c r="J9" s="451"/>
      <c r="K9" s="451"/>
      <c r="L9" s="451"/>
      <c r="M9" s="453"/>
      <c r="N9" s="453"/>
      <c r="O9" s="453"/>
      <c r="P9" s="454"/>
    </row>
    <row r="10" spans="1:16" ht="24.95" customHeight="1" x14ac:dyDescent="0.25">
      <c r="A10" s="455" t="s">
        <v>869</v>
      </c>
      <c r="B10" s="497"/>
      <c r="C10" s="497"/>
      <c r="D10" s="490"/>
      <c r="E10" s="498"/>
      <c r="F10" s="498"/>
      <c r="G10" s="494"/>
      <c r="H10" s="498"/>
      <c r="I10" s="498"/>
      <c r="J10" s="498"/>
      <c r="K10" s="498"/>
      <c r="L10" s="498"/>
      <c r="P10" s="457"/>
    </row>
    <row r="11" spans="1:16" ht="24.95" customHeight="1" x14ac:dyDescent="0.25">
      <c r="A11" s="455" t="s">
        <v>1206</v>
      </c>
      <c r="B11" s="497"/>
      <c r="C11" s="497"/>
      <c r="D11" s="490"/>
      <c r="E11" s="498"/>
      <c r="F11" s="498"/>
      <c r="G11" s="494"/>
      <c r="H11" s="498"/>
      <c r="I11" s="498"/>
      <c r="J11" s="498"/>
      <c r="K11" s="498"/>
      <c r="L11" s="498"/>
      <c r="P11" s="457"/>
    </row>
    <row r="12" spans="1:16" ht="24.95" customHeight="1" x14ac:dyDescent="0.25">
      <c r="A12" s="455" t="s">
        <v>1207</v>
      </c>
      <c r="B12" s="497"/>
      <c r="C12" s="497"/>
      <c r="D12" s="490"/>
      <c r="E12" s="498"/>
      <c r="F12" s="498"/>
      <c r="G12" s="494"/>
      <c r="H12" s="498"/>
      <c r="I12" s="498"/>
      <c r="J12" s="498"/>
      <c r="K12" s="498"/>
      <c r="L12" s="498"/>
      <c r="P12" s="457"/>
    </row>
    <row r="13" spans="1:16" ht="24.95" customHeight="1" x14ac:dyDescent="0.25">
      <c r="A13" s="455" t="s">
        <v>1208</v>
      </c>
      <c r="B13" s="497"/>
      <c r="C13" s="497"/>
      <c r="D13" s="490"/>
      <c r="E13" s="498"/>
      <c r="F13" s="498"/>
      <c r="G13" s="494"/>
      <c r="H13" s="498"/>
      <c r="I13" s="498"/>
      <c r="J13" s="498"/>
      <c r="K13" s="498"/>
      <c r="L13" s="498"/>
      <c r="P13" s="457"/>
    </row>
    <row r="14" spans="1:16" ht="24.95" customHeight="1" thickBot="1" x14ac:dyDescent="0.3">
      <c r="A14" s="582" t="s">
        <v>1669</v>
      </c>
      <c r="B14" s="583"/>
      <c r="C14" s="583"/>
      <c r="D14" s="583"/>
      <c r="E14" s="583"/>
      <c r="F14" s="583"/>
      <c r="G14" s="583"/>
      <c r="H14" s="583"/>
      <c r="I14" s="583"/>
      <c r="J14" s="583"/>
      <c r="K14" s="583"/>
      <c r="L14" s="583"/>
      <c r="M14" s="583"/>
      <c r="N14" s="583"/>
      <c r="O14" s="583"/>
      <c r="P14" s="584"/>
    </row>
    <row r="15" spans="1:16" ht="24.95" customHeight="1" thickBot="1" x14ac:dyDescent="0.3">
      <c r="A15" s="458"/>
      <c r="B15" s="585" t="s">
        <v>1152</v>
      </c>
      <c r="C15" s="585"/>
      <c r="D15" s="585"/>
      <c r="E15" s="585"/>
      <c r="F15" s="585"/>
      <c r="G15" s="585"/>
      <c r="H15" s="585"/>
      <c r="I15" s="585"/>
      <c r="J15" s="585"/>
      <c r="K15" s="585"/>
      <c r="L15" s="459"/>
      <c r="M15" s="459"/>
      <c r="N15" s="459"/>
      <c r="O15" s="459"/>
      <c r="P15" s="460"/>
    </row>
    <row r="16" spans="1:16" ht="48" customHeight="1" x14ac:dyDescent="0.25">
      <c r="A16" s="586" t="s">
        <v>762</v>
      </c>
      <c r="B16" s="587"/>
      <c r="C16" s="587"/>
      <c r="D16" s="587"/>
      <c r="E16" s="587"/>
      <c r="F16" s="587"/>
      <c r="G16" s="587"/>
      <c r="H16" s="587"/>
      <c r="I16" s="587"/>
      <c r="J16" s="587"/>
      <c r="K16" s="587"/>
      <c r="L16" s="587"/>
      <c r="M16" s="587"/>
      <c r="N16" s="587"/>
      <c r="O16" s="587"/>
      <c r="P16" s="588"/>
    </row>
    <row r="17" spans="1:21" ht="24.95" customHeight="1" x14ac:dyDescent="0.25">
      <c r="A17" s="589" t="s">
        <v>1367</v>
      </c>
      <c r="B17" s="590"/>
      <c r="C17" s="590"/>
      <c r="D17" s="590"/>
      <c r="E17" s="590"/>
      <c r="F17" s="590"/>
      <c r="G17" s="590"/>
      <c r="H17" s="590"/>
      <c r="I17" s="590"/>
      <c r="J17" s="590"/>
      <c r="K17" s="590"/>
      <c r="L17" s="590"/>
      <c r="M17" s="590"/>
      <c r="N17" s="590"/>
      <c r="O17" s="590"/>
      <c r="P17" s="591"/>
      <c r="T17" s="461"/>
      <c r="U17" s="462"/>
    </row>
    <row r="18" spans="1:21" ht="24.95" customHeight="1" x14ac:dyDescent="0.25">
      <c r="A18" s="602" t="s">
        <v>1624</v>
      </c>
      <c r="B18" s="593"/>
      <c r="C18" s="593"/>
      <c r="D18" s="593"/>
      <c r="E18" s="593"/>
      <c r="F18" s="594"/>
      <c r="G18" s="595" t="s">
        <v>764</v>
      </c>
      <c r="H18" s="596"/>
      <c r="I18" s="596"/>
      <c r="J18" s="596"/>
      <c r="K18" s="596"/>
      <c r="L18" s="596"/>
      <c r="M18" s="596"/>
      <c r="N18" s="596"/>
      <c r="O18" s="596"/>
      <c r="P18" s="597"/>
      <c r="T18" s="461"/>
      <c r="U18" s="462"/>
    </row>
    <row r="19" spans="1:21" ht="24.95" customHeight="1" x14ac:dyDescent="0.25">
      <c r="A19" s="598" t="s">
        <v>393</v>
      </c>
      <c r="B19" s="600" t="s">
        <v>644</v>
      </c>
      <c r="C19" s="600" t="s">
        <v>645</v>
      </c>
      <c r="D19" s="505" t="s">
        <v>1613</v>
      </c>
      <c r="E19" s="600" t="s">
        <v>394</v>
      </c>
      <c r="F19" s="600" t="s">
        <v>621</v>
      </c>
      <c r="G19" s="527" t="s">
        <v>31</v>
      </c>
      <c r="H19" s="528"/>
      <c r="I19" s="263" t="s">
        <v>7</v>
      </c>
      <c r="J19" s="264" t="s">
        <v>32</v>
      </c>
      <c r="K19" s="264" t="s">
        <v>640</v>
      </c>
      <c r="L19" s="265" t="s">
        <v>8</v>
      </c>
      <c r="M19" s="266" t="s">
        <v>9</v>
      </c>
      <c r="N19" s="267" t="s">
        <v>10</v>
      </c>
      <c r="O19" s="264" t="s">
        <v>396</v>
      </c>
      <c r="P19" s="268" t="s">
        <v>623</v>
      </c>
      <c r="U19" s="462"/>
    </row>
    <row r="20" spans="1:21" ht="24.95" customHeight="1" x14ac:dyDescent="0.25">
      <c r="A20" s="599"/>
      <c r="B20" s="601"/>
      <c r="C20" s="601"/>
      <c r="D20" s="506"/>
      <c r="E20" s="601"/>
      <c r="F20" s="601"/>
      <c r="G20" s="269" t="s">
        <v>34</v>
      </c>
      <c r="H20" s="267" t="s">
        <v>35</v>
      </c>
      <c r="I20" s="271" t="s">
        <v>36</v>
      </c>
      <c r="J20" s="272" t="s">
        <v>36</v>
      </c>
      <c r="K20" s="272" t="s">
        <v>36</v>
      </c>
      <c r="L20" s="273" t="s">
        <v>37</v>
      </c>
      <c r="M20" s="274" t="s">
        <v>37</v>
      </c>
      <c r="N20" s="275" t="s">
        <v>38</v>
      </c>
      <c r="O20" s="272" t="s">
        <v>37</v>
      </c>
      <c r="P20" s="276" t="s">
        <v>37</v>
      </c>
      <c r="T20" s="461"/>
      <c r="U20" s="462"/>
    </row>
    <row r="21" spans="1:21" ht="24.95" customHeight="1" x14ac:dyDescent="0.25">
      <c r="A21" s="285" t="s">
        <v>512</v>
      </c>
      <c r="B21" s="439">
        <v>165</v>
      </c>
      <c r="C21" s="440">
        <v>165</v>
      </c>
      <c r="D21" s="249" t="s">
        <v>1615</v>
      </c>
      <c r="E21" s="441">
        <f>IFERROR(B21/C21,0)</f>
        <v>1</v>
      </c>
      <c r="F21" s="441" t="s">
        <v>1354</v>
      </c>
      <c r="G21" s="463">
        <f>IFERROR((VLOOKUP($A21,'[1]Tabela de alimentos'!$A$3:$K$1041,2,FALSE))*$C21/100,0)</f>
        <v>162.83850000000001</v>
      </c>
      <c r="H21" s="442">
        <f>IFERROR((VLOOKUP($A21,'[1]Tabela de alimentos'!$A$3:$K$1041,3,FALSE))*$C21/100,0)</f>
        <v>681.316284</v>
      </c>
      <c r="I21" s="494">
        <f>IFERROR((VLOOKUP($A21,'[1]Tabela de alimentos'!$A$3:$K$1041,4,FALSE))*$C21/100,0)</f>
        <v>5.7089999999999996</v>
      </c>
      <c r="J21" s="443">
        <f>IFERROR((VLOOKUP($A21,'[1]Tabela de alimentos'!$A$3:$K$1041,5,FALSE))*$C21/100,0)</f>
        <v>5.7255000000000003</v>
      </c>
      <c r="K21" s="443">
        <f>IFERROR((VLOOKUP($A21,'[1]Tabela de alimentos'!$A$3:$K$1041,6,FALSE))*$C21/100,0)</f>
        <v>24.122999999999998</v>
      </c>
      <c r="L21" s="444">
        <f>IFERROR((VLOOKUP($A21,'[1]Tabela de alimentos'!$A$3:$K$1041,7,FALSE))*$C21/100,0)</f>
        <v>199.53450000000001</v>
      </c>
      <c r="M21" s="444">
        <f>IFERROR((VLOOKUP($A21,'[1]Tabela de alimentos'!$A$3:$K$1041,8,FALSE))*$C21/100,0)</f>
        <v>0.14849999999999999</v>
      </c>
      <c r="N21" s="444">
        <f>IFERROR((VLOOKUP($A21,'[1]Tabela de alimentos'!$A$3:$K$1041,9,FALSE))*$C21/100,0)</f>
        <v>48.922499999999999</v>
      </c>
      <c r="O21" s="444">
        <f>IFERROR((VLOOKUP($A21,'[1]Tabela de alimentos'!$A$3:$K$1041,10,FALSE))*$C21/100,0)</f>
        <v>6.847500000000001</v>
      </c>
      <c r="P21" s="445">
        <f>IFERROR((VLOOKUP($A21,'[1]Tabela de alimentos'!$A$3:$K$1041,11,FALSE))*$C21/100,0)</f>
        <v>73.887</v>
      </c>
    </row>
    <row r="22" spans="1:21" ht="24.95" customHeight="1" x14ac:dyDescent="0.25">
      <c r="A22" s="495" t="s">
        <v>1209</v>
      </c>
      <c r="B22" s="579" t="s">
        <v>1650</v>
      </c>
      <c r="C22" s="580"/>
      <c r="D22" s="481"/>
      <c r="E22" s="447"/>
      <c r="F22" s="447"/>
      <c r="G22" s="496"/>
      <c r="H22" s="448"/>
      <c r="I22" s="448"/>
      <c r="J22" s="448"/>
      <c r="K22" s="448"/>
      <c r="L22" s="448"/>
      <c r="M22" s="448"/>
      <c r="N22" s="448"/>
      <c r="O22" s="448"/>
      <c r="P22" s="449"/>
    </row>
    <row r="23" spans="1:21" ht="24.95" customHeight="1" x14ac:dyDescent="0.25">
      <c r="A23" s="450" t="s">
        <v>767</v>
      </c>
      <c r="B23" s="581"/>
      <c r="C23" s="581"/>
      <c r="D23" s="250"/>
      <c r="E23" s="451"/>
      <c r="F23" s="451"/>
      <c r="G23" s="452"/>
      <c r="H23" s="451"/>
      <c r="I23" s="451"/>
      <c r="J23" s="451"/>
      <c r="K23" s="451"/>
      <c r="L23" s="451"/>
      <c r="M23" s="453"/>
      <c r="N23" s="453"/>
      <c r="O23" s="453"/>
      <c r="P23" s="454"/>
    </row>
    <row r="24" spans="1:21" ht="24.95" customHeight="1" x14ac:dyDescent="0.25">
      <c r="A24" s="455" t="s">
        <v>869</v>
      </c>
      <c r="B24" s="497"/>
      <c r="C24" s="497"/>
      <c r="D24" s="490"/>
      <c r="E24" s="498"/>
      <c r="F24" s="498"/>
      <c r="G24" s="494"/>
      <c r="H24" s="498"/>
      <c r="I24" s="498"/>
      <c r="J24" s="498"/>
      <c r="K24" s="498"/>
      <c r="L24" s="498"/>
      <c r="P24" s="457"/>
      <c r="U24" s="462"/>
    </row>
    <row r="25" spans="1:21" ht="24.95" customHeight="1" x14ac:dyDescent="0.25">
      <c r="A25" s="455" t="s">
        <v>1091</v>
      </c>
      <c r="B25" s="497"/>
      <c r="C25" s="497"/>
      <c r="D25" s="490"/>
      <c r="E25" s="498"/>
      <c r="F25" s="498"/>
      <c r="G25" s="494"/>
      <c r="H25" s="498"/>
      <c r="I25" s="498"/>
      <c r="J25" s="498"/>
      <c r="K25" s="498"/>
      <c r="L25" s="498"/>
      <c r="P25" s="457"/>
      <c r="T25" s="461"/>
      <c r="U25" s="462"/>
    </row>
    <row r="26" spans="1:21" ht="24.95" customHeight="1" thickBot="1" x14ac:dyDescent="0.3">
      <c r="A26" s="464" t="s">
        <v>871</v>
      </c>
      <c r="B26" s="465"/>
      <c r="C26" s="465"/>
      <c r="D26" s="483"/>
      <c r="E26" s="466"/>
      <c r="F26" s="466"/>
      <c r="G26" s="467"/>
      <c r="H26" s="466"/>
      <c r="I26" s="466"/>
      <c r="J26" s="466"/>
      <c r="K26" s="466"/>
      <c r="L26" s="466"/>
      <c r="M26" s="468"/>
      <c r="N26" s="468"/>
      <c r="O26" s="468"/>
      <c r="P26" s="469"/>
      <c r="T26" s="461"/>
      <c r="U26" s="462"/>
    </row>
    <row r="27" spans="1:21" ht="24.95" customHeight="1" thickBot="1" x14ac:dyDescent="0.3">
      <c r="A27" s="458"/>
      <c r="B27" s="585" t="s">
        <v>1152</v>
      </c>
      <c r="C27" s="585"/>
      <c r="D27" s="585"/>
      <c r="E27" s="585"/>
      <c r="F27" s="585"/>
      <c r="G27" s="585"/>
      <c r="H27" s="585"/>
      <c r="I27" s="585"/>
      <c r="J27" s="585"/>
      <c r="K27" s="585"/>
      <c r="L27" s="459"/>
      <c r="M27" s="459"/>
      <c r="N27" s="459"/>
      <c r="O27" s="459"/>
      <c r="P27" s="460"/>
    </row>
    <row r="28" spans="1:21" ht="48" customHeight="1" x14ac:dyDescent="0.25">
      <c r="A28" s="586" t="s">
        <v>762</v>
      </c>
      <c r="B28" s="587"/>
      <c r="C28" s="587"/>
      <c r="D28" s="587"/>
      <c r="E28" s="587"/>
      <c r="F28" s="587"/>
      <c r="G28" s="587"/>
      <c r="H28" s="587"/>
      <c r="I28" s="587"/>
      <c r="J28" s="587"/>
      <c r="K28" s="587"/>
      <c r="L28" s="587"/>
      <c r="M28" s="587"/>
      <c r="N28" s="587"/>
      <c r="O28" s="587"/>
      <c r="P28" s="588"/>
      <c r="U28" s="462"/>
    </row>
    <row r="29" spans="1:21" ht="24.95" customHeight="1" x14ac:dyDescent="0.25">
      <c r="A29" s="589" t="s">
        <v>1367</v>
      </c>
      <c r="B29" s="590"/>
      <c r="C29" s="590"/>
      <c r="D29" s="590"/>
      <c r="E29" s="590"/>
      <c r="F29" s="590"/>
      <c r="G29" s="590"/>
      <c r="H29" s="590"/>
      <c r="I29" s="590"/>
      <c r="J29" s="590"/>
      <c r="K29" s="590"/>
      <c r="L29" s="590"/>
      <c r="M29" s="590"/>
      <c r="N29" s="590"/>
      <c r="O29" s="590"/>
      <c r="P29" s="591"/>
      <c r="T29" s="461"/>
      <c r="U29" s="462"/>
    </row>
    <row r="30" spans="1:21" ht="24.95" customHeight="1" x14ac:dyDescent="0.25">
      <c r="A30" s="602" t="s">
        <v>1625</v>
      </c>
      <c r="B30" s="593"/>
      <c r="C30" s="593"/>
      <c r="D30" s="593"/>
      <c r="E30" s="593"/>
      <c r="F30" s="594"/>
      <c r="G30" s="595" t="s">
        <v>764</v>
      </c>
      <c r="H30" s="596"/>
      <c r="I30" s="596"/>
      <c r="J30" s="596"/>
      <c r="K30" s="596"/>
      <c r="L30" s="596"/>
      <c r="M30" s="596"/>
      <c r="N30" s="596"/>
      <c r="O30" s="596"/>
      <c r="P30" s="597"/>
      <c r="T30" s="461"/>
      <c r="U30" s="462"/>
    </row>
    <row r="31" spans="1:21" ht="24.95" customHeight="1" x14ac:dyDescent="0.25">
      <c r="A31" s="598" t="s">
        <v>393</v>
      </c>
      <c r="B31" s="600" t="s">
        <v>644</v>
      </c>
      <c r="C31" s="600" t="s">
        <v>645</v>
      </c>
      <c r="D31" s="505" t="s">
        <v>1613</v>
      </c>
      <c r="E31" s="600" t="s">
        <v>394</v>
      </c>
      <c r="F31" s="600" t="s">
        <v>621</v>
      </c>
      <c r="G31" s="527" t="s">
        <v>31</v>
      </c>
      <c r="H31" s="528"/>
      <c r="I31" s="263" t="s">
        <v>7</v>
      </c>
      <c r="J31" s="264" t="s">
        <v>32</v>
      </c>
      <c r="K31" s="264" t="s">
        <v>640</v>
      </c>
      <c r="L31" s="265" t="s">
        <v>8</v>
      </c>
      <c r="M31" s="266" t="s">
        <v>9</v>
      </c>
      <c r="N31" s="267" t="s">
        <v>10</v>
      </c>
      <c r="O31" s="264" t="s">
        <v>396</v>
      </c>
      <c r="P31" s="268" t="s">
        <v>623</v>
      </c>
    </row>
    <row r="32" spans="1:21" ht="24.95" customHeight="1" x14ac:dyDescent="0.25">
      <c r="A32" s="599"/>
      <c r="B32" s="601"/>
      <c r="C32" s="601"/>
      <c r="D32" s="506"/>
      <c r="E32" s="601"/>
      <c r="F32" s="601"/>
      <c r="G32" s="269" t="s">
        <v>34</v>
      </c>
      <c r="H32" s="267" t="s">
        <v>35</v>
      </c>
      <c r="I32" s="271" t="s">
        <v>36</v>
      </c>
      <c r="J32" s="272" t="s">
        <v>36</v>
      </c>
      <c r="K32" s="272" t="s">
        <v>36</v>
      </c>
      <c r="L32" s="273" t="s">
        <v>37</v>
      </c>
      <c r="M32" s="274" t="s">
        <v>37</v>
      </c>
      <c r="N32" s="275" t="s">
        <v>38</v>
      </c>
      <c r="O32" s="272" t="s">
        <v>37</v>
      </c>
      <c r="P32" s="276" t="s">
        <v>37</v>
      </c>
    </row>
    <row r="33" spans="1:16" ht="24.95" customHeight="1" x14ac:dyDescent="0.25">
      <c r="A33" s="285" t="s">
        <v>314</v>
      </c>
      <c r="B33" s="439">
        <v>15</v>
      </c>
      <c r="C33" s="440">
        <v>15</v>
      </c>
      <c r="D33" s="249" t="s">
        <v>1614</v>
      </c>
      <c r="E33" s="441">
        <f>IFERROR(B33/C33,0)</f>
        <v>1</v>
      </c>
      <c r="F33" s="441" t="s">
        <v>1216</v>
      </c>
      <c r="G33" s="442">
        <f>IFERROR((VLOOKUP($A33,'[1]Tabela de alimentos'!$A$3:$K$1041,2,FALSE))*$C33/100,0)</f>
        <v>60.152999999999992</v>
      </c>
      <c r="H33" s="442">
        <f>IFERROR((VLOOKUP($A33,'[1]Tabela de alimentos'!$A$3:$K$1041,3,FALSE))*$C33/100,0)</f>
        <v>251.68015200000002</v>
      </c>
      <c r="I33" s="494">
        <f>IFERROR((VLOOKUP($A33,'[1]Tabela de alimentos'!$A$3:$K$1041,4,FALSE))*$C33/100,0)</f>
        <v>0.63049999999999995</v>
      </c>
      <c r="J33" s="443">
        <f>IFERROR((VLOOKUP($A33,'[1]Tabela de alimentos'!$A$3:$K$1041,5,FALSE))*$C33/100,0)</f>
        <v>0.32500000000000001</v>
      </c>
      <c r="K33" s="443">
        <f>IFERROR((VLOOKUP($A33,'[1]Tabela de alimentos'!$A$3:$K$1041,6,FALSE))*$C33/100,0)</f>
        <v>13.676499999999999</v>
      </c>
      <c r="L33" s="444">
        <f>IFERROR((VLOOKUP($A33,'[1]Tabela de alimentos'!$A$3:$K$1041,7,FALSE))*$C33/100,0)</f>
        <v>6.6604999999999999</v>
      </c>
      <c r="M33" s="444">
        <f>IFERROR((VLOOKUP($A33,'[1]Tabela de alimentos'!$A$3:$K$1041,8,FALSE))*$C33/100,0)</f>
        <v>0.80400000000000005</v>
      </c>
      <c r="N33" s="444">
        <f>IFERROR((VLOOKUP($A33,'[1]Tabela de alimentos'!$A$3:$K$1041,9,FALSE))*$C33/100,0)</f>
        <v>119.3775</v>
      </c>
      <c r="O33" s="444">
        <f>IFERROR((VLOOKUP($A33,'[1]Tabela de alimentos'!$A$3:$K$1041,10,FALSE))*$C33/100,0)</f>
        <v>0</v>
      </c>
      <c r="P33" s="445">
        <f>IFERROR((VLOOKUP($A33,'[1]Tabela de alimentos'!$A$3:$K$1041,11,FALSE))*$C33/100,0)</f>
        <v>9.75</v>
      </c>
    </row>
    <row r="34" spans="1:16" ht="24.95" customHeight="1" x14ac:dyDescent="0.25">
      <c r="A34" s="285" t="s">
        <v>307</v>
      </c>
      <c r="B34" s="439">
        <v>30</v>
      </c>
      <c r="C34" s="440">
        <v>30</v>
      </c>
      <c r="D34" s="249" t="s">
        <v>1614</v>
      </c>
      <c r="E34" s="441">
        <f>IFERROR(B34/C34,0)</f>
        <v>1</v>
      </c>
      <c r="F34" s="441" t="s">
        <v>1300</v>
      </c>
      <c r="G34" s="446">
        <f>IFERROR((VLOOKUP($A34,'[1]Tabela de alimentos'!$A$3:$K$1041,2,FALSE))*$C34/100,0)</f>
        <v>148.99508999999998</v>
      </c>
      <c r="H34" s="446">
        <f>IFERROR((VLOOKUP($A34,'[1]Tabela de alimentos'!$A$3:$K$1041,3,FALSE))*$C34/100,0)</f>
        <v>623.39545655999996</v>
      </c>
      <c r="I34" s="494">
        <f>IFERROR((VLOOKUP($A34,'[1]Tabela de alimentos'!$A$3:$K$1041,4,FALSE))*$C34/100,0)</f>
        <v>7.6260000000000003</v>
      </c>
      <c r="J34" s="443">
        <f>IFERROR((VLOOKUP($A34,'[1]Tabela de alimentos'!$A$3:$K$1041,5,FALSE))*$C34/100,0)</f>
        <v>8.0710000000000015</v>
      </c>
      <c r="K34" s="443">
        <f>IFERROR((VLOOKUP($A34,'[1]Tabela de alimentos'!$A$3:$K$1041,6,FALSE))*$C34/100,0)</f>
        <v>11.754000000000001</v>
      </c>
      <c r="L34" s="444">
        <f>IFERROR((VLOOKUP($A34,'[1]Tabela de alimentos'!$A$3:$K$1041,7,FALSE))*$C34/100,0)</f>
        <v>267.08199999999999</v>
      </c>
      <c r="M34" s="444">
        <f>IFERROR((VLOOKUP($A34,'[1]Tabela de alimentos'!$A$3:$K$1041,8,FALSE))*$C34/100,0)</f>
        <v>0.157</v>
      </c>
      <c r="N34" s="444">
        <f>IFERROR((VLOOKUP($A34,'[1]Tabela de alimentos'!$A$3:$K$1041,9,FALSE))*$C34/100,0)</f>
        <v>108.31700000000001</v>
      </c>
      <c r="O34" s="444">
        <f>IFERROR((VLOOKUP($A34,'[1]Tabela de alimentos'!$A$3:$K$1041,10,FALSE))*$C34/100,0)</f>
        <v>0</v>
      </c>
      <c r="P34" s="445">
        <f>IFERROR((VLOOKUP($A34,'[1]Tabela de alimentos'!$A$3:$K$1041,11,FALSE))*$C34/100,0)</f>
        <v>96.9</v>
      </c>
    </row>
    <row r="35" spans="1:16" ht="24.95" customHeight="1" x14ac:dyDescent="0.25">
      <c r="A35" s="495" t="s">
        <v>1209</v>
      </c>
      <c r="B35" s="579" t="s">
        <v>1357</v>
      </c>
      <c r="C35" s="580"/>
      <c r="D35" s="481"/>
      <c r="E35" s="447"/>
      <c r="F35" s="447"/>
      <c r="G35" s="496"/>
      <c r="H35" s="448"/>
      <c r="I35" s="448"/>
      <c r="J35" s="448"/>
      <c r="K35" s="448"/>
      <c r="L35" s="448"/>
      <c r="M35" s="448"/>
      <c r="N35" s="448"/>
      <c r="O35" s="448"/>
      <c r="P35" s="449"/>
    </row>
    <row r="36" spans="1:16" ht="24.95" customHeight="1" x14ac:dyDescent="0.25">
      <c r="A36" s="450" t="s">
        <v>767</v>
      </c>
      <c r="B36" s="581"/>
      <c r="C36" s="581"/>
      <c r="D36" s="250"/>
      <c r="E36" s="451"/>
      <c r="F36" s="451"/>
      <c r="G36" s="452"/>
      <c r="H36" s="451"/>
      <c r="I36" s="451"/>
      <c r="J36" s="451"/>
      <c r="K36" s="451"/>
      <c r="L36" s="451"/>
      <c r="M36" s="453"/>
      <c r="N36" s="453"/>
      <c r="O36" s="453"/>
      <c r="P36" s="454"/>
    </row>
    <row r="37" spans="1:16" ht="24.95" customHeight="1" x14ac:dyDescent="0.25">
      <c r="A37" s="455" t="s">
        <v>869</v>
      </c>
      <c r="B37" s="497"/>
      <c r="C37" s="497"/>
      <c r="D37" s="490"/>
      <c r="E37" s="498"/>
      <c r="F37" s="498"/>
      <c r="G37" s="494"/>
      <c r="H37" s="498"/>
      <c r="I37" s="498"/>
      <c r="J37" s="498"/>
      <c r="K37" s="498"/>
      <c r="L37" s="498"/>
      <c r="P37" s="457"/>
    </row>
    <row r="38" spans="1:16" ht="24.95" customHeight="1" x14ac:dyDescent="0.25">
      <c r="A38" s="455" t="s">
        <v>1092</v>
      </c>
      <c r="B38" s="497"/>
      <c r="C38" s="497"/>
      <c r="D38" s="490"/>
      <c r="E38" s="498"/>
      <c r="F38" s="498"/>
      <c r="G38" s="494"/>
      <c r="H38" s="498"/>
      <c r="I38" s="498"/>
      <c r="J38" s="498"/>
      <c r="K38" s="498"/>
      <c r="L38" s="498"/>
      <c r="P38" s="457"/>
    </row>
    <row r="39" spans="1:16" ht="24.95" customHeight="1" thickBot="1" x14ac:dyDescent="0.3">
      <c r="A39" s="464" t="s">
        <v>1093</v>
      </c>
      <c r="B39" s="465"/>
      <c r="C39" s="465"/>
      <c r="D39" s="483"/>
      <c r="E39" s="466"/>
      <c r="F39" s="466"/>
      <c r="G39" s="467"/>
      <c r="H39" s="466"/>
      <c r="I39" s="466"/>
      <c r="J39" s="466"/>
      <c r="K39" s="466"/>
      <c r="L39" s="466"/>
      <c r="M39" s="468"/>
      <c r="N39" s="468"/>
      <c r="O39" s="468"/>
      <c r="P39" s="469"/>
    </row>
    <row r="40" spans="1:16" ht="24.95" customHeight="1" thickBot="1" x14ac:dyDescent="0.3">
      <c r="A40" s="458"/>
      <c r="B40" s="585" t="s">
        <v>1152</v>
      </c>
      <c r="C40" s="585"/>
      <c r="D40" s="585"/>
      <c r="E40" s="585"/>
      <c r="F40" s="585"/>
      <c r="G40" s="585"/>
      <c r="H40" s="585"/>
      <c r="I40" s="585"/>
      <c r="J40" s="585"/>
      <c r="K40" s="585"/>
      <c r="L40" s="459"/>
      <c r="M40" s="459"/>
      <c r="N40" s="459"/>
      <c r="O40" s="459"/>
      <c r="P40" s="460"/>
    </row>
    <row r="41" spans="1:16" ht="48" customHeight="1" x14ac:dyDescent="0.25">
      <c r="A41" s="586" t="s">
        <v>762</v>
      </c>
      <c r="B41" s="587"/>
      <c r="C41" s="587"/>
      <c r="D41" s="587"/>
      <c r="E41" s="587"/>
      <c r="F41" s="587"/>
      <c r="G41" s="587"/>
      <c r="H41" s="587"/>
      <c r="I41" s="587"/>
      <c r="J41" s="587"/>
      <c r="K41" s="587"/>
      <c r="L41" s="587"/>
      <c r="M41" s="587"/>
      <c r="N41" s="587"/>
      <c r="O41" s="587"/>
      <c r="P41" s="588"/>
    </row>
    <row r="42" spans="1:16" ht="24.95" customHeight="1" x14ac:dyDescent="0.25">
      <c r="A42" s="589" t="s">
        <v>1367</v>
      </c>
      <c r="B42" s="590"/>
      <c r="C42" s="590"/>
      <c r="D42" s="590"/>
      <c r="E42" s="590"/>
      <c r="F42" s="590"/>
      <c r="G42" s="590"/>
      <c r="H42" s="590"/>
      <c r="I42" s="590"/>
      <c r="J42" s="590"/>
      <c r="K42" s="590"/>
      <c r="L42" s="590"/>
      <c r="M42" s="590"/>
      <c r="N42" s="590"/>
      <c r="O42" s="590"/>
      <c r="P42" s="591"/>
    </row>
    <row r="43" spans="1:16" ht="24.95" customHeight="1" x14ac:dyDescent="0.25">
      <c r="A43" s="602" t="s">
        <v>1626</v>
      </c>
      <c r="B43" s="593"/>
      <c r="C43" s="593"/>
      <c r="D43" s="593"/>
      <c r="E43" s="593"/>
      <c r="F43" s="594"/>
      <c r="G43" s="595" t="s">
        <v>764</v>
      </c>
      <c r="H43" s="596"/>
      <c r="I43" s="596"/>
      <c r="J43" s="596"/>
      <c r="K43" s="596"/>
      <c r="L43" s="596"/>
      <c r="M43" s="596"/>
      <c r="N43" s="596"/>
      <c r="O43" s="596"/>
      <c r="P43" s="597"/>
    </row>
    <row r="44" spans="1:16" ht="24.95" customHeight="1" x14ac:dyDescent="0.25">
      <c r="A44" s="598" t="s">
        <v>393</v>
      </c>
      <c r="B44" s="600" t="s">
        <v>644</v>
      </c>
      <c r="C44" s="600" t="s">
        <v>645</v>
      </c>
      <c r="D44" s="505" t="s">
        <v>1613</v>
      </c>
      <c r="E44" s="600" t="s">
        <v>394</v>
      </c>
      <c r="F44" s="600" t="s">
        <v>621</v>
      </c>
      <c r="G44" s="527" t="s">
        <v>31</v>
      </c>
      <c r="H44" s="528"/>
      <c r="I44" s="263" t="s">
        <v>7</v>
      </c>
      <c r="J44" s="264" t="s">
        <v>32</v>
      </c>
      <c r="K44" s="264" t="s">
        <v>640</v>
      </c>
      <c r="L44" s="265" t="s">
        <v>8</v>
      </c>
      <c r="M44" s="266" t="s">
        <v>9</v>
      </c>
      <c r="N44" s="267" t="s">
        <v>10</v>
      </c>
      <c r="O44" s="264" t="s">
        <v>396</v>
      </c>
      <c r="P44" s="268" t="s">
        <v>623</v>
      </c>
    </row>
    <row r="45" spans="1:16" ht="24.95" customHeight="1" x14ac:dyDescent="0.25">
      <c r="A45" s="599"/>
      <c r="B45" s="601"/>
      <c r="C45" s="601"/>
      <c r="D45" s="506"/>
      <c r="E45" s="601"/>
      <c r="F45" s="601"/>
      <c r="G45" s="269" t="s">
        <v>34</v>
      </c>
      <c r="H45" s="267" t="s">
        <v>35</v>
      </c>
      <c r="I45" s="271" t="s">
        <v>36</v>
      </c>
      <c r="J45" s="272" t="s">
        <v>36</v>
      </c>
      <c r="K45" s="272" t="s">
        <v>36</v>
      </c>
      <c r="L45" s="273" t="s">
        <v>37</v>
      </c>
      <c r="M45" s="274" t="s">
        <v>37</v>
      </c>
      <c r="N45" s="275" t="s">
        <v>38</v>
      </c>
      <c r="O45" s="272" t="s">
        <v>37</v>
      </c>
      <c r="P45" s="276" t="s">
        <v>37</v>
      </c>
    </row>
    <row r="46" spans="1:16" ht="24.95" customHeight="1" x14ac:dyDescent="0.25">
      <c r="A46" s="285" t="s">
        <v>602</v>
      </c>
      <c r="B46" s="439">
        <v>4</v>
      </c>
      <c r="C46" s="440">
        <v>4</v>
      </c>
      <c r="D46" s="249" t="s">
        <v>1614</v>
      </c>
      <c r="E46" s="441">
        <f>IFERROR(B46/C46,0)</f>
        <v>1</v>
      </c>
      <c r="F46" s="441" t="s">
        <v>1358</v>
      </c>
      <c r="G46" s="470">
        <f>IFERROR((VLOOKUP($A46,'[1]Tabela de alimentos'!$A$3:$K$1041,2,FALSE))*$C46/100,0)</f>
        <v>17.2</v>
      </c>
      <c r="H46" s="442">
        <f>IFERROR((VLOOKUP($A46,'[1]Tabela de alimentos'!$A$3:$K$1041,3,FALSE))*$C46/100,0)</f>
        <v>71.964800000000011</v>
      </c>
      <c r="I46" s="494">
        <f>IFERROR((VLOOKUP($A46,'[1]Tabela de alimentos'!$A$3:$K$1041,4,FALSE))*$C46/100,0)</f>
        <v>0.58799999999999997</v>
      </c>
      <c r="J46" s="443">
        <f>IFERROR((VLOOKUP($A46,'[1]Tabela de alimentos'!$A$3:$K$1041,5,FALSE))*$C46/100,0)</f>
        <v>0.48</v>
      </c>
      <c r="K46" s="443">
        <f>IFERROR((VLOOKUP($A46,'[1]Tabela de alimentos'!$A$3:$K$1041,6,FALSE))*$C46/100,0)</f>
        <v>2.6319999999999997</v>
      </c>
      <c r="L46" s="444">
        <f>IFERROR((VLOOKUP($A46,'[1]Tabela de alimentos'!$A$3:$K$1041,7,FALSE))*$C46/100,0)</f>
        <v>4.28</v>
      </c>
      <c r="M46" s="444">
        <f>IFERROR((VLOOKUP($A46,'[1]Tabela de alimentos'!$A$3:$K$1041,8,FALSE))*$C46/100,0)</f>
        <v>0.3256</v>
      </c>
      <c r="N46" s="444">
        <f>IFERROR((VLOOKUP($A46,'[1]Tabela de alimentos'!$A$3:$K$1041,9,FALSE))*$C46/100,0)</f>
        <v>0</v>
      </c>
      <c r="O46" s="444">
        <f>IFERROR((VLOOKUP($A46,'[1]Tabela de alimentos'!$A$3:$K$1041,10,FALSE))*$C46/100,0)</f>
        <v>0</v>
      </c>
      <c r="P46" s="445">
        <f>IFERROR((VLOOKUP($A46,'[1]Tabela de alimentos'!$A$3:$K$1041,11,FALSE))*$C46/100,0)</f>
        <v>4.5599999999999995E-2</v>
      </c>
    </row>
    <row r="47" spans="1:16" ht="24.95" customHeight="1" x14ac:dyDescent="0.25">
      <c r="A47" s="285" t="s">
        <v>315</v>
      </c>
      <c r="B47" s="439">
        <v>5</v>
      </c>
      <c r="C47" s="440">
        <v>5</v>
      </c>
      <c r="D47" s="249" t="s">
        <v>1614</v>
      </c>
      <c r="E47" s="441">
        <f>IFERROR(B47/C47,0)</f>
        <v>1</v>
      </c>
      <c r="F47" s="441" t="s">
        <v>1359</v>
      </c>
      <c r="G47" s="441">
        <f>IFERROR((VLOOKUP($A47,'[1]Tabela de alimentos'!$A$3:$K$1041,2,FALSE))*$C47/100,0)</f>
        <v>19.3422862</v>
      </c>
      <c r="H47" s="443">
        <f>IFERROR((VLOOKUP($A47,'[1]Tabela de alimentos'!$A$3:$K$1041,3,FALSE))*$C47/100,0)</f>
        <v>80.92812546079999</v>
      </c>
      <c r="I47" s="494">
        <f>IFERROR((VLOOKUP($A47,'[1]Tabela de alimentos'!$A$3:$K$1041,4,FALSE))*$C47/100,0)</f>
        <v>1.6E-2</v>
      </c>
      <c r="J47" s="443">
        <f>IFERROR((VLOOKUP($A47,'[1]Tabela de alimentos'!$A$3:$K$1041,5,FALSE))*$C47/100,0)</f>
        <v>0</v>
      </c>
      <c r="K47" s="443">
        <f>IFERROR((VLOOKUP($A47,'[1]Tabela de alimentos'!$A$3:$K$1041,6,FALSE))*$C47/100,0)</f>
        <v>4.9805000000000001</v>
      </c>
      <c r="L47" s="444">
        <f>IFERROR((VLOOKUP($A47,'[1]Tabela de alimentos'!$A$3:$K$1041,7,FALSE))*$C47/100,0)</f>
        <v>0.37933333333333336</v>
      </c>
      <c r="M47" s="444">
        <f>IFERROR((VLOOKUP($A47,'[1]Tabela de alimentos'!$A$3:$K$1041,8,FALSE))*$C47/100,0)</f>
        <v>8.1666666666666658E-3</v>
      </c>
      <c r="N47" s="444">
        <f>IFERROR((VLOOKUP($A47,'[1]Tabela de alimentos'!$A$3:$K$1041,9,FALSE))*$C47/100,0)</f>
        <v>0</v>
      </c>
      <c r="O47" s="444">
        <f>IFERROR((VLOOKUP($A47,'[1]Tabela de alimentos'!$A$3:$K$1041,10,FALSE))*$C47/100,0)</f>
        <v>0</v>
      </c>
      <c r="P47" s="445">
        <f>IFERROR((VLOOKUP($A47,'[1]Tabela de alimentos'!$A$3:$K$1041,11,FALSE))*$C47/100,0)</f>
        <v>0</v>
      </c>
    </row>
    <row r="48" spans="1:16" ht="24.95" customHeight="1" x14ac:dyDescent="0.25">
      <c r="A48" s="285" t="s">
        <v>307</v>
      </c>
      <c r="B48" s="439">
        <v>30</v>
      </c>
      <c r="C48" s="440">
        <v>30</v>
      </c>
      <c r="D48" s="249" t="s">
        <v>1614</v>
      </c>
      <c r="E48" s="441">
        <f>IFERROR(B48/C48,0)</f>
        <v>1</v>
      </c>
      <c r="F48" s="441" t="s">
        <v>1360</v>
      </c>
      <c r="G48" s="471">
        <f>IFERROR((VLOOKUP($A48,'[1]Tabela de alimentos'!$A$3:$K$1041,2,FALSE))*$C48/100,0)</f>
        <v>148.99508999999998</v>
      </c>
      <c r="H48" s="446">
        <f>IFERROR((VLOOKUP($A48,'[1]Tabela de alimentos'!$A$3:$K$1041,3,FALSE))*$C48/100,0)</f>
        <v>623.39545655999996</v>
      </c>
      <c r="I48" s="494">
        <f>IFERROR((VLOOKUP($A48,'[1]Tabela de alimentos'!$A$3:$K$1041,4,FALSE))*$C48/100,0)</f>
        <v>7.6260000000000003</v>
      </c>
      <c r="J48" s="443">
        <f>IFERROR((VLOOKUP($A48,'[1]Tabela de alimentos'!$A$3:$K$1041,5,FALSE))*$C48/100,0)</f>
        <v>8.0710000000000015</v>
      </c>
      <c r="K48" s="443">
        <f>IFERROR((VLOOKUP($A48,'[1]Tabela de alimentos'!$A$3:$K$1041,6,FALSE))*$C48/100,0)</f>
        <v>11.754000000000001</v>
      </c>
      <c r="L48" s="444">
        <f>IFERROR((VLOOKUP($A48,'[1]Tabela de alimentos'!$A$3:$K$1041,7,FALSE))*$C48/100,0)</f>
        <v>267.08199999999999</v>
      </c>
      <c r="M48" s="444">
        <f>IFERROR((VLOOKUP($A48,'[1]Tabela de alimentos'!$A$3:$K$1041,8,FALSE))*$C48/100,0)</f>
        <v>0.157</v>
      </c>
      <c r="N48" s="444">
        <f>IFERROR((VLOOKUP($A48,'[1]Tabela de alimentos'!$A$3:$K$1041,9,FALSE))*$C48/100,0)</f>
        <v>108.31700000000001</v>
      </c>
      <c r="O48" s="444">
        <f>IFERROR((VLOOKUP($A48,'[1]Tabela de alimentos'!$A$3:$K$1041,10,FALSE))*$C48/100,0)</f>
        <v>0</v>
      </c>
      <c r="P48" s="445">
        <f>IFERROR((VLOOKUP($A48,'[1]Tabela de alimentos'!$A$3:$K$1041,11,FALSE))*$C48/100,0)</f>
        <v>96.9</v>
      </c>
    </row>
    <row r="49" spans="1:16" ht="24.95" customHeight="1" x14ac:dyDescent="0.25">
      <c r="A49" s="495" t="s">
        <v>1209</v>
      </c>
      <c r="B49" s="579" t="s">
        <v>1357</v>
      </c>
      <c r="C49" s="580"/>
      <c r="D49" s="481"/>
      <c r="E49" s="447"/>
      <c r="F49" s="447"/>
      <c r="G49" s="496"/>
      <c r="H49" s="448"/>
      <c r="I49" s="448"/>
      <c r="J49" s="448"/>
      <c r="K49" s="448"/>
      <c r="L49" s="448"/>
      <c r="M49" s="448"/>
      <c r="N49" s="448"/>
      <c r="O49" s="448"/>
      <c r="P49" s="449"/>
    </row>
    <row r="50" spans="1:16" ht="24.95" customHeight="1" x14ac:dyDescent="0.25">
      <c r="A50" s="450" t="s">
        <v>767</v>
      </c>
      <c r="B50" s="581"/>
      <c r="C50" s="581"/>
      <c r="D50" s="250"/>
      <c r="E50" s="451"/>
      <c r="F50" s="451"/>
      <c r="G50" s="452"/>
      <c r="H50" s="451"/>
      <c r="I50" s="451"/>
      <c r="J50" s="451"/>
      <c r="K50" s="451"/>
      <c r="L50" s="451"/>
      <c r="M50" s="453"/>
      <c r="N50" s="453"/>
      <c r="O50" s="453"/>
      <c r="P50" s="454"/>
    </row>
    <row r="51" spans="1:16" ht="24.95" customHeight="1" x14ac:dyDescent="0.25">
      <c r="A51" s="455" t="s">
        <v>869</v>
      </c>
      <c r="B51" s="497"/>
      <c r="C51" s="497"/>
      <c r="D51" s="490"/>
      <c r="E51" s="498"/>
      <c r="F51" s="498"/>
      <c r="G51" s="494"/>
      <c r="H51" s="498"/>
      <c r="I51" s="498"/>
      <c r="J51" s="498"/>
      <c r="K51" s="498"/>
      <c r="L51" s="498"/>
      <c r="P51" s="457"/>
    </row>
    <row r="52" spans="1:16" ht="24.95" customHeight="1" x14ac:dyDescent="0.25">
      <c r="A52" s="455" t="s">
        <v>1094</v>
      </c>
      <c r="B52" s="497"/>
      <c r="C52" s="497"/>
      <c r="D52" s="490"/>
      <c r="E52" s="498"/>
      <c r="F52" s="498"/>
      <c r="G52" s="494"/>
      <c r="H52" s="498"/>
      <c r="I52" s="498"/>
      <c r="J52" s="498"/>
      <c r="K52" s="498"/>
      <c r="L52" s="498"/>
      <c r="P52" s="457"/>
    </row>
    <row r="53" spans="1:16" ht="24.95" customHeight="1" x14ac:dyDescent="0.25">
      <c r="A53" s="455" t="s">
        <v>1095</v>
      </c>
      <c r="B53" s="497"/>
      <c r="C53" s="497"/>
      <c r="D53" s="490"/>
      <c r="E53" s="498"/>
      <c r="F53" s="498"/>
      <c r="G53" s="494"/>
      <c r="H53" s="498"/>
      <c r="I53" s="498"/>
      <c r="J53" s="498"/>
      <c r="K53" s="498"/>
      <c r="L53" s="498"/>
      <c r="P53" s="457"/>
    </row>
    <row r="54" spans="1:16" ht="24.95" customHeight="1" thickBot="1" x14ac:dyDescent="0.3">
      <c r="A54" s="582" t="s">
        <v>1096</v>
      </c>
      <c r="B54" s="583"/>
      <c r="C54" s="583"/>
      <c r="D54" s="583"/>
      <c r="E54" s="583"/>
      <c r="F54" s="583"/>
      <c r="G54" s="583"/>
      <c r="H54" s="583"/>
      <c r="I54" s="583"/>
      <c r="J54" s="583"/>
      <c r="K54" s="583"/>
      <c r="L54" s="583"/>
      <c r="M54" s="583"/>
      <c r="N54" s="583"/>
      <c r="O54" s="583"/>
      <c r="P54" s="584"/>
    </row>
    <row r="55" spans="1:16" ht="24.95" customHeight="1" thickBot="1" x14ac:dyDescent="0.3">
      <c r="A55" s="458"/>
      <c r="B55" s="585" t="s">
        <v>1152</v>
      </c>
      <c r="C55" s="585"/>
      <c r="D55" s="585"/>
      <c r="E55" s="585"/>
      <c r="F55" s="585"/>
      <c r="G55" s="585"/>
      <c r="H55" s="585"/>
      <c r="I55" s="585"/>
      <c r="J55" s="585"/>
      <c r="K55" s="585"/>
      <c r="L55" s="459"/>
      <c r="M55" s="459"/>
      <c r="N55" s="459"/>
      <c r="O55" s="459"/>
      <c r="P55" s="460"/>
    </row>
    <row r="56" spans="1:16" ht="48" customHeight="1" x14ac:dyDescent="0.25">
      <c r="A56" s="586" t="s">
        <v>762</v>
      </c>
      <c r="B56" s="587"/>
      <c r="C56" s="587"/>
      <c r="D56" s="587"/>
      <c r="E56" s="587"/>
      <c r="F56" s="587"/>
      <c r="G56" s="587"/>
      <c r="H56" s="587"/>
      <c r="I56" s="587"/>
      <c r="J56" s="587"/>
      <c r="K56" s="587"/>
      <c r="L56" s="587"/>
      <c r="M56" s="587"/>
      <c r="N56" s="587"/>
      <c r="O56" s="587"/>
      <c r="P56" s="588"/>
    </row>
    <row r="57" spans="1:16" ht="24.95" customHeight="1" x14ac:dyDescent="0.25">
      <c r="A57" s="589" t="s">
        <v>1367</v>
      </c>
      <c r="B57" s="590"/>
      <c r="C57" s="590"/>
      <c r="D57" s="590"/>
      <c r="E57" s="590"/>
      <c r="F57" s="590"/>
      <c r="G57" s="590"/>
      <c r="H57" s="590"/>
      <c r="I57" s="590"/>
      <c r="J57" s="590"/>
      <c r="K57" s="590"/>
      <c r="L57" s="590"/>
      <c r="M57" s="590"/>
      <c r="N57" s="590"/>
      <c r="O57" s="590"/>
      <c r="P57" s="591"/>
    </row>
    <row r="58" spans="1:16" ht="24.95" customHeight="1" x14ac:dyDescent="0.25">
      <c r="A58" s="602" t="s">
        <v>804</v>
      </c>
      <c r="B58" s="593"/>
      <c r="C58" s="593"/>
      <c r="D58" s="593"/>
      <c r="E58" s="593"/>
      <c r="F58" s="594"/>
      <c r="G58" s="595" t="s">
        <v>764</v>
      </c>
      <c r="H58" s="596"/>
      <c r="I58" s="596"/>
      <c r="J58" s="596"/>
      <c r="K58" s="596"/>
      <c r="L58" s="596"/>
      <c r="M58" s="596"/>
      <c r="N58" s="596"/>
      <c r="O58" s="596"/>
      <c r="P58" s="597"/>
    </row>
    <row r="59" spans="1:16" ht="24.95" customHeight="1" x14ac:dyDescent="0.25">
      <c r="A59" s="598" t="s">
        <v>393</v>
      </c>
      <c r="B59" s="600" t="s">
        <v>644</v>
      </c>
      <c r="C59" s="600" t="s">
        <v>645</v>
      </c>
      <c r="D59" s="505" t="s">
        <v>1613</v>
      </c>
      <c r="E59" s="600" t="s">
        <v>394</v>
      </c>
      <c r="F59" s="600" t="s">
        <v>621</v>
      </c>
      <c r="G59" s="527" t="s">
        <v>31</v>
      </c>
      <c r="H59" s="528"/>
      <c r="I59" s="263" t="s">
        <v>7</v>
      </c>
      <c r="J59" s="264" t="s">
        <v>32</v>
      </c>
      <c r="K59" s="264" t="s">
        <v>640</v>
      </c>
      <c r="L59" s="265" t="s">
        <v>8</v>
      </c>
      <c r="M59" s="266" t="s">
        <v>9</v>
      </c>
      <c r="N59" s="267" t="s">
        <v>10</v>
      </c>
      <c r="O59" s="264" t="s">
        <v>396</v>
      </c>
      <c r="P59" s="268" t="s">
        <v>623</v>
      </c>
    </row>
    <row r="60" spans="1:16" ht="24.95" customHeight="1" x14ac:dyDescent="0.25">
      <c r="A60" s="599"/>
      <c r="B60" s="601"/>
      <c r="C60" s="601"/>
      <c r="D60" s="506"/>
      <c r="E60" s="601"/>
      <c r="F60" s="601"/>
      <c r="G60" s="269" t="s">
        <v>34</v>
      </c>
      <c r="H60" s="267" t="s">
        <v>35</v>
      </c>
      <c r="I60" s="271" t="s">
        <v>36</v>
      </c>
      <c r="J60" s="272" t="s">
        <v>36</v>
      </c>
      <c r="K60" s="272" t="s">
        <v>36</v>
      </c>
      <c r="L60" s="273" t="s">
        <v>37</v>
      </c>
      <c r="M60" s="274" t="s">
        <v>37</v>
      </c>
      <c r="N60" s="275" t="s">
        <v>38</v>
      </c>
      <c r="O60" s="272" t="s">
        <v>37</v>
      </c>
      <c r="P60" s="276" t="s">
        <v>37</v>
      </c>
    </row>
    <row r="61" spans="1:16" ht="24.95" customHeight="1" x14ac:dyDescent="0.25">
      <c r="A61" s="285" t="s">
        <v>22</v>
      </c>
      <c r="B61" s="439">
        <v>100</v>
      </c>
      <c r="C61" s="440">
        <v>100</v>
      </c>
      <c r="D61" s="249" t="s">
        <v>1614</v>
      </c>
      <c r="E61" s="441">
        <f>IFERROR(B61/C61,0)</f>
        <v>1</v>
      </c>
      <c r="F61" s="441" t="s">
        <v>1361</v>
      </c>
      <c r="G61" s="442">
        <f>IFERROR((VLOOKUP($A61,'[1]Tabela de alimentos'!$A$3:$K$1041,2,FALSE))*$C61/100,0)</f>
        <v>30.591799194335923</v>
      </c>
      <c r="H61" s="442">
        <f>IFERROR((VLOOKUP($A61,'[1]Tabela de alimentos'!$A$3:$K$1041,3,FALSE))*$C61/100,0)</f>
        <v>127.99608782910151</v>
      </c>
      <c r="I61" s="494">
        <f>IFERROR((VLOOKUP($A61,'[1]Tabela de alimentos'!$A$3:$K$1041,4,FALSE))*$C61/100,0)</f>
        <v>0.46666666666666662</v>
      </c>
      <c r="J61" s="443">
        <f>IFERROR((VLOOKUP($A61,'[1]Tabela de alimentos'!$A$3:$K$1041,5,FALSE))*$C61/100,0)</f>
        <v>0.11333333333333333</v>
      </c>
      <c r="K61" s="443">
        <f>IFERROR((VLOOKUP($A61,'[1]Tabela de alimentos'!$A$3:$K$1041,6,FALSE))*$C61/100,0)</f>
        <v>7.7986666666666622</v>
      </c>
      <c r="L61" s="444">
        <f>IFERROR((VLOOKUP($A61,'[1]Tabela de alimentos'!$A$3:$K$1041,7,FALSE))*$C61/100,0)</f>
        <v>13.538000000000002</v>
      </c>
      <c r="M61" s="444">
        <f>IFERROR((VLOOKUP($A61,'[1]Tabela de alimentos'!$A$3:$K$1041,8,FALSE))*$C61/100,0)</f>
        <v>0.35733333333333334</v>
      </c>
      <c r="N61" s="444">
        <f>IFERROR((VLOOKUP($A61,'[1]Tabela de alimentos'!$A$3:$K$1041,9,FALSE))*$C61/100,0)</f>
        <v>2</v>
      </c>
      <c r="O61" s="444">
        <f>IFERROR((VLOOKUP($A61,'[1]Tabela de alimentos'!$A$3:$K$1041,10,FALSE))*$C61/100,0)</f>
        <v>1.2466666666666666</v>
      </c>
      <c r="P61" s="445">
        <f>IFERROR((VLOOKUP($A61,'[1]Tabela de alimentos'!$A$3:$K$1041,11,FALSE))*$C61/100,0)</f>
        <v>1.2363333333333333</v>
      </c>
    </row>
    <row r="62" spans="1:16" ht="24.95" customHeight="1" x14ac:dyDescent="0.25">
      <c r="A62" s="285" t="s">
        <v>315</v>
      </c>
      <c r="B62" s="439">
        <v>15</v>
      </c>
      <c r="C62" s="440">
        <v>15</v>
      </c>
      <c r="D62" s="249" t="s">
        <v>1614</v>
      </c>
      <c r="E62" s="441">
        <f>IFERROR(B62/C62,0)</f>
        <v>1</v>
      </c>
      <c r="F62" s="441" t="s">
        <v>1216</v>
      </c>
      <c r="G62" s="446">
        <f>IFERROR((VLOOKUP($A62,'[1]Tabela de alimentos'!$A$3:$K$1041,2,FALSE))*$C62/100,0)</f>
        <v>58.026858599999997</v>
      </c>
      <c r="H62" s="446">
        <f>IFERROR((VLOOKUP($A62,'[1]Tabela de alimentos'!$A$3:$K$1041,3,FALSE))*$C62/100,0)</f>
        <v>242.78437638239996</v>
      </c>
      <c r="I62" s="494">
        <f>IFERROR((VLOOKUP($A62,'[1]Tabela de alimentos'!$A$3:$K$1041,4,FALSE))*$C62/100,0)</f>
        <v>4.8000000000000001E-2</v>
      </c>
      <c r="J62" s="443">
        <f>IFERROR((VLOOKUP($A62,'[1]Tabela de alimentos'!$A$3:$K$1041,5,FALSE))*$C62/100,0)</f>
        <v>0</v>
      </c>
      <c r="K62" s="443">
        <f>IFERROR((VLOOKUP($A62,'[1]Tabela de alimentos'!$A$3:$K$1041,6,FALSE))*$C62/100,0)</f>
        <v>14.941500000000001</v>
      </c>
      <c r="L62" s="444">
        <f>IFERROR((VLOOKUP($A62,'[1]Tabela de alimentos'!$A$3:$K$1041,7,FALSE))*$C62/100,0)</f>
        <v>1.1379999999999999</v>
      </c>
      <c r="M62" s="444">
        <f>IFERROR((VLOOKUP($A62,'[1]Tabela de alimentos'!$A$3:$K$1041,8,FALSE))*$C62/100,0)</f>
        <v>2.4500000000000001E-2</v>
      </c>
      <c r="N62" s="444">
        <f>IFERROR((VLOOKUP($A62,'[1]Tabela de alimentos'!$A$3:$K$1041,9,FALSE))*$C62/100,0)</f>
        <v>0</v>
      </c>
      <c r="O62" s="444">
        <f>IFERROR((VLOOKUP($A62,'[1]Tabela de alimentos'!$A$3:$K$1041,10,FALSE))*$C62/100,0)</f>
        <v>0</v>
      </c>
      <c r="P62" s="445">
        <f>IFERROR((VLOOKUP($A62,'[1]Tabela de alimentos'!$A$3:$K$1041,11,FALSE))*$C62/100,0)</f>
        <v>0</v>
      </c>
    </row>
    <row r="63" spans="1:16" ht="24.95" customHeight="1" x14ac:dyDescent="0.25">
      <c r="A63" s="495" t="s">
        <v>1209</v>
      </c>
      <c r="B63" s="579" t="s">
        <v>1364</v>
      </c>
      <c r="C63" s="580"/>
      <c r="D63" s="481"/>
      <c r="E63" s="447"/>
      <c r="F63" s="447"/>
      <c r="G63" s="496"/>
      <c r="H63" s="448"/>
      <c r="I63" s="448"/>
      <c r="J63" s="448"/>
      <c r="K63" s="448"/>
      <c r="L63" s="448"/>
      <c r="M63" s="448"/>
      <c r="N63" s="448"/>
      <c r="O63" s="448"/>
      <c r="P63" s="449"/>
    </row>
    <row r="64" spans="1:16" ht="24.95" customHeight="1" x14ac:dyDescent="0.25">
      <c r="A64" s="450" t="s">
        <v>767</v>
      </c>
      <c r="B64" s="581"/>
      <c r="C64" s="581"/>
      <c r="D64" s="250"/>
      <c r="E64" s="451"/>
      <c r="F64" s="451"/>
      <c r="G64" s="452"/>
      <c r="H64" s="451"/>
      <c r="I64" s="451"/>
      <c r="J64" s="451"/>
      <c r="K64" s="451"/>
      <c r="L64" s="451"/>
      <c r="M64" s="453"/>
      <c r="N64" s="453"/>
      <c r="O64" s="453"/>
      <c r="P64" s="454"/>
    </row>
    <row r="65" spans="1:16" ht="24.95" customHeight="1" x14ac:dyDescent="0.25">
      <c r="A65" s="455" t="s">
        <v>869</v>
      </c>
      <c r="B65" s="497"/>
      <c r="C65" s="497"/>
      <c r="D65" s="490"/>
      <c r="E65" s="498"/>
      <c r="F65" s="498"/>
      <c r="G65" s="494"/>
      <c r="H65" s="498"/>
      <c r="I65" s="498"/>
      <c r="J65" s="498"/>
      <c r="K65" s="498"/>
      <c r="L65" s="498"/>
      <c r="P65" s="457"/>
    </row>
    <row r="66" spans="1:16" ht="24.95" customHeight="1" x14ac:dyDescent="0.25">
      <c r="A66" s="455" t="s">
        <v>870</v>
      </c>
      <c r="B66" s="497"/>
      <c r="C66" s="497"/>
      <c r="D66" s="490"/>
      <c r="E66" s="498"/>
      <c r="F66" s="498"/>
      <c r="G66" s="494"/>
      <c r="H66" s="498"/>
      <c r="I66" s="498"/>
      <c r="J66" s="498"/>
      <c r="K66" s="498"/>
      <c r="L66" s="498"/>
      <c r="P66" s="457"/>
    </row>
    <row r="67" spans="1:16" ht="24.95" customHeight="1" x14ac:dyDescent="0.25">
      <c r="A67" s="455" t="s">
        <v>871</v>
      </c>
      <c r="B67" s="497"/>
      <c r="C67" s="497"/>
      <c r="D67" s="490"/>
      <c r="E67" s="498"/>
      <c r="F67" s="498"/>
      <c r="G67" s="494"/>
      <c r="H67" s="498"/>
      <c r="I67" s="498"/>
      <c r="J67" s="498"/>
      <c r="K67" s="498"/>
      <c r="L67" s="498"/>
      <c r="P67" s="457"/>
    </row>
    <row r="68" spans="1:16" ht="24.95" customHeight="1" thickBot="1" x14ac:dyDescent="0.3">
      <c r="A68" s="582" t="s">
        <v>1007</v>
      </c>
      <c r="B68" s="583"/>
      <c r="C68" s="583"/>
      <c r="D68" s="583"/>
      <c r="E68" s="583"/>
      <c r="F68" s="583"/>
      <c r="G68" s="583"/>
      <c r="H68" s="583"/>
      <c r="I68" s="583"/>
      <c r="J68" s="583"/>
      <c r="K68" s="583"/>
      <c r="L68" s="583"/>
      <c r="M68" s="583"/>
      <c r="N68" s="583"/>
      <c r="O68" s="583"/>
      <c r="P68" s="584"/>
    </row>
    <row r="69" spans="1:16" ht="24.95" customHeight="1" thickBot="1" x14ac:dyDescent="0.3">
      <c r="A69" s="472"/>
      <c r="B69" s="473"/>
      <c r="C69" s="585" t="s">
        <v>1152</v>
      </c>
      <c r="D69" s="585"/>
      <c r="E69" s="585"/>
      <c r="F69" s="585"/>
      <c r="G69" s="585"/>
      <c r="H69" s="585"/>
      <c r="I69" s="585"/>
      <c r="J69" s="585"/>
      <c r="K69" s="585"/>
      <c r="L69" s="585"/>
      <c r="M69" s="473"/>
      <c r="N69" s="473"/>
      <c r="O69" s="473"/>
      <c r="P69" s="474"/>
    </row>
    <row r="70" spans="1:16" ht="48" customHeight="1" x14ac:dyDescent="0.25">
      <c r="A70" s="586" t="s">
        <v>762</v>
      </c>
      <c r="B70" s="587"/>
      <c r="C70" s="587"/>
      <c r="D70" s="587"/>
      <c r="E70" s="587"/>
      <c r="F70" s="587"/>
      <c r="G70" s="587"/>
      <c r="H70" s="587"/>
      <c r="I70" s="587"/>
      <c r="J70" s="587"/>
      <c r="K70" s="587"/>
      <c r="L70" s="587"/>
      <c r="M70" s="587"/>
      <c r="N70" s="587"/>
      <c r="O70" s="587"/>
      <c r="P70" s="588"/>
    </row>
    <row r="71" spans="1:16" ht="24.95" customHeight="1" x14ac:dyDescent="0.25">
      <c r="A71" s="589" t="s">
        <v>1367</v>
      </c>
      <c r="B71" s="590"/>
      <c r="C71" s="590"/>
      <c r="D71" s="590"/>
      <c r="E71" s="590"/>
      <c r="F71" s="590"/>
      <c r="G71" s="590"/>
      <c r="H71" s="590"/>
      <c r="I71" s="590"/>
      <c r="J71" s="590"/>
      <c r="K71" s="590"/>
      <c r="L71" s="590"/>
      <c r="M71" s="590"/>
      <c r="N71" s="590"/>
      <c r="O71" s="590"/>
      <c r="P71" s="591"/>
    </row>
    <row r="72" spans="1:16" ht="24.95" customHeight="1" x14ac:dyDescent="0.25">
      <c r="A72" s="602" t="s">
        <v>805</v>
      </c>
      <c r="B72" s="593"/>
      <c r="C72" s="593"/>
      <c r="D72" s="593"/>
      <c r="E72" s="593"/>
      <c r="F72" s="594"/>
      <c r="G72" s="595" t="s">
        <v>764</v>
      </c>
      <c r="H72" s="596"/>
      <c r="I72" s="596"/>
      <c r="J72" s="596"/>
      <c r="K72" s="596"/>
      <c r="L72" s="596"/>
      <c r="M72" s="596"/>
      <c r="N72" s="596"/>
      <c r="O72" s="596"/>
      <c r="P72" s="597"/>
    </row>
    <row r="73" spans="1:16" ht="24.95" customHeight="1" x14ac:dyDescent="0.25">
      <c r="A73" s="598" t="s">
        <v>393</v>
      </c>
      <c r="B73" s="600" t="s">
        <v>644</v>
      </c>
      <c r="C73" s="600" t="s">
        <v>645</v>
      </c>
      <c r="D73" s="505" t="s">
        <v>1613</v>
      </c>
      <c r="E73" s="600" t="s">
        <v>394</v>
      </c>
      <c r="F73" s="600" t="s">
        <v>621</v>
      </c>
      <c r="G73" s="527" t="s">
        <v>31</v>
      </c>
      <c r="H73" s="528"/>
      <c r="I73" s="263" t="s">
        <v>7</v>
      </c>
      <c r="J73" s="264" t="s">
        <v>32</v>
      </c>
      <c r="K73" s="264" t="s">
        <v>640</v>
      </c>
      <c r="L73" s="265" t="s">
        <v>8</v>
      </c>
      <c r="M73" s="266" t="s">
        <v>9</v>
      </c>
      <c r="N73" s="267" t="s">
        <v>10</v>
      </c>
      <c r="O73" s="264" t="s">
        <v>396</v>
      </c>
      <c r="P73" s="268" t="s">
        <v>623</v>
      </c>
    </row>
    <row r="74" spans="1:16" ht="24.95" customHeight="1" x14ac:dyDescent="0.25">
      <c r="A74" s="599"/>
      <c r="B74" s="601"/>
      <c r="C74" s="601"/>
      <c r="D74" s="506"/>
      <c r="E74" s="601"/>
      <c r="F74" s="601"/>
      <c r="G74" s="269" t="s">
        <v>34</v>
      </c>
      <c r="H74" s="270" t="s">
        <v>35</v>
      </c>
      <c r="I74" s="271" t="s">
        <v>36</v>
      </c>
      <c r="J74" s="272" t="s">
        <v>36</v>
      </c>
      <c r="K74" s="272" t="s">
        <v>36</v>
      </c>
      <c r="L74" s="273" t="s">
        <v>37</v>
      </c>
      <c r="M74" s="274" t="s">
        <v>37</v>
      </c>
      <c r="N74" s="275" t="s">
        <v>38</v>
      </c>
      <c r="O74" s="272" t="s">
        <v>37</v>
      </c>
      <c r="P74" s="276" t="s">
        <v>37</v>
      </c>
    </row>
    <row r="75" spans="1:16" ht="24.95" customHeight="1" x14ac:dyDescent="0.25">
      <c r="A75" s="285" t="s">
        <v>145</v>
      </c>
      <c r="B75" s="439">
        <v>100</v>
      </c>
      <c r="C75" s="440">
        <v>100</v>
      </c>
      <c r="D75" s="249" t="s">
        <v>1614</v>
      </c>
      <c r="E75" s="441">
        <f>IFERROR(B75/C75,0)</f>
        <v>1</v>
      </c>
      <c r="F75" s="441" t="s">
        <v>1361</v>
      </c>
      <c r="G75" s="442">
        <f>IFERROR((VLOOKUP($A75,'[1]Tabela de alimentos'!$A$3:$K$1041,2,FALSE))*$C75/100,0)</f>
        <v>21.936799999999977</v>
      </c>
      <c r="H75" s="475">
        <f>IFERROR((VLOOKUP($A75,'[1]Tabela de alimentos'!$A$3:$K$1041,3,FALSE))*$C75/100,0)</f>
        <v>91.783571199999912</v>
      </c>
      <c r="I75" s="441">
        <f>IFERROR((VLOOKUP($A75,'[1]Tabela de alimentos'!$A$3:$K$1041,4,FALSE))*$C75/100,0)</f>
        <v>0.59166666666666679</v>
      </c>
      <c r="J75" s="443">
        <f>IFERROR((VLOOKUP($A75,'[1]Tabela de alimentos'!$A$3:$K$1041,5,FALSE))*$C75/100,0)</f>
        <v>0</v>
      </c>
      <c r="K75" s="443">
        <f>IFERROR((VLOOKUP($A75,'[1]Tabela de alimentos'!$A$3:$K$1041,6,FALSE))*$C75/100,0)</f>
        <v>5.5413333333333306</v>
      </c>
      <c r="L75" s="444">
        <f>IFERROR((VLOOKUP($A75,'[1]Tabela de alimentos'!$A$3:$K$1041,7,FALSE))*$C75/100,0)</f>
        <v>7.5933333333333337</v>
      </c>
      <c r="M75" s="444">
        <f>IFERROR((VLOOKUP($A75,'[1]Tabela de alimentos'!$A$3:$K$1041,8,FALSE))*$C75/100,0)</f>
        <v>0.16733333333333333</v>
      </c>
      <c r="N75" s="444">
        <f>IFERROR((VLOOKUP($A75,'[1]Tabela de alimentos'!$A$3:$K$1041,9,FALSE))*$C75/100,0)</f>
        <v>173</v>
      </c>
      <c r="O75" s="444">
        <f>IFERROR((VLOOKUP($A75,'[1]Tabela de alimentos'!$A$3:$K$1041,10,FALSE))*$C75/100,0)</f>
        <v>623.23933333333332</v>
      </c>
      <c r="P75" s="445">
        <f>IFERROR((VLOOKUP($A75,'[1]Tabela de alimentos'!$A$3:$K$1041,11,FALSE))*$C75/100,0)</f>
        <v>1.28</v>
      </c>
    </row>
    <row r="76" spans="1:16" ht="24.95" customHeight="1" x14ac:dyDescent="0.25">
      <c r="A76" s="285" t="s">
        <v>315</v>
      </c>
      <c r="B76" s="439">
        <v>15</v>
      </c>
      <c r="C76" s="440">
        <v>15</v>
      </c>
      <c r="D76" s="249" t="s">
        <v>1614</v>
      </c>
      <c r="E76" s="441">
        <f>IFERROR(B76/C76,0)</f>
        <v>1</v>
      </c>
      <c r="F76" s="441" t="s">
        <v>1288</v>
      </c>
      <c r="G76" s="446">
        <f>IFERROR((VLOOKUP($A76,'[1]Tabela de alimentos'!$A$3:$K$1041,2,FALSE))*$C76/100,0)</f>
        <v>58.026858599999997</v>
      </c>
      <c r="H76" s="446">
        <f>IFERROR((VLOOKUP($A76,'[1]Tabela de alimentos'!$A$3:$K$1041,3,FALSE))*$C76/100,0)</f>
        <v>242.78437638239996</v>
      </c>
      <c r="I76" s="494">
        <f>IFERROR((VLOOKUP($A76,'[1]Tabela de alimentos'!$A$3:$K$1041,4,FALSE))*$C76/100,0)</f>
        <v>4.8000000000000001E-2</v>
      </c>
      <c r="J76" s="443">
        <f>IFERROR((VLOOKUP($A76,'[1]Tabela de alimentos'!$A$3:$K$1041,5,FALSE))*$C76/100,0)</f>
        <v>0</v>
      </c>
      <c r="K76" s="443">
        <f>IFERROR((VLOOKUP($A76,'[1]Tabela de alimentos'!$A$3:$K$1041,6,FALSE))*$C76/100,0)</f>
        <v>14.941500000000001</v>
      </c>
      <c r="L76" s="444">
        <f>IFERROR((VLOOKUP($A76,'[1]Tabela de alimentos'!$A$3:$K$1041,7,FALSE))*$C76/100,0)</f>
        <v>1.1379999999999999</v>
      </c>
      <c r="M76" s="444">
        <f>IFERROR((VLOOKUP($A76,'[1]Tabela de alimentos'!$A$3:$K$1041,8,FALSE))*$C76/100,0)</f>
        <v>2.4500000000000001E-2</v>
      </c>
      <c r="N76" s="444">
        <f>IFERROR((VLOOKUP($A76,'[1]Tabela de alimentos'!$A$3:$K$1041,9,FALSE))*$C76/100,0)</f>
        <v>0</v>
      </c>
      <c r="O76" s="444">
        <f>IFERROR((VLOOKUP($A76,'[1]Tabela de alimentos'!$A$3:$K$1041,10,FALSE))*$C76/100,0)</f>
        <v>0</v>
      </c>
      <c r="P76" s="445">
        <f>IFERROR((VLOOKUP($A76,'[1]Tabela de alimentos'!$A$3:$K$1041,11,FALSE))*$C76/100,0)</f>
        <v>0</v>
      </c>
    </row>
    <row r="77" spans="1:16" ht="24.95" customHeight="1" x14ac:dyDescent="0.25">
      <c r="A77" s="495" t="s">
        <v>1209</v>
      </c>
      <c r="B77" s="579" t="s">
        <v>1364</v>
      </c>
      <c r="C77" s="580"/>
      <c r="D77" s="481"/>
      <c r="E77" s="447"/>
      <c r="F77" s="447"/>
      <c r="G77" s="496"/>
      <c r="H77" s="448"/>
      <c r="I77" s="448"/>
      <c r="J77" s="448"/>
      <c r="K77" s="448"/>
      <c r="L77" s="448"/>
      <c r="M77" s="448"/>
      <c r="N77" s="448"/>
      <c r="O77" s="448"/>
      <c r="P77" s="449"/>
    </row>
    <row r="78" spans="1:16" ht="24.95" customHeight="1" x14ac:dyDescent="0.25">
      <c r="A78" s="450" t="s">
        <v>767</v>
      </c>
      <c r="B78" s="581"/>
      <c r="C78" s="581"/>
      <c r="D78" s="250"/>
      <c r="E78" s="451"/>
      <c r="F78" s="451"/>
      <c r="G78" s="452"/>
      <c r="H78" s="451"/>
      <c r="I78" s="451"/>
      <c r="J78" s="451"/>
      <c r="K78" s="451"/>
      <c r="L78" s="451"/>
      <c r="M78" s="453"/>
      <c r="N78" s="453"/>
      <c r="O78" s="453"/>
      <c r="P78" s="454"/>
    </row>
    <row r="79" spans="1:16" ht="24.95" customHeight="1" x14ac:dyDescent="0.25">
      <c r="A79" s="455" t="s">
        <v>869</v>
      </c>
      <c r="B79" s="497"/>
      <c r="C79" s="497"/>
      <c r="D79" s="490"/>
      <c r="E79" s="498"/>
      <c r="F79" s="498"/>
      <c r="G79" s="494"/>
      <c r="H79" s="498"/>
      <c r="I79" s="498"/>
      <c r="J79" s="498"/>
      <c r="K79" s="498"/>
      <c r="L79" s="498"/>
      <c r="P79" s="457"/>
    </row>
    <row r="80" spans="1:16" ht="24.95" customHeight="1" x14ac:dyDescent="0.25">
      <c r="A80" s="455" t="s">
        <v>870</v>
      </c>
      <c r="B80" s="497"/>
      <c r="C80" s="497"/>
      <c r="D80" s="490"/>
      <c r="E80" s="498"/>
      <c r="F80" s="498"/>
      <c r="G80" s="494"/>
      <c r="H80" s="498"/>
      <c r="I80" s="498"/>
      <c r="J80" s="498"/>
      <c r="K80" s="498"/>
      <c r="L80" s="498"/>
      <c r="P80" s="457"/>
    </row>
    <row r="81" spans="1:16" ht="24.95" customHeight="1" x14ac:dyDescent="0.25">
      <c r="A81" s="455" t="s">
        <v>871</v>
      </c>
      <c r="B81" s="497"/>
      <c r="C81" s="497"/>
      <c r="D81" s="490"/>
      <c r="E81" s="498"/>
      <c r="F81" s="498"/>
      <c r="G81" s="494"/>
      <c r="H81" s="498"/>
      <c r="I81" s="498"/>
      <c r="J81" s="498"/>
      <c r="K81" s="498"/>
      <c r="L81" s="498"/>
      <c r="P81" s="457"/>
    </row>
    <row r="82" spans="1:16" ht="24.95" customHeight="1" thickBot="1" x14ac:dyDescent="0.3">
      <c r="A82" s="582" t="s">
        <v>1007</v>
      </c>
      <c r="B82" s="583"/>
      <c r="C82" s="583"/>
      <c r="D82" s="583"/>
      <c r="E82" s="583"/>
      <c r="F82" s="583"/>
      <c r="G82" s="583"/>
      <c r="H82" s="583"/>
      <c r="I82" s="583"/>
      <c r="J82" s="583"/>
      <c r="K82" s="583"/>
      <c r="L82" s="583"/>
      <c r="M82" s="583"/>
      <c r="N82" s="583"/>
      <c r="O82" s="583"/>
      <c r="P82" s="584"/>
    </row>
    <row r="83" spans="1:16" ht="24.95" customHeight="1" thickBot="1" x14ac:dyDescent="0.3">
      <c r="A83" s="476"/>
      <c r="B83" s="585" t="s">
        <v>1152</v>
      </c>
      <c r="C83" s="585"/>
      <c r="D83" s="585"/>
      <c r="E83" s="585"/>
      <c r="F83" s="585"/>
      <c r="G83" s="585"/>
      <c r="H83" s="585"/>
      <c r="I83" s="585"/>
      <c r="J83" s="585"/>
      <c r="K83" s="585"/>
      <c r="L83" s="459"/>
      <c r="M83" s="459"/>
      <c r="N83" s="459"/>
      <c r="O83" s="459"/>
      <c r="P83" s="460"/>
    </row>
    <row r="84" spans="1:16" ht="48" customHeight="1" x14ac:dyDescent="0.25">
      <c r="A84" s="586" t="s">
        <v>762</v>
      </c>
      <c r="B84" s="587"/>
      <c r="C84" s="587"/>
      <c r="D84" s="587"/>
      <c r="E84" s="587"/>
      <c r="F84" s="587"/>
      <c r="G84" s="587"/>
      <c r="H84" s="587"/>
      <c r="I84" s="587"/>
      <c r="J84" s="587"/>
      <c r="K84" s="587"/>
      <c r="L84" s="587"/>
      <c r="M84" s="587"/>
      <c r="N84" s="587"/>
      <c r="O84" s="587"/>
      <c r="P84" s="588"/>
    </row>
    <row r="85" spans="1:16" ht="24.95" customHeight="1" x14ac:dyDescent="0.25">
      <c r="A85" s="589" t="s">
        <v>1367</v>
      </c>
      <c r="B85" s="590"/>
      <c r="C85" s="590"/>
      <c r="D85" s="590"/>
      <c r="E85" s="590"/>
      <c r="F85" s="590"/>
      <c r="G85" s="590"/>
      <c r="H85" s="590"/>
      <c r="I85" s="590"/>
      <c r="J85" s="590"/>
      <c r="K85" s="590"/>
      <c r="L85" s="590"/>
      <c r="M85" s="590"/>
      <c r="N85" s="590"/>
      <c r="O85" s="590"/>
      <c r="P85" s="591"/>
    </row>
    <row r="86" spans="1:16" ht="24.95" customHeight="1" x14ac:dyDescent="0.25">
      <c r="A86" s="602" t="s">
        <v>806</v>
      </c>
      <c r="B86" s="593"/>
      <c r="C86" s="593"/>
      <c r="D86" s="593"/>
      <c r="E86" s="593"/>
      <c r="F86" s="594"/>
      <c r="G86" s="595" t="s">
        <v>764</v>
      </c>
      <c r="H86" s="596"/>
      <c r="I86" s="596"/>
      <c r="J86" s="596"/>
      <c r="K86" s="596"/>
      <c r="L86" s="596"/>
      <c r="M86" s="596"/>
      <c r="N86" s="596"/>
      <c r="O86" s="596"/>
      <c r="P86" s="597"/>
    </row>
    <row r="87" spans="1:16" ht="24.95" customHeight="1" x14ac:dyDescent="0.25">
      <c r="A87" s="598" t="s">
        <v>393</v>
      </c>
      <c r="B87" s="600" t="s">
        <v>644</v>
      </c>
      <c r="C87" s="600" t="s">
        <v>645</v>
      </c>
      <c r="D87" s="505" t="s">
        <v>1613</v>
      </c>
      <c r="E87" s="600" t="s">
        <v>394</v>
      </c>
      <c r="F87" s="600" t="s">
        <v>621</v>
      </c>
      <c r="G87" s="527" t="s">
        <v>31</v>
      </c>
      <c r="H87" s="528"/>
      <c r="I87" s="263" t="s">
        <v>7</v>
      </c>
      <c r="J87" s="264" t="s">
        <v>32</v>
      </c>
      <c r="K87" s="264" t="s">
        <v>640</v>
      </c>
      <c r="L87" s="265" t="s">
        <v>8</v>
      </c>
      <c r="M87" s="266" t="s">
        <v>9</v>
      </c>
      <c r="N87" s="267" t="s">
        <v>10</v>
      </c>
      <c r="O87" s="264" t="s">
        <v>396</v>
      </c>
      <c r="P87" s="268" t="s">
        <v>623</v>
      </c>
    </row>
    <row r="88" spans="1:16" ht="24.95" customHeight="1" x14ac:dyDescent="0.25">
      <c r="A88" s="599"/>
      <c r="B88" s="601"/>
      <c r="C88" s="601"/>
      <c r="D88" s="506"/>
      <c r="E88" s="601"/>
      <c r="F88" s="601"/>
      <c r="G88" s="269" t="s">
        <v>34</v>
      </c>
      <c r="H88" s="270" t="s">
        <v>35</v>
      </c>
      <c r="I88" s="271" t="s">
        <v>36</v>
      </c>
      <c r="J88" s="272" t="s">
        <v>36</v>
      </c>
      <c r="K88" s="272" t="s">
        <v>36</v>
      </c>
      <c r="L88" s="273" t="s">
        <v>37</v>
      </c>
      <c r="M88" s="274" t="s">
        <v>37</v>
      </c>
      <c r="N88" s="275" t="s">
        <v>38</v>
      </c>
      <c r="O88" s="272" t="s">
        <v>37</v>
      </c>
      <c r="P88" s="276" t="s">
        <v>37</v>
      </c>
    </row>
    <row r="89" spans="1:16" ht="24.95" customHeight="1" x14ac:dyDescent="0.25">
      <c r="A89" s="285" t="s">
        <v>160</v>
      </c>
      <c r="B89" s="439">
        <v>100</v>
      </c>
      <c r="C89" s="440">
        <v>100</v>
      </c>
      <c r="D89" s="249" t="s">
        <v>1614</v>
      </c>
      <c r="E89" s="441">
        <f>IFERROR(B89/C89,0)</f>
        <v>1</v>
      </c>
      <c r="F89" s="441" t="s">
        <v>1361</v>
      </c>
      <c r="G89" s="442">
        <f>IFERROR((VLOOKUP($A89,'[1]Tabela de alimentos'!$A$3:$K$1041,2,FALSE))*$C89/100,0)</f>
        <v>36.568679999999965</v>
      </c>
      <c r="H89" s="475">
        <f>IFERROR((VLOOKUP($A89,'[1]Tabela de alimentos'!$A$3:$K$1041,3,FALSE))*$C89/100,0)</f>
        <v>153.00335711999986</v>
      </c>
      <c r="I89" s="441">
        <f>IFERROR((VLOOKUP($A89,'[1]Tabela de alimentos'!$A$3:$K$1041,4,FALSE))*$C89/100,0)</f>
        <v>0.48125000000000001</v>
      </c>
      <c r="J89" s="443">
        <f>IFERROR((VLOOKUP($A89,'[1]Tabela de alimentos'!$A$3:$K$1041,5,FALSE))*$C89/100,0)</f>
        <v>0.154</v>
      </c>
      <c r="K89" s="443">
        <f>IFERROR((VLOOKUP($A89,'[1]Tabela de alimentos'!$A$3:$K$1041,6,FALSE))*$C89/100,0)</f>
        <v>9.3507499999999943</v>
      </c>
      <c r="L89" s="444">
        <f>IFERROR((VLOOKUP($A89,'[1]Tabela de alimentos'!$A$3:$K$1041,7,FALSE))*$C89/100,0)</f>
        <v>0.83933333333333338</v>
      </c>
      <c r="M89" s="444">
        <f>IFERROR((VLOOKUP($A89,'[1]Tabela de alimentos'!$A$3:$K$1041,8,FALSE))*$C89/100,0)</f>
        <v>0.14666666666666664</v>
      </c>
      <c r="N89" s="444">
        <f>IFERROR((VLOOKUP($A89,'[1]Tabela de alimentos'!$A$3:$K$1041,9,FALSE))*$C89/100,0)</f>
        <v>21</v>
      </c>
      <c r="O89" s="444">
        <f>IFERROR((VLOOKUP($A89,'[1]Tabela de alimentos'!$A$3:$K$1041,10,FALSE))*$C89/100,0)</f>
        <v>119.71933333333334</v>
      </c>
      <c r="P89" s="445">
        <f>IFERROR((VLOOKUP($A89,'[1]Tabela de alimentos'!$A$3:$K$1041,11,FALSE))*$C89/100,0)</f>
        <v>4.1616666666666662</v>
      </c>
    </row>
    <row r="90" spans="1:16" ht="24.95" customHeight="1" x14ac:dyDescent="0.25">
      <c r="A90" s="285" t="s">
        <v>315</v>
      </c>
      <c r="B90" s="439">
        <v>15</v>
      </c>
      <c r="C90" s="440">
        <v>15</v>
      </c>
      <c r="D90" s="249" t="s">
        <v>1614</v>
      </c>
      <c r="E90" s="441">
        <f>IFERROR(B90/C90,0)</f>
        <v>1</v>
      </c>
      <c r="F90" s="441" t="s">
        <v>1362</v>
      </c>
      <c r="G90" s="446">
        <f>IFERROR((VLOOKUP($A90,'[1]Tabela de alimentos'!$A$3:$K$1041,2,FALSE))*$C90/100,0)</f>
        <v>58.026858599999997</v>
      </c>
      <c r="H90" s="446">
        <f>IFERROR((VLOOKUP($A90,'[1]Tabela de alimentos'!$A$3:$K$1041,3,FALSE))*$C90/100,0)</f>
        <v>242.78437638239996</v>
      </c>
      <c r="I90" s="494">
        <f>IFERROR((VLOOKUP($A90,'[1]Tabela de alimentos'!$A$3:$K$1041,4,FALSE))*$C90/100,0)</f>
        <v>4.8000000000000001E-2</v>
      </c>
      <c r="J90" s="443">
        <f>IFERROR((VLOOKUP($A90,'[1]Tabela de alimentos'!$A$3:$K$1041,5,FALSE))*$C90/100,0)</f>
        <v>0</v>
      </c>
      <c r="K90" s="443">
        <f>IFERROR((VLOOKUP($A90,'[1]Tabela de alimentos'!$A$3:$K$1041,6,FALSE))*$C90/100,0)</f>
        <v>14.941500000000001</v>
      </c>
      <c r="L90" s="444">
        <f>IFERROR((VLOOKUP($A90,'[1]Tabela de alimentos'!$A$3:$K$1041,7,FALSE))*$C90/100,0)</f>
        <v>1.1379999999999999</v>
      </c>
      <c r="M90" s="444">
        <f>IFERROR((VLOOKUP($A90,'[1]Tabela de alimentos'!$A$3:$K$1041,8,FALSE))*$C90/100,0)</f>
        <v>2.4500000000000001E-2</v>
      </c>
      <c r="N90" s="444">
        <f>IFERROR((VLOOKUP($A90,'[1]Tabela de alimentos'!$A$3:$K$1041,9,FALSE))*$C90/100,0)</f>
        <v>0</v>
      </c>
      <c r="O90" s="444">
        <f>IFERROR((VLOOKUP($A90,'[1]Tabela de alimentos'!$A$3:$K$1041,10,FALSE))*$C90/100,0)</f>
        <v>0</v>
      </c>
      <c r="P90" s="445">
        <f>IFERROR((VLOOKUP($A90,'[1]Tabela de alimentos'!$A$3:$K$1041,11,FALSE))*$C90/100,0)</f>
        <v>0</v>
      </c>
    </row>
    <row r="91" spans="1:16" ht="24.95" customHeight="1" x14ac:dyDescent="0.25">
      <c r="A91" s="495" t="s">
        <v>1209</v>
      </c>
      <c r="B91" s="579" t="s">
        <v>1364</v>
      </c>
      <c r="C91" s="580"/>
      <c r="D91" s="481"/>
      <c r="E91" s="447"/>
      <c r="F91" s="447"/>
      <c r="G91" s="496"/>
      <c r="H91" s="448"/>
      <c r="I91" s="448"/>
      <c r="J91" s="448"/>
      <c r="K91" s="448"/>
      <c r="L91" s="448"/>
      <c r="M91" s="448"/>
      <c r="N91" s="448"/>
      <c r="O91" s="448"/>
      <c r="P91" s="449"/>
    </row>
    <row r="92" spans="1:16" ht="24.95" customHeight="1" x14ac:dyDescent="0.25">
      <c r="A92" s="450" t="s">
        <v>767</v>
      </c>
      <c r="B92" s="581"/>
      <c r="C92" s="581"/>
      <c r="D92" s="250"/>
      <c r="E92" s="451"/>
      <c r="F92" s="451"/>
      <c r="G92" s="452"/>
      <c r="H92" s="451"/>
      <c r="I92" s="451"/>
      <c r="J92" s="451"/>
      <c r="K92" s="451"/>
      <c r="L92" s="451"/>
      <c r="M92" s="453"/>
      <c r="N92" s="453"/>
      <c r="O92" s="453"/>
      <c r="P92" s="454"/>
    </row>
    <row r="93" spans="1:16" ht="24.95" customHeight="1" x14ac:dyDescent="0.25">
      <c r="A93" s="455" t="s">
        <v>869</v>
      </c>
      <c r="B93" s="497"/>
      <c r="C93" s="497"/>
      <c r="D93" s="490"/>
      <c r="E93" s="498"/>
      <c r="F93" s="498"/>
      <c r="G93" s="494"/>
      <c r="H93" s="498"/>
      <c r="I93" s="498"/>
      <c r="J93" s="498"/>
      <c r="K93" s="498"/>
      <c r="L93" s="498"/>
      <c r="P93" s="457"/>
    </row>
    <row r="94" spans="1:16" ht="24.95" customHeight="1" x14ac:dyDescent="0.25">
      <c r="A94" s="455" t="s">
        <v>870</v>
      </c>
      <c r="B94" s="497"/>
      <c r="C94" s="497"/>
      <c r="D94" s="490"/>
      <c r="E94" s="498"/>
      <c r="F94" s="498"/>
      <c r="G94" s="494"/>
      <c r="H94" s="498"/>
      <c r="I94" s="498"/>
      <c r="J94" s="498"/>
      <c r="K94" s="498"/>
      <c r="L94" s="498"/>
      <c r="P94" s="457"/>
    </row>
    <row r="95" spans="1:16" ht="24.95" customHeight="1" x14ac:dyDescent="0.25">
      <c r="A95" s="455" t="s">
        <v>871</v>
      </c>
      <c r="B95" s="497"/>
      <c r="C95" s="497"/>
      <c r="D95" s="490"/>
      <c r="E95" s="498"/>
      <c r="F95" s="498"/>
      <c r="G95" s="494"/>
      <c r="H95" s="498"/>
      <c r="I95" s="498"/>
      <c r="J95" s="498"/>
      <c r="K95" s="498"/>
      <c r="L95" s="498"/>
      <c r="P95" s="457"/>
    </row>
    <row r="96" spans="1:16" ht="24.95" customHeight="1" thickBot="1" x14ac:dyDescent="0.3">
      <c r="A96" s="582" t="s">
        <v>1007</v>
      </c>
      <c r="B96" s="583"/>
      <c r="C96" s="583"/>
      <c r="D96" s="583"/>
      <c r="E96" s="583"/>
      <c r="F96" s="583"/>
      <c r="G96" s="583"/>
      <c r="H96" s="583"/>
      <c r="I96" s="583"/>
      <c r="J96" s="583"/>
      <c r="K96" s="583"/>
      <c r="L96" s="583"/>
      <c r="M96" s="583"/>
      <c r="N96" s="583"/>
      <c r="O96" s="583"/>
      <c r="P96" s="584"/>
    </row>
    <row r="97" spans="1:16" ht="24.95" customHeight="1" thickBot="1" x14ac:dyDescent="0.3">
      <c r="A97" s="472"/>
      <c r="B97" s="585" t="s">
        <v>1152</v>
      </c>
      <c r="C97" s="585"/>
      <c r="D97" s="585"/>
      <c r="E97" s="585"/>
      <c r="F97" s="585"/>
      <c r="G97" s="585"/>
      <c r="H97" s="585"/>
      <c r="I97" s="585"/>
      <c r="J97" s="585"/>
      <c r="K97" s="585"/>
      <c r="L97" s="473"/>
      <c r="M97" s="473"/>
      <c r="N97" s="473"/>
      <c r="O97" s="473"/>
      <c r="P97" s="474"/>
    </row>
    <row r="98" spans="1:16" ht="48" customHeight="1" x14ac:dyDescent="0.25">
      <c r="A98" s="586" t="s">
        <v>762</v>
      </c>
      <c r="B98" s="587"/>
      <c r="C98" s="587"/>
      <c r="D98" s="587"/>
      <c r="E98" s="587"/>
      <c r="F98" s="587"/>
      <c r="G98" s="587"/>
      <c r="H98" s="587"/>
      <c r="I98" s="587"/>
      <c r="J98" s="587"/>
      <c r="K98" s="587"/>
      <c r="L98" s="587"/>
      <c r="M98" s="587"/>
      <c r="N98" s="587"/>
      <c r="O98" s="587"/>
      <c r="P98" s="588"/>
    </row>
    <row r="99" spans="1:16" ht="24.95" customHeight="1" x14ac:dyDescent="0.25">
      <c r="A99" s="589" t="s">
        <v>1367</v>
      </c>
      <c r="B99" s="590"/>
      <c r="C99" s="590"/>
      <c r="D99" s="590"/>
      <c r="E99" s="590"/>
      <c r="F99" s="590"/>
      <c r="G99" s="590"/>
      <c r="H99" s="590"/>
      <c r="I99" s="590"/>
      <c r="J99" s="590"/>
      <c r="K99" s="590"/>
      <c r="L99" s="590"/>
      <c r="M99" s="590"/>
      <c r="N99" s="590"/>
      <c r="O99" s="590"/>
      <c r="P99" s="591"/>
    </row>
    <row r="100" spans="1:16" ht="24.95" customHeight="1" x14ac:dyDescent="0.25">
      <c r="A100" s="602" t="s">
        <v>807</v>
      </c>
      <c r="B100" s="593"/>
      <c r="C100" s="593"/>
      <c r="D100" s="593"/>
      <c r="E100" s="593"/>
      <c r="F100" s="594"/>
      <c r="G100" s="595" t="s">
        <v>764</v>
      </c>
      <c r="H100" s="596"/>
      <c r="I100" s="596"/>
      <c r="J100" s="596"/>
      <c r="K100" s="596"/>
      <c r="L100" s="596"/>
      <c r="M100" s="596"/>
      <c r="N100" s="596"/>
      <c r="O100" s="596"/>
      <c r="P100" s="597"/>
    </row>
    <row r="101" spans="1:16" ht="24.95" customHeight="1" x14ac:dyDescent="0.25">
      <c r="A101" s="598" t="s">
        <v>393</v>
      </c>
      <c r="B101" s="600" t="s">
        <v>644</v>
      </c>
      <c r="C101" s="600" t="s">
        <v>645</v>
      </c>
      <c r="D101" s="505" t="s">
        <v>1613</v>
      </c>
      <c r="E101" s="600" t="s">
        <v>394</v>
      </c>
      <c r="F101" s="600" t="s">
        <v>621</v>
      </c>
      <c r="G101" s="527" t="s">
        <v>31</v>
      </c>
      <c r="H101" s="528"/>
      <c r="I101" s="263" t="s">
        <v>7</v>
      </c>
      <c r="J101" s="264" t="s">
        <v>32</v>
      </c>
      <c r="K101" s="264" t="s">
        <v>640</v>
      </c>
      <c r="L101" s="265" t="s">
        <v>8</v>
      </c>
      <c r="M101" s="266" t="s">
        <v>9</v>
      </c>
      <c r="N101" s="267" t="s">
        <v>10</v>
      </c>
      <c r="O101" s="264" t="s">
        <v>396</v>
      </c>
      <c r="P101" s="268" t="s">
        <v>623</v>
      </c>
    </row>
    <row r="102" spans="1:16" ht="24.95" customHeight="1" x14ac:dyDescent="0.25">
      <c r="A102" s="599"/>
      <c r="B102" s="601"/>
      <c r="C102" s="601"/>
      <c r="D102" s="506"/>
      <c r="E102" s="601"/>
      <c r="F102" s="601"/>
      <c r="G102" s="269" t="s">
        <v>34</v>
      </c>
      <c r="H102" s="270" t="s">
        <v>35</v>
      </c>
      <c r="I102" s="271" t="s">
        <v>36</v>
      </c>
      <c r="J102" s="272" t="s">
        <v>36</v>
      </c>
      <c r="K102" s="272" t="s">
        <v>36</v>
      </c>
      <c r="L102" s="273" t="s">
        <v>37</v>
      </c>
      <c r="M102" s="274" t="s">
        <v>37</v>
      </c>
      <c r="N102" s="275" t="s">
        <v>38</v>
      </c>
      <c r="O102" s="272" t="s">
        <v>37</v>
      </c>
      <c r="P102" s="276" t="s">
        <v>37</v>
      </c>
    </row>
    <row r="103" spans="1:16" ht="24.95" customHeight="1" x14ac:dyDescent="0.25">
      <c r="A103" s="285" t="s">
        <v>1002</v>
      </c>
      <c r="B103" s="439">
        <v>100</v>
      </c>
      <c r="C103" s="440">
        <v>100</v>
      </c>
      <c r="D103" s="249" t="s">
        <v>1614</v>
      </c>
      <c r="E103" s="441">
        <f>IFERROR(B103/C103,0)</f>
        <v>1</v>
      </c>
      <c r="F103" s="441" t="s">
        <v>1361</v>
      </c>
      <c r="G103" s="442">
        <f>IFERROR((VLOOKUP($A103,'[1]Tabela de alimentos'!$A$3:$K$1041,2,FALSE))*$C103/100,0)</f>
        <v>54.169930434782621</v>
      </c>
      <c r="H103" s="475">
        <f>IFERROR((VLOOKUP($A103,'[1]Tabela de alimentos'!$A$3:$K$1041,3,FALSE))*$C103/100,0)</f>
        <v>226.64698893913049</v>
      </c>
      <c r="I103" s="441">
        <f>IFERROR((VLOOKUP($A103,'[1]Tabela de alimentos'!$A$3:$K$1041,4,FALSE))*$C103/100,0)</f>
        <v>1.0869565217391304</v>
      </c>
      <c r="J103" s="443">
        <f>IFERROR((VLOOKUP($A103,'[1]Tabela de alimentos'!$A$3:$K$1041,5,FALSE))*$C103/100,0)</f>
        <v>0.44</v>
      </c>
      <c r="K103" s="443">
        <f>IFERROR((VLOOKUP($A103,'[1]Tabela de alimentos'!$A$3:$K$1041,6,FALSE))*$C103/100,0)</f>
        <v>13.009710144927533</v>
      </c>
      <c r="L103" s="444">
        <f>IFERROR((VLOOKUP($A103,'[1]Tabela de alimentos'!$A$3:$K$1041,7,FALSE))*$C103/100,0)</f>
        <v>4.4513333333333334</v>
      </c>
      <c r="M103" s="444">
        <f>IFERROR((VLOOKUP($A103,'[1]Tabela de alimentos'!$A$3:$K$1041,8,FALSE))*$C103/100,0)</f>
        <v>0.17</v>
      </c>
      <c r="N103" s="444">
        <f>IFERROR((VLOOKUP($A103,'[1]Tabela de alimentos'!$A$3:$K$1041,9,FALSE))*$C103/100,0)</f>
        <v>79</v>
      </c>
      <c r="O103" s="444">
        <f>IFERROR((VLOOKUP($A103,'[1]Tabela de alimentos'!$A$3:$K$1041,10,FALSE))*$C103/100,0)</f>
        <v>80.601666666666674</v>
      </c>
      <c r="P103" s="445">
        <f>IFERROR((VLOOKUP($A103,'[1]Tabela de alimentos'!$A$3:$K$1041,11,FALSE))*$C103/100,0)</f>
        <v>0</v>
      </c>
    </row>
    <row r="104" spans="1:16" ht="24.95" customHeight="1" x14ac:dyDescent="0.25">
      <c r="A104" s="285" t="s">
        <v>315</v>
      </c>
      <c r="B104" s="439">
        <v>10</v>
      </c>
      <c r="C104" s="440">
        <v>10</v>
      </c>
      <c r="D104" s="249" t="s">
        <v>1614</v>
      </c>
      <c r="E104" s="441">
        <f>IFERROR(B104/C104,0)</f>
        <v>1</v>
      </c>
      <c r="F104" s="441" t="s">
        <v>1216</v>
      </c>
      <c r="G104" s="446">
        <f>IFERROR((VLOOKUP($A104,'[1]Tabela de alimentos'!$A$3:$K$1041,2,FALSE))*$C104/100,0)</f>
        <v>38.6845724</v>
      </c>
      <c r="H104" s="446">
        <f>IFERROR((VLOOKUP($A104,'[1]Tabela de alimentos'!$A$3:$K$1041,3,FALSE))*$C104/100,0)</f>
        <v>161.85625092159998</v>
      </c>
      <c r="I104" s="494">
        <f>IFERROR((VLOOKUP($A104,'[1]Tabela de alimentos'!$A$3:$K$1041,4,FALSE))*$C104/100,0)</f>
        <v>3.2000000000000001E-2</v>
      </c>
      <c r="J104" s="443">
        <f>IFERROR((VLOOKUP($A104,'[1]Tabela de alimentos'!$A$3:$K$1041,5,FALSE))*$C104/100,0)</f>
        <v>0</v>
      </c>
      <c r="K104" s="443">
        <f>IFERROR((VLOOKUP($A104,'[1]Tabela de alimentos'!$A$3:$K$1041,6,FALSE))*$C104/100,0)</f>
        <v>9.9610000000000003</v>
      </c>
      <c r="L104" s="444">
        <f>IFERROR((VLOOKUP($A104,'[1]Tabela de alimentos'!$A$3:$K$1041,7,FALSE))*$C104/100,0)</f>
        <v>0.75866666666666671</v>
      </c>
      <c r="M104" s="444">
        <f>IFERROR((VLOOKUP($A104,'[1]Tabela de alimentos'!$A$3:$K$1041,8,FALSE))*$C104/100,0)</f>
        <v>1.6333333333333332E-2</v>
      </c>
      <c r="N104" s="444">
        <f>IFERROR((VLOOKUP($A104,'[1]Tabela de alimentos'!$A$3:$K$1041,9,FALSE))*$C104/100,0)</f>
        <v>0</v>
      </c>
      <c r="O104" s="444">
        <f>IFERROR((VLOOKUP($A104,'[1]Tabela de alimentos'!$A$3:$K$1041,10,FALSE))*$C104/100,0)</f>
        <v>0</v>
      </c>
      <c r="P104" s="445">
        <f>IFERROR((VLOOKUP($A104,'[1]Tabela de alimentos'!$A$3:$K$1041,11,FALSE))*$C104/100,0)</f>
        <v>0</v>
      </c>
    </row>
    <row r="105" spans="1:16" ht="24.95" customHeight="1" x14ac:dyDescent="0.25">
      <c r="A105" s="495" t="s">
        <v>1209</v>
      </c>
      <c r="B105" s="579" t="s">
        <v>1364</v>
      </c>
      <c r="C105" s="580"/>
      <c r="D105" s="481"/>
      <c r="E105" s="447"/>
      <c r="F105" s="447"/>
      <c r="G105" s="496"/>
      <c r="H105" s="448"/>
      <c r="I105" s="448"/>
      <c r="J105" s="448"/>
      <c r="K105" s="448"/>
      <c r="L105" s="448"/>
      <c r="M105" s="448"/>
      <c r="N105" s="448"/>
      <c r="O105" s="448"/>
      <c r="P105" s="449"/>
    </row>
    <row r="106" spans="1:16" ht="24.95" customHeight="1" x14ac:dyDescent="0.25">
      <c r="A106" s="450" t="s">
        <v>767</v>
      </c>
      <c r="B106" s="581"/>
      <c r="C106" s="581"/>
      <c r="D106" s="250"/>
      <c r="E106" s="451"/>
      <c r="F106" s="451"/>
      <c r="G106" s="452"/>
      <c r="H106" s="451"/>
      <c r="I106" s="451"/>
      <c r="J106" s="451"/>
      <c r="K106" s="451"/>
      <c r="L106" s="451"/>
      <c r="M106" s="453"/>
      <c r="N106" s="453"/>
      <c r="O106" s="453"/>
      <c r="P106" s="454"/>
    </row>
    <row r="107" spans="1:16" ht="24.95" customHeight="1" x14ac:dyDescent="0.25">
      <c r="A107" s="455" t="s">
        <v>869</v>
      </c>
      <c r="B107" s="497"/>
      <c r="C107" s="497"/>
      <c r="D107" s="490"/>
      <c r="E107" s="498"/>
      <c r="F107" s="498"/>
      <c r="G107" s="494"/>
      <c r="H107" s="498"/>
      <c r="I107" s="498"/>
      <c r="J107" s="498"/>
      <c r="K107" s="498"/>
      <c r="L107" s="498"/>
      <c r="P107" s="457"/>
    </row>
    <row r="108" spans="1:16" ht="24.95" customHeight="1" x14ac:dyDescent="0.25">
      <c r="A108" s="455" t="s">
        <v>870</v>
      </c>
      <c r="B108" s="497"/>
      <c r="C108" s="497"/>
      <c r="D108" s="490"/>
      <c r="E108" s="498"/>
      <c r="F108" s="498"/>
      <c r="G108" s="494"/>
      <c r="H108" s="498"/>
      <c r="I108" s="498"/>
      <c r="J108" s="498"/>
      <c r="K108" s="498"/>
      <c r="L108" s="498"/>
      <c r="P108" s="457"/>
    </row>
    <row r="109" spans="1:16" ht="24.95" customHeight="1" x14ac:dyDescent="0.25">
      <c r="A109" s="455" t="s">
        <v>871</v>
      </c>
      <c r="B109" s="497"/>
      <c r="C109" s="497"/>
      <c r="D109" s="490"/>
      <c r="E109" s="498"/>
      <c r="F109" s="498"/>
      <c r="G109" s="494"/>
      <c r="H109" s="498"/>
      <c r="I109" s="498"/>
      <c r="J109" s="498"/>
      <c r="K109" s="498"/>
      <c r="L109" s="498"/>
      <c r="P109" s="457"/>
    </row>
    <row r="110" spans="1:16" ht="24.95" customHeight="1" thickBot="1" x14ac:dyDescent="0.3">
      <c r="A110" s="582" t="s">
        <v>1007</v>
      </c>
      <c r="B110" s="583"/>
      <c r="C110" s="583"/>
      <c r="D110" s="583"/>
      <c r="E110" s="583"/>
      <c r="F110" s="583"/>
      <c r="G110" s="583"/>
      <c r="H110" s="583"/>
      <c r="I110" s="583"/>
      <c r="J110" s="583"/>
      <c r="K110" s="583"/>
      <c r="L110" s="583"/>
      <c r="M110" s="583"/>
      <c r="N110" s="583"/>
      <c r="O110" s="583"/>
      <c r="P110" s="584"/>
    </row>
    <row r="111" spans="1:16" ht="24.95" customHeight="1" thickBot="1" x14ac:dyDescent="0.3">
      <c r="A111" s="458"/>
      <c r="B111" s="459"/>
      <c r="C111" s="585" t="s">
        <v>1152</v>
      </c>
      <c r="D111" s="585"/>
      <c r="E111" s="585"/>
      <c r="F111" s="585"/>
      <c r="G111" s="585"/>
      <c r="H111" s="585"/>
      <c r="I111" s="585"/>
      <c r="J111" s="585"/>
      <c r="K111" s="585"/>
      <c r="L111" s="585"/>
      <c r="M111" s="459"/>
      <c r="N111" s="459"/>
      <c r="O111" s="459"/>
      <c r="P111" s="460"/>
    </row>
    <row r="112" spans="1:16" ht="48" customHeight="1" x14ac:dyDescent="0.25">
      <c r="A112" s="586" t="s">
        <v>762</v>
      </c>
      <c r="B112" s="587"/>
      <c r="C112" s="587"/>
      <c r="D112" s="587"/>
      <c r="E112" s="587"/>
      <c r="F112" s="587"/>
      <c r="G112" s="587"/>
      <c r="H112" s="587"/>
      <c r="I112" s="587"/>
      <c r="J112" s="587"/>
      <c r="K112" s="587"/>
      <c r="L112" s="587"/>
      <c r="M112" s="587"/>
      <c r="N112" s="587"/>
      <c r="O112" s="587"/>
      <c r="P112" s="588"/>
    </row>
    <row r="113" spans="1:16" ht="24.95" customHeight="1" x14ac:dyDescent="0.25">
      <c r="A113" s="589" t="s">
        <v>1367</v>
      </c>
      <c r="B113" s="590"/>
      <c r="C113" s="590"/>
      <c r="D113" s="590"/>
      <c r="E113" s="590"/>
      <c r="F113" s="590"/>
      <c r="G113" s="590"/>
      <c r="H113" s="590"/>
      <c r="I113" s="590"/>
      <c r="J113" s="590"/>
      <c r="K113" s="590"/>
      <c r="L113" s="590"/>
      <c r="M113" s="590"/>
      <c r="N113" s="590"/>
      <c r="O113" s="590"/>
      <c r="P113" s="591"/>
    </row>
    <row r="114" spans="1:16" ht="24.95" customHeight="1" x14ac:dyDescent="0.25">
      <c r="A114" s="602" t="s">
        <v>1003</v>
      </c>
      <c r="B114" s="593"/>
      <c r="C114" s="593"/>
      <c r="D114" s="593"/>
      <c r="E114" s="593"/>
      <c r="F114" s="594"/>
      <c r="G114" s="595" t="s">
        <v>764</v>
      </c>
      <c r="H114" s="596"/>
      <c r="I114" s="596"/>
      <c r="J114" s="596"/>
      <c r="K114" s="596"/>
      <c r="L114" s="596"/>
      <c r="M114" s="596"/>
      <c r="N114" s="596"/>
      <c r="O114" s="596"/>
      <c r="P114" s="597"/>
    </row>
    <row r="115" spans="1:16" ht="24.95" customHeight="1" x14ac:dyDescent="0.25">
      <c r="A115" s="598" t="s">
        <v>393</v>
      </c>
      <c r="B115" s="600" t="s">
        <v>644</v>
      </c>
      <c r="C115" s="600" t="s">
        <v>645</v>
      </c>
      <c r="D115" s="505" t="s">
        <v>1613</v>
      </c>
      <c r="E115" s="600" t="s">
        <v>394</v>
      </c>
      <c r="F115" s="600" t="s">
        <v>621</v>
      </c>
      <c r="G115" s="527" t="s">
        <v>31</v>
      </c>
      <c r="H115" s="528"/>
      <c r="I115" s="263" t="s">
        <v>7</v>
      </c>
      <c r="J115" s="264" t="s">
        <v>32</v>
      </c>
      <c r="K115" s="264" t="s">
        <v>640</v>
      </c>
      <c r="L115" s="265" t="s">
        <v>8</v>
      </c>
      <c r="M115" s="266" t="s">
        <v>9</v>
      </c>
      <c r="N115" s="267" t="s">
        <v>10</v>
      </c>
      <c r="O115" s="264" t="s">
        <v>396</v>
      </c>
      <c r="P115" s="268" t="s">
        <v>623</v>
      </c>
    </row>
    <row r="116" spans="1:16" ht="24.95" customHeight="1" x14ac:dyDescent="0.25">
      <c r="A116" s="599"/>
      <c r="B116" s="601"/>
      <c r="C116" s="601"/>
      <c r="D116" s="506"/>
      <c r="E116" s="601"/>
      <c r="F116" s="601"/>
      <c r="G116" s="269" t="s">
        <v>34</v>
      </c>
      <c r="H116" s="270" t="s">
        <v>35</v>
      </c>
      <c r="I116" s="271" t="s">
        <v>36</v>
      </c>
      <c r="J116" s="272" t="s">
        <v>36</v>
      </c>
      <c r="K116" s="272" t="s">
        <v>36</v>
      </c>
      <c r="L116" s="273" t="s">
        <v>37</v>
      </c>
      <c r="M116" s="274" t="s">
        <v>37</v>
      </c>
      <c r="N116" s="275" t="s">
        <v>38</v>
      </c>
      <c r="O116" s="272" t="s">
        <v>37</v>
      </c>
      <c r="P116" s="276" t="s">
        <v>37</v>
      </c>
    </row>
    <row r="117" spans="1:16" ht="24.95" customHeight="1" x14ac:dyDescent="0.25">
      <c r="A117" s="285" t="s">
        <v>191</v>
      </c>
      <c r="B117" s="439">
        <v>100</v>
      </c>
      <c r="C117" s="440">
        <v>100</v>
      </c>
      <c r="D117" s="249" t="s">
        <v>1614</v>
      </c>
      <c r="E117" s="441">
        <f>IFERROR(B117/C117,0)</f>
        <v>1</v>
      </c>
      <c r="F117" s="441" t="s">
        <v>1361</v>
      </c>
      <c r="G117" s="442">
        <f>IFERROR((VLOOKUP($A117,'[1]Tabela de alimentos'!$A$3:$K$1041,2,FALSE))*$C117/100,0)</f>
        <v>48.305879999999995</v>
      </c>
      <c r="H117" s="475">
        <f>IFERROR((VLOOKUP($A117,'[1]Tabela de alimentos'!$A$3:$K$1041,3,FALSE))*$C117/100,0)</f>
        <v>202.11180192</v>
      </c>
      <c r="I117" s="441">
        <f>IFERROR((VLOOKUP($A117,'[1]Tabela de alimentos'!$A$3:$K$1041,4,FALSE))*$C117/100,0)</f>
        <v>0.38124999999999998</v>
      </c>
      <c r="J117" s="443">
        <f>IFERROR((VLOOKUP($A117,'[1]Tabela de alimentos'!$A$3:$K$1041,5,FALSE))*$C117/100,0)</f>
        <v>0.23399999999999999</v>
      </c>
      <c r="K117" s="443">
        <f>IFERROR((VLOOKUP($A117,'[1]Tabela de alimentos'!$A$3:$K$1041,6,FALSE))*$C117/100,0)</f>
        <v>12.518416666666665</v>
      </c>
      <c r="L117" s="444">
        <f>IFERROR((VLOOKUP($A117,'[1]Tabela de alimentos'!$A$3:$K$1041,7,FALSE))*$C117/100,0)</f>
        <v>7.1209999999999987</v>
      </c>
      <c r="M117" s="444">
        <f>IFERROR((VLOOKUP($A117,'[1]Tabela de alimentos'!$A$3:$K$1041,8,FALSE))*$C117/100,0)</f>
        <v>8.9333333333333334E-2</v>
      </c>
      <c r="N117" s="444">
        <f>IFERROR((VLOOKUP($A117,'[1]Tabela de alimentos'!$A$3:$K$1041,9,FALSE))*$C117/100,0)</f>
        <v>0</v>
      </c>
      <c r="O117" s="444">
        <f>IFERROR((VLOOKUP($A117,'[1]Tabela de alimentos'!$A$3:$K$1041,10,FALSE))*$C117/100,0)</f>
        <v>24.902333333333331</v>
      </c>
      <c r="P117" s="445">
        <f>IFERROR((VLOOKUP($A117,'[1]Tabela de alimentos'!$A$3:$K$1041,11,FALSE))*$C117/100,0)</f>
        <v>6.7333333333333334</v>
      </c>
    </row>
    <row r="118" spans="1:16" ht="24.95" customHeight="1" x14ac:dyDescent="0.25">
      <c r="A118" s="285" t="s">
        <v>315</v>
      </c>
      <c r="B118" s="439">
        <v>10</v>
      </c>
      <c r="C118" s="440">
        <v>10</v>
      </c>
      <c r="D118" s="249" t="s">
        <v>1614</v>
      </c>
      <c r="E118" s="441">
        <f>IFERROR(B118/C118,0)</f>
        <v>1</v>
      </c>
      <c r="F118" s="441" t="s">
        <v>1216</v>
      </c>
      <c r="G118" s="446">
        <f>IFERROR((VLOOKUP($A118,'[1]Tabela de alimentos'!$A$3:$K$1041,2,FALSE))*$C118/100,0)</f>
        <v>38.6845724</v>
      </c>
      <c r="H118" s="446">
        <f>IFERROR((VLOOKUP($A118,'[1]Tabela de alimentos'!$A$3:$K$1041,3,FALSE))*$C118/100,0)</f>
        <v>161.85625092159998</v>
      </c>
      <c r="I118" s="494">
        <f>IFERROR((VLOOKUP($A118,'[1]Tabela de alimentos'!$A$3:$K$1041,4,FALSE))*$C118/100,0)</f>
        <v>3.2000000000000001E-2</v>
      </c>
      <c r="J118" s="443">
        <f>IFERROR((VLOOKUP($A118,'[1]Tabela de alimentos'!$A$3:$K$1041,5,FALSE))*$C118/100,0)</f>
        <v>0</v>
      </c>
      <c r="K118" s="443">
        <f>IFERROR((VLOOKUP($A118,'[1]Tabela de alimentos'!$A$3:$K$1041,6,FALSE))*$C118/100,0)</f>
        <v>9.9610000000000003</v>
      </c>
      <c r="L118" s="444">
        <f>IFERROR((VLOOKUP($A118,'[1]Tabela de alimentos'!$A$3:$K$1041,7,FALSE))*$C118/100,0)</f>
        <v>0.75866666666666671</v>
      </c>
      <c r="M118" s="444">
        <f>IFERROR((VLOOKUP($A118,'[1]Tabela de alimentos'!$A$3:$K$1041,8,FALSE))*$C118/100,0)</f>
        <v>1.6333333333333332E-2</v>
      </c>
      <c r="N118" s="444">
        <f>IFERROR((VLOOKUP($A118,'[1]Tabela de alimentos'!$A$3:$K$1041,9,FALSE))*$C118/100,0)</f>
        <v>0</v>
      </c>
      <c r="O118" s="444">
        <f>IFERROR((VLOOKUP($A118,'[1]Tabela de alimentos'!$A$3:$K$1041,10,FALSE))*$C118/100,0)</f>
        <v>0</v>
      </c>
      <c r="P118" s="445">
        <f>IFERROR((VLOOKUP($A118,'[1]Tabela de alimentos'!$A$3:$K$1041,11,FALSE))*$C118/100,0)</f>
        <v>0</v>
      </c>
    </row>
    <row r="119" spans="1:16" ht="24.95" customHeight="1" x14ac:dyDescent="0.25">
      <c r="A119" s="495" t="s">
        <v>1209</v>
      </c>
      <c r="B119" s="579" t="s">
        <v>1364</v>
      </c>
      <c r="C119" s="580"/>
      <c r="D119" s="481"/>
      <c r="E119" s="447"/>
      <c r="F119" s="447"/>
      <c r="G119" s="496"/>
      <c r="H119" s="448"/>
      <c r="I119" s="448"/>
      <c r="J119" s="448"/>
      <c r="K119" s="448"/>
      <c r="L119" s="448"/>
      <c r="M119" s="448"/>
      <c r="N119" s="448"/>
      <c r="O119" s="448"/>
      <c r="P119" s="449"/>
    </row>
    <row r="120" spans="1:16" ht="24.95" customHeight="1" x14ac:dyDescent="0.25">
      <c r="A120" s="450" t="s">
        <v>767</v>
      </c>
      <c r="B120" s="581"/>
      <c r="C120" s="581"/>
      <c r="D120" s="250"/>
      <c r="E120" s="451"/>
      <c r="F120" s="451"/>
      <c r="G120" s="452"/>
      <c r="H120" s="451"/>
      <c r="I120" s="451"/>
      <c r="J120" s="451"/>
      <c r="K120" s="451"/>
      <c r="L120" s="451"/>
      <c r="M120" s="453"/>
      <c r="N120" s="453"/>
      <c r="O120" s="453"/>
      <c r="P120" s="454"/>
    </row>
    <row r="121" spans="1:16" ht="24.95" customHeight="1" x14ac:dyDescent="0.25">
      <c r="A121" s="455" t="s">
        <v>869</v>
      </c>
      <c r="B121" s="497"/>
      <c r="C121" s="497"/>
      <c r="D121" s="490"/>
      <c r="E121" s="498"/>
      <c r="F121" s="498"/>
      <c r="G121" s="494"/>
      <c r="H121" s="498"/>
      <c r="I121" s="498"/>
      <c r="J121" s="498"/>
      <c r="K121" s="498"/>
      <c r="L121" s="498"/>
      <c r="P121" s="457"/>
    </row>
    <row r="122" spans="1:16" ht="24.95" customHeight="1" x14ac:dyDescent="0.25">
      <c r="A122" s="455" t="s">
        <v>870</v>
      </c>
      <c r="B122" s="497"/>
      <c r="C122" s="497"/>
      <c r="D122" s="490"/>
      <c r="E122" s="498"/>
      <c r="F122" s="498"/>
      <c r="G122" s="494"/>
      <c r="H122" s="498"/>
      <c r="I122" s="498"/>
      <c r="J122" s="498"/>
      <c r="K122" s="498"/>
      <c r="L122" s="498"/>
      <c r="P122" s="457"/>
    </row>
    <row r="123" spans="1:16" ht="24.95" customHeight="1" x14ac:dyDescent="0.25">
      <c r="A123" s="455" t="s">
        <v>871</v>
      </c>
      <c r="B123" s="497"/>
      <c r="C123" s="497"/>
      <c r="D123" s="490"/>
      <c r="E123" s="498"/>
      <c r="F123" s="498"/>
      <c r="G123" s="494"/>
      <c r="H123" s="498"/>
      <c r="I123" s="498"/>
      <c r="J123" s="498"/>
      <c r="K123" s="498"/>
      <c r="L123" s="498"/>
      <c r="P123" s="457"/>
    </row>
    <row r="124" spans="1:16" ht="24.95" customHeight="1" thickBot="1" x14ac:dyDescent="0.3">
      <c r="A124" s="582" t="s">
        <v>1007</v>
      </c>
      <c r="B124" s="583"/>
      <c r="C124" s="583"/>
      <c r="D124" s="583"/>
      <c r="E124" s="583"/>
      <c r="F124" s="583"/>
      <c r="G124" s="583"/>
      <c r="H124" s="583"/>
      <c r="I124" s="583"/>
      <c r="J124" s="583"/>
      <c r="K124" s="583"/>
      <c r="L124" s="583"/>
      <c r="M124" s="583"/>
      <c r="N124" s="583"/>
      <c r="O124" s="583"/>
      <c r="P124" s="584"/>
    </row>
    <row r="125" spans="1:16" ht="24.95" customHeight="1" thickBot="1" x14ac:dyDescent="0.3">
      <c r="A125" s="458"/>
      <c r="B125" s="585" t="s">
        <v>1152</v>
      </c>
      <c r="C125" s="585"/>
      <c r="D125" s="585"/>
      <c r="E125" s="585"/>
      <c r="F125" s="585"/>
      <c r="G125" s="585"/>
      <c r="H125" s="585"/>
      <c r="I125" s="585"/>
      <c r="J125" s="585"/>
      <c r="K125" s="585"/>
      <c r="L125" s="459"/>
      <c r="M125" s="459"/>
      <c r="N125" s="459"/>
      <c r="O125" s="459"/>
      <c r="P125" s="460"/>
    </row>
    <row r="126" spans="1:16" ht="48" customHeight="1" x14ac:dyDescent="0.25">
      <c r="A126" s="586" t="s">
        <v>762</v>
      </c>
      <c r="B126" s="587"/>
      <c r="C126" s="587"/>
      <c r="D126" s="587"/>
      <c r="E126" s="587"/>
      <c r="F126" s="587"/>
      <c r="G126" s="587"/>
      <c r="H126" s="587"/>
      <c r="I126" s="587"/>
      <c r="J126" s="587"/>
      <c r="K126" s="587"/>
      <c r="L126" s="587"/>
      <c r="M126" s="587"/>
      <c r="N126" s="587"/>
      <c r="O126" s="587"/>
      <c r="P126" s="588"/>
    </row>
    <row r="127" spans="1:16" ht="24.95" customHeight="1" x14ac:dyDescent="0.25">
      <c r="A127" s="589" t="s">
        <v>1367</v>
      </c>
      <c r="B127" s="590"/>
      <c r="C127" s="590"/>
      <c r="D127" s="590"/>
      <c r="E127" s="590"/>
      <c r="F127" s="590"/>
      <c r="G127" s="590"/>
      <c r="H127" s="590"/>
      <c r="I127" s="590"/>
      <c r="J127" s="590"/>
      <c r="K127" s="590"/>
      <c r="L127" s="590"/>
      <c r="M127" s="590"/>
      <c r="N127" s="590"/>
      <c r="O127" s="590"/>
      <c r="P127" s="591"/>
    </row>
    <row r="128" spans="1:16" ht="24.95" customHeight="1" x14ac:dyDescent="0.25">
      <c r="A128" s="602" t="s">
        <v>1004</v>
      </c>
      <c r="B128" s="593"/>
      <c r="C128" s="593"/>
      <c r="D128" s="593"/>
      <c r="E128" s="593"/>
      <c r="F128" s="594"/>
      <c r="G128" s="595" t="s">
        <v>764</v>
      </c>
      <c r="H128" s="596"/>
      <c r="I128" s="596"/>
      <c r="J128" s="596"/>
      <c r="K128" s="596"/>
      <c r="L128" s="596"/>
      <c r="M128" s="596"/>
      <c r="N128" s="596"/>
      <c r="O128" s="596"/>
      <c r="P128" s="597"/>
    </row>
    <row r="129" spans="1:16" ht="24.95" customHeight="1" x14ac:dyDescent="0.25">
      <c r="A129" s="598" t="s">
        <v>393</v>
      </c>
      <c r="B129" s="600" t="s">
        <v>644</v>
      </c>
      <c r="C129" s="600" t="s">
        <v>645</v>
      </c>
      <c r="D129" s="505" t="s">
        <v>1613</v>
      </c>
      <c r="E129" s="600" t="s">
        <v>394</v>
      </c>
      <c r="F129" s="600" t="s">
        <v>621</v>
      </c>
      <c r="G129" s="527" t="s">
        <v>31</v>
      </c>
      <c r="H129" s="528"/>
      <c r="I129" s="263" t="s">
        <v>7</v>
      </c>
      <c r="J129" s="264" t="s">
        <v>32</v>
      </c>
      <c r="K129" s="264" t="s">
        <v>640</v>
      </c>
      <c r="L129" s="265" t="s">
        <v>8</v>
      </c>
      <c r="M129" s="266" t="s">
        <v>9</v>
      </c>
      <c r="N129" s="267" t="s">
        <v>10</v>
      </c>
      <c r="O129" s="264" t="s">
        <v>396</v>
      </c>
      <c r="P129" s="268" t="s">
        <v>623</v>
      </c>
    </row>
    <row r="130" spans="1:16" ht="24.95" customHeight="1" x14ac:dyDescent="0.25">
      <c r="A130" s="599"/>
      <c r="B130" s="601"/>
      <c r="C130" s="601"/>
      <c r="D130" s="506"/>
      <c r="E130" s="601"/>
      <c r="F130" s="601"/>
      <c r="G130" s="269" t="s">
        <v>34</v>
      </c>
      <c r="H130" s="270" t="s">
        <v>35</v>
      </c>
      <c r="I130" s="271" t="s">
        <v>36</v>
      </c>
      <c r="J130" s="272" t="s">
        <v>36</v>
      </c>
      <c r="K130" s="272" t="s">
        <v>36</v>
      </c>
      <c r="L130" s="273" t="s">
        <v>37</v>
      </c>
      <c r="M130" s="274" t="s">
        <v>37</v>
      </c>
      <c r="N130" s="275" t="s">
        <v>38</v>
      </c>
      <c r="O130" s="272" t="s">
        <v>37</v>
      </c>
      <c r="P130" s="276" t="s">
        <v>37</v>
      </c>
    </row>
    <row r="131" spans="1:16" ht="24.95" customHeight="1" x14ac:dyDescent="0.25">
      <c r="A131" s="285" t="s">
        <v>1005</v>
      </c>
      <c r="B131" s="439">
        <v>100</v>
      </c>
      <c r="C131" s="440">
        <v>100</v>
      </c>
      <c r="D131" s="249" t="s">
        <v>1614</v>
      </c>
      <c r="E131" s="441">
        <f>IFERROR(B131/C131,0)</f>
        <v>1</v>
      </c>
      <c r="F131" s="441" t="s">
        <v>1361</v>
      </c>
      <c r="G131" s="442">
        <f>IFERROR((VLOOKUP($A131,'[1]Tabela de alimentos'!$A$3:$K$1041,2,FALSE))*$C131/100,0)</f>
        <v>30.147917391304354</v>
      </c>
      <c r="H131" s="475">
        <f>IFERROR((VLOOKUP($A131,'[1]Tabela de alimentos'!$A$3:$K$1041,3,FALSE))*$C131/100,0)</f>
        <v>126.13888636521742</v>
      </c>
      <c r="I131" s="441">
        <f>IFERROR((VLOOKUP($A131,'[1]Tabela de alimentos'!$A$3:$K$1041,4,FALSE))*$C131/100,0)</f>
        <v>0.89492753623188392</v>
      </c>
      <c r="J131" s="443">
        <f>IFERROR((VLOOKUP($A131,'[1]Tabela de alimentos'!$A$3:$K$1041,5,FALSE))*$C131/100,0)</f>
        <v>0.31</v>
      </c>
      <c r="K131" s="443">
        <f>IFERROR((VLOOKUP($A131,'[1]Tabela de alimentos'!$A$3:$K$1041,6,FALSE))*$C131/100,0)</f>
        <v>6.8184057971014589</v>
      </c>
      <c r="L131" s="444">
        <f>IFERROR((VLOOKUP($A131,'[1]Tabela de alimentos'!$A$3:$K$1041,7,FALSE))*$C131/100,0)</f>
        <v>10.9</v>
      </c>
      <c r="M131" s="444">
        <f>IFERROR((VLOOKUP($A131,'[1]Tabela de alimentos'!$A$3:$K$1041,8,FALSE))*$C131/100,0)</f>
        <v>0.32</v>
      </c>
      <c r="N131" s="444">
        <f>IFERROR((VLOOKUP($A131,'[1]Tabela de alimentos'!$A$3:$K$1041,9,FALSE))*$C131/100,0)</f>
        <v>3</v>
      </c>
      <c r="O131" s="444">
        <f>IFERROR((VLOOKUP($A131,'[1]Tabela de alimentos'!$A$3:$K$1041,10,FALSE))*$C131/100,0)</f>
        <v>63.596666666666664</v>
      </c>
      <c r="P131" s="445">
        <f>IFERROR((VLOOKUP($A131,'[1]Tabela de alimentos'!$A$3:$K$1041,11,FALSE))*$C131/100,0)</f>
        <v>0</v>
      </c>
    </row>
    <row r="132" spans="1:16" ht="24.95" customHeight="1" x14ac:dyDescent="0.25">
      <c r="A132" s="285" t="s">
        <v>315</v>
      </c>
      <c r="B132" s="439">
        <v>15</v>
      </c>
      <c r="C132" s="440">
        <v>15</v>
      </c>
      <c r="D132" s="249" t="s">
        <v>1614</v>
      </c>
      <c r="E132" s="441">
        <f>IFERROR(B132/C132,0)</f>
        <v>1</v>
      </c>
      <c r="F132" s="441" t="s">
        <v>1236</v>
      </c>
      <c r="G132" s="446">
        <f>IFERROR((VLOOKUP($A132,'[1]Tabela de alimentos'!$A$3:$K$1041,2,FALSE))*$C132/100,0)</f>
        <v>58.026858599999997</v>
      </c>
      <c r="H132" s="446">
        <f>IFERROR((VLOOKUP($A132,'[1]Tabela de alimentos'!$A$3:$K$1041,3,FALSE))*$C132/100,0)</f>
        <v>242.78437638239996</v>
      </c>
      <c r="I132" s="494">
        <f>IFERROR((VLOOKUP($A132,'[1]Tabela de alimentos'!$A$3:$K$1041,4,FALSE))*$C132/100,0)</f>
        <v>4.8000000000000001E-2</v>
      </c>
      <c r="J132" s="443">
        <f>IFERROR((VLOOKUP($A132,'[1]Tabela de alimentos'!$A$3:$K$1041,5,FALSE))*$C132/100,0)</f>
        <v>0</v>
      </c>
      <c r="K132" s="443">
        <f>IFERROR((VLOOKUP($A132,'[1]Tabela de alimentos'!$A$3:$K$1041,6,FALSE))*$C132/100,0)</f>
        <v>14.941500000000001</v>
      </c>
      <c r="L132" s="444">
        <f>IFERROR((VLOOKUP($A132,'[1]Tabela de alimentos'!$A$3:$K$1041,7,FALSE))*$C132/100,0)</f>
        <v>1.1379999999999999</v>
      </c>
      <c r="M132" s="444">
        <f>IFERROR((VLOOKUP($A132,'[1]Tabela de alimentos'!$A$3:$K$1041,8,FALSE))*$C132/100,0)</f>
        <v>2.4500000000000001E-2</v>
      </c>
      <c r="N132" s="444">
        <f>IFERROR((VLOOKUP($A132,'[1]Tabela de alimentos'!$A$3:$K$1041,9,FALSE))*$C132/100,0)</f>
        <v>0</v>
      </c>
      <c r="O132" s="444">
        <f>IFERROR((VLOOKUP($A132,'[1]Tabela de alimentos'!$A$3:$K$1041,10,FALSE))*$C132/100,0)</f>
        <v>0</v>
      </c>
      <c r="P132" s="445">
        <f>IFERROR((VLOOKUP($A132,'[1]Tabela de alimentos'!$A$3:$K$1041,11,FALSE))*$C132/100,0)</f>
        <v>0</v>
      </c>
    </row>
    <row r="133" spans="1:16" ht="24.95" customHeight="1" x14ac:dyDescent="0.25">
      <c r="A133" s="495" t="s">
        <v>1209</v>
      </c>
      <c r="B133" s="579" t="s">
        <v>1364</v>
      </c>
      <c r="C133" s="580"/>
      <c r="D133" s="481"/>
      <c r="E133" s="447"/>
      <c r="F133" s="447"/>
      <c r="G133" s="496"/>
      <c r="H133" s="448"/>
      <c r="I133" s="448"/>
      <c r="J133" s="448"/>
      <c r="K133" s="448"/>
      <c r="L133" s="448"/>
      <c r="M133" s="448"/>
      <c r="N133" s="448"/>
      <c r="O133" s="448"/>
      <c r="P133" s="449"/>
    </row>
    <row r="134" spans="1:16" ht="24.95" customHeight="1" x14ac:dyDescent="0.25">
      <c r="A134" s="450" t="s">
        <v>767</v>
      </c>
      <c r="B134" s="581"/>
      <c r="C134" s="581"/>
      <c r="D134" s="250"/>
      <c r="E134" s="451"/>
      <c r="F134" s="451"/>
      <c r="G134" s="452"/>
      <c r="H134" s="451"/>
      <c r="I134" s="451"/>
      <c r="J134" s="451"/>
      <c r="K134" s="451"/>
      <c r="L134" s="451"/>
      <c r="M134" s="453"/>
      <c r="N134" s="453"/>
      <c r="O134" s="453"/>
      <c r="P134" s="454"/>
    </row>
    <row r="135" spans="1:16" ht="24.95" customHeight="1" x14ac:dyDescent="0.25">
      <c r="A135" s="455" t="s">
        <v>869</v>
      </c>
      <c r="B135" s="497"/>
      <c r="C135" s="497"/>
      <c r="D135" s="490"/>
      <c r="E135" s="498"/>
      <c r="F135" s="498"/>
      <c r="G135" s="494"/>
      <c r="H135" s="498"/>
      <c r="I135" s="498"/>
      <c r="J135" s="498"/>
      <c r="K135" s="498"/>
      <c r="L135" s="498"/>
      <c r="P135" s="457"/>
    </row>
    <row r="136" spans="1:16" ht="24.95" customHeight="1" x14ac:dyDescent="0.25">
      <c r="A136" s="455" t="s">
        <v>870</v>
      </c>
      <c r="B136" s="497"/>
      <c r="C136" s="497"/>
      <c r="D136" s="490"/>
      <c r="E136" s="498"/>
      <c r="F136" s="498"/>
      <c r="G136" s="494"/>
      <c r="H136" s="498"/>
      <c r="I136" s="498"/>
      <c r="J136" s="498"/>
      <c r="K136" s="498"/>
      <c r="L136" s="498"/>
      <c r="P136" s="457"/>
    </row>
    <row r="137" spans="1:16" ht="24.95" customHeight="1" x14ac:dyDescent="0.25">
      <c r="A137" s="455" t="s">
        <v>871</v>
      </c>
      <c r="B137" s="497"/>
      <c r="C137" s="497"/>
      <c r="D137" s="490"/>
      <c r="E137" s="498"/>
      <c r="F137" s="498"/>
      <c r="G137" s="494"/>
      <c r="H137" s="498"/>
      <c r="I137" s="498"/>
      <c r="J137" s="498"/>
      <c r="K137" s="498"/>
      <c r="L137" s="498"/>
      <c r="P137" s="457"/>
    </row>
    <row r="138" spans="1:16" ht="24.95" customHeight="1" thickBot="1" x14ac:dyDescent="0.3">
      <c r="A138" s="582" t="s">
        <v>1007</v>
      </c>
      <c r="B138" s="583"/>
      <c r="C138" s="583"/>
      <c r="D138" s="583"/>
      <c r="E138" s="583"/>
      <c r="F138" s="583"/>
      <c r="G138" s="583"/>
      <c r="H138" s="583"/>
      <c r="I138" s="583"/>
      <c r="J138" s="583"/>
      <c r="K138" s="583"/>
      <c r="L138" s="583"/>
      <c r="M138" s="583"/>
      <c r="N138" s="583"/>
      <c r="O138" s="583"/>
      <c r="P138" s="584"/>
    </row>
    <row r="139" spans="1:16" ht="24.95" customHeight="1" thickBot="1" x14ac:dyDescent="0.3">
      <c r="A139" s="458"/>
      <c r="B139" s="585" t="s">
        <v>1152</v>
      </c>
      <c r="C139" s="585"/>
      <c r="D139" s="585"/>
      <c r="E139" s="585"/>
      <c r="F139" s="585"/>
      <c r="G139" s="585"/>
      <c r="H139" s="585"/>
      <c r="I139" s="585"/>
      <c r="J139" s="585"/>
      <c r="K139" s="585"/>
      <c r="L139" s="459"/>
      <c r="M139" s="459"/>
      <c r="N139" s="459"/>
      <c r="O139" s="459"/>
      <c r="P139" s="460"/>
    </row>
    <row r="140" spans="1:16" ht="40.5" customHeight="1" x14ac:dyDescent="0.25">
      <c r="A140" s="586" t="s">
        <v>762</v>
      </c>
      <c r="B140" s="587"/>
      <c r="C140" s="587"/>
      <c r="D140" s="587"/>
      <c r="E140" s="587"/>
      <c r="F140" s="587"/>
      <c r="G140" s="587"/>
      <c r="H140" s="587"/>
      <c r="I140" s="587"/>
      <c r="J140" s="587"/>
      <c r="K140" s="587"/>
      <c r="L140" s="587"/>
      <c r="M140" s="587"/>
      <c r="N140" s="587"/>
      <c r="O140" s="587"/>
      <c r="P140" s="588"/>
    </row>
    <row r="141" spans="1:16" ht="24.95" customHeight="1" x14ac:dyDescent="0.25">
      <c r="A141" s="589" t="s">
        <v>1367</v>
      </c>
      <c r="B141" s="590"/>
      <c r="C141" s="590"/>
      <c r="D141" s="590"/>
      <c r="E141" s="590"/>
      <c r="F141" s="590"/>
      <c r="G141" s="590"/>
      <c r="H141" s="590"/>
      <c r="I141" s="590"/>
      <c r="J141" s="590"/>
      <c r="K141" s="590"/>
      <c r="L141" s="590"/>
      <c r="M141" s="590"/>
      <c r="N141" s="590"/>
      <c r="O141" s="590"/>
      <c r="P141" s="591"/>
    </row>
    <row r="142" spans="1:16" ht="24.95" customHeight="1" x14ac:dyDescent="0.25">
      <c r="A142" s="602" t="s">
        <v>1363</v>
      </c>
      <c r="B142" s="593"/>
      <c r="C142" s="593"/>
      <c r="D142" s="593"/>
      <c r="E142" s="593"/>
      <c r="F142" s="594"/>
      <c r="G142" s="595" t="s">
        <v>764</v>
      </c>
      <c r="H142" s="596"/>
      <c r="I142" s="596"/>
      <c r="J142" s="596"/>
      <c r="K142" s="596"/>
      <c r="L142" s="596"/>
      <c r="M142" s="596"/>
      <c r="N142" s="596"/>
      <c r="O142" s="596"/>
      <c r="P142" s="597"/>
    </row>
    <row r="143" spans="1:16" ht="24.95" customHeight="1" x14ac:dyDescent="0.25">
      <c r="A143" s="598" t="s">
        <v>393</v>
      </c>
      <c r="B143" s="600" t="s">
        <v>644</v>
      </c>
      <c r="C143" s="600" t="s">
        <v>645</v>
      </c>
      <c r="D143" s="505" t="s">
        <v>1613</v>
      </c>
      <c r="E143" s="600" t="s">
        <v>394</v>
      </c>
      <c r="F143" s="600" t="s">
        <v>621</v>
      </c>
      <c r="G143" s="527" t="s">
        <v>31</v>
      </c>
      <c r="H143" s="528"/>
      <c r="I143" s="263" t="s">
        <v>7</v>
      </c>
      <c r="J143" s="264" t="s">
        <v>32</v>
      </c>
      <c r="K143" s="264" t="s">
        <v>640</v>
      </c>
      <c r="L143" s="265" t="s">
        <v>8</v>
      </c>
      <c r="M143" s="266" t="s">
        <v>9</v>
      </c>
      <c r="N143" s="267" t="s">
        <v>10</v>
      </c>
      <c r="O143" s="264" t="s">
        <v>396</v>
      </c>
      <c r="P143" s="268" t="s">
        <v>623</v>
      </c>
    </row>
    <row r="144" spans="1:16" ht="24.95" customHeight="1" x14ac:dyDescent="0.25">
      <c r="A144" s="599"/>
      <c r="B144" s="601"/>
      <c r="C144" s="601"/>
      <c r="D144" s="506"/>
      <c r="E144" s="601"/>
      <c r="F144" s="601"/>
      <c r="G144" s="269" t="s">
        <v>34</v>
      </c>
      <c r="H144" s="270" t="s">
        <v>35</v>
      </c>
      <c r="I144" s="271" t="s">
        <v>36</v>
      </c>
      <c r="J144" s="272" t="s">
        <v>36</v>
      </c>
      <c r="K144" s="272" t="s">
        <v>36</v>
      </c>
      <c r="L144" s="273" t="s">
        <v>37</v>
      </c>
      <c r="M144" s="274" t="s">
        <v>37</v>
      </c>
      <c r="N144" s="275" t="s">
        <v>38</v>
      </c>
      <c r="O144" s="272" t="s">
        <v>37</v>
      </c>
      <c r="P144" s="276" t="s">
        <v>37</v>
      </c>
    </row>
    <row r="145" spans="1:16" ht="24.95" customHeight="1" x14ac:dyDescent="0.25">
      <c r="A145" s="285" t="s">
        <v>172</v>
      </c>
      <c r="B145" s="439">
        <v>100</v>
      </c>
      <c r="C145" s="440">
        <v>100</v>
      </c>
      <c r="D145" s="249" t="s">
        <v>1614</v>
      </c>
      <c r="E145" s="441">
        <f>IFERROR(B145/C145,0)</f>
        <v>1</v>
      </c>
      <c r="F145" s="441" t="s">
        <v>1361</v>
      </c>
      <c r="G145" s="442">
        <f>IFERROR((VLOOKUP($A145,'[1]Tabela de alimentos'!$A$3:$K$1041,2,FALSE))*$C145/100,0)</f>
        <v>38.273869999999967</v>
      </c>
      <c r="H145" s="475">
        <f>IFERROR((VLOOKUP($A145,'[1]Tabela de alimentos'!$A$3:$K$1041,3,FALSE))*$C145/100,0)</f>
        <v>160.13787207999988</v>
      </c>
      <c r="I145" s="441">
        <f>IFERROR((VLOOKUP($A145,'[1]Tabela de alimentos'!$A$3:$K$1041,4,FALSE))*$C145/100,0)</f>
        <v>0.56666666666666665</v>
      </c>
      <c r="J145" s="443">
        <f>IFERROR((VLOOKUP($A145,'[1]Tabela de alimentos'!$A$3:$K$1041,5,FALSE))*$C145/100,0)</f>
        <v>0.13766666666666669</v>
      </c>
      <c r="K145" s="443">
        <f>IFERROR((VLOOKUP($A145,'[1]Tabela de alimentos'!$A$3:$K$1041,6,FALSE))*$C145/100,0)</f>
        <v>9.7826666666666569</v>
      </c>
      <c r="L145" s="444">
        <f>IFERROR((VLOOKUP($A145,'[1]Tabela de alimentos'!$A$3:$K$1041,7,FALSE))*$C145/100,0)</f>
        <v>5.9786666666666664</v>
      </c>
      <c r="M145" s="444">
        <f>IFERROR((VLOOKUP($A145,'[1]Tabela de alimentos'!$A$3:$K$1041,8,FALSE))*$C145/100,0)</f>
        <v>0.10266666666666667</v>
      </c>
      <c r="N145" s="444">
        <f>IFERROR((VLOOKUP($A145,'[1]Tabela de alimentos'!$A$3:$K$1041,9,FALSE))*$C145/100,0)</f>
        <v>0</v>
      </c>
      <c r="O145" s="444">
        <f>IFERROR((VLOOKUP($A145,'[1]Tabela de alimentos'!$A$3:$K$1041,10,FALSE))*$C145/100,0)</f>
        <v>10.475333333333333</v>
      </c>
      <c r="P145" s="445">
        <f>IFERROR((VLOOKUP($A145,'[1]Tabela de alimentos'!$A$3:$K$1041,11,FALSE))*$C145/100,0)</f>
        <v>3.0463333333333331</v>
      </c>
    </row>
    <row r="146" spans="1:16" ht="24.95" customHeight="1" x14ac:dyDescent="0.25">
      <c r="A146" s="285" t="s">
        <v>315</v>
      </c>
      <c r="B146" s="439">
        <v>10</v>
      </c>
      <c r="C146" s="440">
        <v>10</v>
      </c>
      <c r="D146" s="249" t="s">
        <v>1614</v>
      </c>
      <c r="E146" s="441">
        <f>IFERROR(B146/C146,0)</f>
        <v>1</v>
      </c>
      <c r="F146" s="441" t="s">
        <v>1216</v>
      </c>
      <c r="G146" s="446">
        <f>IFERROR((VLOOKUP($A146,'[1]Tabela de alimentos'!$A$3:$K$1041,2,FALSE))*$C146/100,0)</f>
        <v>38.6845724</v>
      </c>
      <c r="H146" s="446">
        <f>IFERROR((VLOOKUP($A146,'[1]Tabela de alimentos'!$A$3:$K$1041,3,FALSE))*$C146/100,0)</f>
        <v>161.85625092159998</v>
      </c>
      <c r="I146" s="494">
        <f>IFERROR((VLOOKUP($A146,'[1]Tabela de alimentos'!$A$3:$K$1041,4,FALSE))*$C146/100,0)</f>
        <v>3.2000000000000001E-2</v>
      </c>
      <c r="J146" s="443">
        <f>IFERROR((VLOOKUP($A146,'[1]Tabela de alimentos'!$A$3:$K$1041,5,FALSE))*$C146/100,0)</f>
        <v>0</v>
      </c>
      <c r="K146" s="443">
        <f>IFERROR((VLOOKUP($A146,'[1]Tabela de alimentos'!$A$3:$K$1041,6,FALSE))*$C146/100,0)</f>
        <v>9.9610000000000003</v>
      </c>
      <c r="L146" s="444">
        <f>IFERROR((VLOOKUP($A146,'[1]Tabela de alimentos'!$A$3:$K$1041,7,FALSE))*$C146/100,0)</f>
        <v>0.75866666666666671</v>
      </c>
      <c r="M146" s="444">
        <f>IFERROR((VLOOKUP($A146,'[1]Tabela de alimentos'!$A$3:$K$1041,8,FALSE))*$C146/100,0)</f>
        <v>1.6333333333333332E-2</v>
      </c>
      <c r="N146" s="444">
        <f>IFERROR((VLOOKUP($A146,'[1]Tabela de alimentos'!$A$3:$K$1041,9,FALSE))*$C146/100,0)</f>
        <v>0</v>
      </c>
      <c r="O146" s="444">
        <f>IFERROR((VLOOKUP($A146,'[1]Tabela de alimentos'!$A$3:$K$1041,10,FALSE))*$C146/100,0)</f>
        <v>0</v>
      </c>
      <c r="P146" s="445">
        <f>IFERROR((VLOOKUP($A146,'[1]Tabela de alimentos'!$A$3:$K$1041,11,FALSE))*$C146/100,0)</f>
        <v>0</v>
      </c>
    </row>
    <row r="147" spans="1:16" ht="24.95" customHeight="1" x14ac:dyDescent="0.25">
      <c r="A147" s="495" t="s">
        <v>1209</v>
      </c>
      <c r="B147" s="579" t="s">
        <v>1364</v>
      </c>
      <c r="C147" s="580"/>
      <c r="D147" s="481"/>
      <c r="E147" s="447"/>
      <c r="F147" s="447"/>
      <c r="G147" s="496"/>
      <c r="H147" s="448"/>
      <c r="I147" s="448"/>
      <c r="J147" s="448"/>
      <c r="K147" s="448"/>
      <c r="L147" s="448"/>
      <c r="M147" s="448"/>
      <c r="N147" s="448"/>
      <c r="O147" s="448"/>
      <c r="P147" s="449"/>
    </row>
    <row r="148" spans="1:16" ht="24.95" customHeight="1" x14ac:dyDescent="0.25">
      <c r="A148" s="450" t="s">
        <v>767</v>
      </c>
      <c r="B148" s="581"/>
      <c r="C148" s="581"/>
      <c r="D148" s="250"/>
      <c r="E148" s="451"/>
      <c r="F148" s="451"/>
      <c r="G148" s="452"/>
      <c r="H148" s="451"/>
      <c r="I148" s="451"/>
      <c r="J148" s="451"/>
      <c r="K148" s="451"/>
      <c r="L148" s="451"/>
      <c r="M148" s="453"/>
      <c r="N148" s="453"/>
      <c r="O148" s="453"/>
      <c r="P148" s="454"/>
    </row>
    <row r="149" spans="1:16" ht="24.95" customHeight="1" x14ac:dyDescent="0.25">
      <c r="A149" s="455" t="s">
        <v>869</v>
      </c>
      <c r="B149" s="497"/>
      <c r="C149" s="497"/>
      <c r="D149" s="490"/>
      <c r="E149" s="498"/>
      <c r="F149" s="498"/>
      <c r="G149" s="494"/>
      <c r="H149" s="498"/>
      <c r="I149" s="498"/>
      <c r="J149" s="498"/>
      <c r="K149" s="498"/>
      <c r="L149" s="498"/>
      <c r="P149" s="457"/>
    </row>
    <row r="150" spans="1:16" ht="24.95" customHeight="1" x14ac:dyDescent="0.25">
      <c r="A150" s="455" t="s">
        <v>870</v>
      </c>
      <c r="B150" s="497"/>
      <c r="C150" s="497"/>
      <c r="D150" s="490"/>
      <c r="E150" s="498"/>
      <c r="F150" s="498"/>
      <c r="G150" s="494"/>
      <c r="H150" s="498"/>
      <c r="I150" s="498"/>
      <c r="J150" s="498"/>
      <c r="K150" s="498"/>
      <c r="L150" s="498"/>
      <c r="P150" s="457"/>
    </row>
    <row r="151" spans="1:16" ht="24.95" customHeight="1" x14ac:dyDescent="0.25">
      <c r="A151" s="455" t="s">
        <v>871</v>
      </c>
      <c r="B151" s="497"/>
      <c r="C151" s="497"/>
      <c r="D151" s="490"/>
      <c r="E151" s="498"/>
      <c r="F151" s="498"/>
      <c r="G151" s="494"/>
      <c r="H151" s="498"/>
      <c r="I151" s="498"/>
      <c r="J151" s="498"/>
      <c r="K151" s="498"/>
      <c r="L151" s="498"/>
      <c r="P151" s="457"/>
    </row>
    <row r="152" spans="1:16" ht="24.95" customHeight="1" thickBot="1" x14ac:dyDescent="0.3">
      <c r="A152" s="582" t="s">
        <v>1007</v>
      </c>
      <c r="B152" s="583"/>
      <c r="C152" s="583"/>
      <c r="D152" s="583"/>
      <c r="E152" s="583"/>
      <c r="F152" s="583"/>
      <c r="G152" s="583"/>
      <c r="H152" s="583"/>
      <c r="I152" s="583"/>
      <c r="J152" s="583"/>
      <c r="K152" s="583"/>
      <c r="L152" s="583"/>
      <c r="M152" s="583"/>
      <c r="N152" s="583"/>
      <c r="O152" s="583"/>
      <c r="P152" s="584"/>
    </row>
    <row r="153" spans="1:16" ht="24.95" customHeight="1" thickBot="1" x14ac:dyDescent="0.3">
      <c r="A153" s="458"/>
      <c r="B153" s="585" t="s">
        <v>1152</v>
      </c>
      <c r="C153" s="585"/>
      <c r="D153" s="585"/>
      <c r="E153" s="585"/>
      <c r="F153" s="585"/>
      <c r="G153" s="585"/>
      <c r="H153" s="585"/>
      <c r="I153" s="585"/>
      <c r="J153" s="585"/>
      <c r="K153" s="585"/>
      <c r="L153" s="459"/>
      <c r="M153" s="459"/>
      <c r="N153" s="459"/>
      <c r="O153" s="459"/>
      <c r="P153" s="460"/>
    </row>
    <row r="154" spans="1:16" ht="48" customHeight="1" x14ac:dyDescent="0.25">
      <c r="A154" s="586" t="s">
        <v>762</v>
      </c>
      <c r="B154" s="587"/>
      <c r="C154" s="587"/>
      <c r="D154" s="587"/>
      <c r="E154" s="587"/>
      <c r="F154" s="587"/>
      <c r="G154" s="587"/>
      <c r="H154" s="587"/>
      <c r="I154" s="587"/>
      <c r="J154" s="587"/>
      <c r="K154" s="587"/>
      <c r="L154" s="587"/>
      <c r="M154" s="587"/>
      <c r="N154" s="587"/>
      <c r="O154" s="587"/>
      <c r="P154" s="588"/>
    </row>
    <row r="155" spans="1:16" ht="24.95" customHeight="1" x14ac:dyDescent="0.25">
      <c r="A155" s="589" t="s">
        <v>1367</v>
      </c>
      <c r="B155" s="590"/>
      <c r="C155" s="590"/>
      <c r="D155" s="590"/>
      <c r="E155" s="590"/>
      <c r="F155" s="590"/>
      <c r="G155" s="590"/>
      <c r="H155" s="590"/>
      <c r="I155" s="590"/>
      <c r="J155" s="590"/>
      <c r="K155" s="590"/>
      <c r="L155" s="590"/>
      <c r="M155" s="590"/>
      <c r="N155" s="590"/>
      <c r="O155" s="590"/>
      <c r="P155" s="591"/>
    </row>
    <row r="156" spans="1:16" ht="24.95" customHeight="1" x14ac:dyDescent="0.25">
      <c r="A156" s="602" t="s">
        <v>1627</v>
      </c>
      <c r="B156" s="593"/>
      <c r="C156" s="593"/>
      <c r="D156" s="593"/>
      <c r="E156" s="593"/>
      <c r="F156" s="594"/>
      <c r="G156" s="595" t="s">
        <v>764</v>
      </c>
      <c r="H156" s="596"/>
      <c r="I156" s="596"/>
      <c r="J156" s="596"/>
      <c r="K156" s="596"/>
      <c r="L156" s="596"/>
      <c r="M156" s="596"/>
      <c r="N156" s="596"/>
      <c r="O156" s="596"/>
      <c r="P156" s="597"/>
    </row>
    <row r="157" spans="1:16" ht="24.95" customHeight="1" x14ac:dyDescent="0.25">
      <c r="A157" s="598" t="s">
        <v>393</v>
      </c>
      <c r="B157" s="600" t="s">
        <v>644</v>
      </c>
      <c r="C157" s="600" t="s">
        <v>645</v>
      </c>
      <c r="D157" s="505" t="s">
        <v>1613</v>
      </c>
      <c r="E157" s="600" t="s">
        <v>394</v>
      </c>
      <c r="F157" s="600" t="s">
        <v>621</v>
      </c>
      <c r="G157" s="527" t="s">
        <v>31</v>
      </c>
      <c r="H157" s="528"/>
      <c r="I157" s="263" t="s">
        <v>7</v>
      </c>
      <c r="J157" s="264" t="s">
        <v>32</v>
      </c>
      <c r="K157" s="264" t="s">
        <v>640</v>
      </c>
      <c r="L157" s="265" t="s">
        <v>8</v>
      </c>
      <c r="M157" s="266" t="s">
        <v>9</v>
      </c>
      <c r="N157" s="267" t="s">
        <v>10</v>
      </c>
      <c r="O157" s="264" t="s">
        <v>396</v>
      </c>
      <c r="P157" s="268" t="s">
        <v>623</v>
      </c>
    </row>
    <row r="158" spans="1:16" ht="24.95" customHeight="1" x14ac:dyDescent="0.25">
      <c r="A158" s="599"/>
      <c r="B158" s="601"/>
      <c r="C158" s="601"/>
      <c r="D158" s="506"/>
      <c r="E158" s="601"/>
      <c r="F158" s="601"/>
      <c r="G158" s="269" t="s">
        <v>34</v>
      </c>
      <c r="H158" s="267" t="s">
        <v>35</v>
      </c>
      <c r="I158" s="271" t="s">
        <v>36</v>
      </c>
      <c r="J158" s="272" t="s">
        <v>36</v>
      </c>
      <c r="K158" s="272" t="s">
        <v>36</v>
      </c>
      <c r="L158" s="273" t="s">
        <v>37</v>
      </c>
      <c r="M158" s="274" t="s">
        <v>37</v>
      </c>
      <c r="N158" s="275" t="s">
        <v>38</v>
      </c>
      <c r="O158" s="272" t="s">
        <v>37</v>
      </c>
      <c r="P158" s="276" t="s">
        <v>37</v>
      </c>
    </row>
    <row r="159" spans="1:16" ht="24.95" customHeight="1" x14ac:dyDescent="0.25">
      <c r="A159" s="285" t="s">
        <v>1002</v>
      </c>
      <c r="B159" s="439">
        <v>100</v>
      </c>
      <c r="C159" s="440">
        <v>100</v>
      </c>
      <c r="D159" s="249" t="s">
        <v>1614</v>
      </c>
      <c r="E159" s="441">
        <f>IFERROR(B159/C159,0)</f>
        <v>1</v>
      </c>
      <c r="F159" s="441" t="s">
        <v>1361</v>
      </c>
      <c r="G159" s="470">
        <f>IFERROR((VLOOKUP($A159,'[1]Tabela de alimentos'!$A$3:$K$1041,2,FALSE))*$C159/100,0)</f>
        <v>54.169930434782621</v>
      </c>
      <c r="H159" s="442">
        <f>IFERROR((VLOOKUP($A159,'[1]Tabela de alimentos'!$A$3:$K$1041,3,FALSE))*$C159/100,0)</f>
        <v>226.64698893913049</v>
      </c>
      <c r="I159" s="494">
        <f>IFERROR((VLOOKUP($A159,'[1]Tabela de alimentos'!$A$3:$K$1041,4,FALSE))*$C159/100,0)</f>
        <v>1.0869565217391304</v>
      </c>
      <c r="J159" s="443">
        <f>IFERROR((VLOOKUP($A159,'[1]Tabela de alimentos'!$A$3:$K$1041,5,FALSE))*$C159/100,0)</f>
        <v>0.44</v>
      </c>
      <c r="K159" s="443">
        <f>IFERROR((VLOOKUP($A159,'[1]Tabela de alimentos'!$A$3:$K$1041,6,FALSE))*$C159/100,0)</f>
        <v>13.009710144927533</v>
      </c>
      <c r="L159" s="444">
        <f>IFERROR((VLOOKUP($A159,'[1]Tabela de alimentos'!$A$3:$K$1041,7,FALSE))*$C159/100,0)</f>
        <v>4.4513333333333334</v>
      </c>
      <c r="M159" s="444">
        <f>IFERROR((VLOOKUP($A159,'[1]Tabela de alimentos'!$A$3:$K$1041,8,FALSE))*$C159/100,0)</f>
        <v>0.17</v>
      </c>
      <c r="N159" s="444">
        <f>IFERROR((VLOOKUP($A159,'[1]Tabela de alimentos'!$A$3:$K$1041,9,FALSE))*$C159/100,0)</f>
        <v>79</v>
      </c>
      <c r="O159" s="444">
        <f>IFERROR((VLOOKUP($A159,'[1]Tabela de alimentos'!$A$3:$K$1041,10,FALSE))*$C159/100,0)</f>
        <v>80.601666666666674</v>
      </c>
      <c r="P159" s="445">
        <f>IFERROR((VLOOKUP($A159,'[1]Tabela de alimentos'!$A$3:$K$1041,11,FALSE))*$C159/100,0)</f>
        <v>0</v>
      </c>
    </row>
    <row r="160" spans="1:16" ht="24.95" customHeight="1" x14ac:dyDescent="0.25">
      <c r="A160" s="285" t="s">
        <v>307</v>
      </c>
      <c r="B160" s="439">
        <v>30</v>
      </c>
      <c r="C160" s="440">
        <v>30</v>
      </c>
      <c r="D160" s="249" t="s">
        <v>1614</v>
      </c>
      <c r="E160" s="441">
        <f>IFERROR(B160/C160,0)</f>
        <v>1</v>
      </c>
      <c r="F160" s="441" t="s">
        <v>1225</v>
      </c>
      <c r="G160" s="441">
        <f>IFERROR((VLOOKUP($A160,'[1]Tabela de alimentos'!$A$3:$K$1041,2,FALSE))*$C160/100,0)</f>
        <v>148.99508999999998</v>
      </c>
      <c r="H160" s="443">
        <f>IFERROR((VLOOKUP($A160,'[1]Tabela de alimentos'!$A$3:$K$1041,3,FALSE))*$C160/100,0)</f>
        <v>623.39545655999996</v>
      </c>
      <c r="I160" s="494">
        <f>IFERROR((VLOOKUP($A160,'[1]Tabela de alimentos'!$A$3:$K$1041,4,FALSE))*$C160/100,0)</f>
        <v>7.6260000000000003</v>
      </c>
      <c r="J160" s="443">
        <f>IFERROR((VLOOKUP($A160,'[1]Tabela de alimentos'!$A$3:$K$1041,5,FALSE))*$C160/100,0)</f>
        <v>8.0710000000000015</v>
      </c>
      <c r="K160" s="443">
        <f>IFERROR((VLOOKUP($A160,'[1]Tabela de alimentos'!$A$3:$K$1041,6,FALSE))*$C160/100,0)</f>
        <v>11.754000000000001</v>
      </c>
      <c r="L160" s="444">
        <f>IFERROR((VLOOKUP($A160,'[1]Tabela de alimentos'!$A$3:$K$1041,7,FALSE))*$C160/100,0)</f>
        <v>267.08199999999999</v>
      </c>
      <c r="M160" s="444">
        <f>IFERROR((VLOOKUP($A160,'[1]Tabela de alimentos'!$A$3:$K$1041,8,FALSE))*$C160/100,0)</f>
        <v>0.157</v>
      </c>
      <c r="N160" s="444">
        <f>IFERROR((VLOOKUP($A160,'[1]Tabela de alimentos'!$A$3:$K$1041,9,FALSE))*$C160/100,0)</f>
        <v>108.31700000000001</v>
      </c>
      <c r="O160" s="444">
        <f>IFERROR((VLOOKUP($A160,'[1]Tabela de alimentos'!$A$3:$K$1041,10,FALSE))*$C160/100,0)</f>
        <v>0</v>
      </c>
      <c r="P160" s="445">
        <f>IFERROR((VLOOKUP($A160,'[1]Tabela de alimentos'!$A$3:$K$1041,11,FALSE))*$C160/100,0)</f>
        <v>96.9</v>
      </c>
    </row>
    <row r="161" spans="1:16" ht="24.95" customHeight="1" x14ac:dyDescent="0.25">
      <c r="A161" s="285" t="s">
        <v>315</v>
      </c>
      <c r="B161" s="439">
        <v>20</v>
      </c>
      <c r="C161" s="440">
        <v>20</v>
      </c>
      <c r="D161" s="249" t="s">
        <v>1614</v>
      </c>
      <c r="E161" s="441">
        <f>IFERROR(B161/C161,0)</f>
        <v>1</v>
      </c>
      <c r="F161" s="441" t="s">
        <v>1236</v>
      </c>
      <c r="G161" s="471">
        <f>IFERROR((VLOOKUP($A161,'[1]Tabela de alimentos'!$A$3:$K$1041,2,FALSE))*$C161/100,0)</f>
        <v>77.369144800000001</v>
      </c>
      <c r="H161" s="446">
        <f>IFERROR((VLOOKUP($A161,'[1]Tabela de alimentos'!$A$3:$K$1041,3,FALSE))*$C161/100,0)</f>
        <v>323.71250184319996</v>
      </c>
      <c r="I161" s="494">
        <f>IFERROR((VLOOKUP($A161,'[1]Tabela de alimentos'!$A$3:$K$1041,4,FALSE))*$C161/100,0)</f>
        <v>6.4000000000000001E-2</v>
      </c>
      <c r="J161" s="443">
        <f>IFERROR((VLOOKUP($A161,'[1]Tabela de alimentos'!$A$3:$K$1041,5,FALSE))*$C161/100,0)</f>
        <v>0</v>
      </c>
      <c r="K161" s="443">
        <f>IFERROR((VLOOKUP($A161,'[1]Tabela de alimentos'!$A$3:$K$1041,6,FALSE))*$C161/100,0)</f>
        <v>19.922000000000001</v>
      </c>
      <c r="L161" s="444">
        <f>IFERROR((VLOOKUP($A161,'[1]Tabela de alimentos'!$A$3:$K$1041,7,FALSE))*$C161/100,0)</f>
        <v>1.5173333333333334</v>
      </c>
      <c r="M161" s="444">
        <f>IFERROR((VLOOKUP($A161,'[1]Tabela de alimentos'!$A$3:$K$1041,8,FALSE))*$C161/100,0)</f>
        <v>3.2666666666666663E-2</v>
      </c>
      <c r="N161" s="444">
        <f>IFERROR((VLOOKUP($A161,'[1]Tabela de alimentos'!$A$3:$K$1041,9,FALSE))*$C161/100,0)</f>
        <v>0</v>
      </c>
      <c r="O161" s="444">
        <f>IFERROR((VLOOKUP($A161,'[1]Tabela de alimentos'!$A$3:$K$1041,10,FALSE))*$C161/100,0)</f>
        <v>0</v>
      </c>
      <c r="P161" s="445">
        <f>IFERROR((VLOOKUP($A161,'[1]Tabela de alimentos'!$A$3:$K$1041,11,FALSE))*$C161/100,0)</f>
        <v>0</v>
      </c>
    </row>
    <row r="162" spans="1:16" ht="24.95" customHeight="1" x14ac:dyDescent="0.25">
      <c r="A162" s="495" t="s">
        <v>1209</v>
      </c>
      <c r="B162" s="579" t="s">
        <v>1364</v>
      </c>
      <c r="C162" s="580"/>
      <c r="D162" s="481"/>
      <c r="E162" s="447"/>
      <c r="F162" s="447"/>
      <c r="G162" s="496"/>
      <c r="H162" s="448"/>
      <c r="I162" s="448"/>
      <c r="J162" s="448"/>
      <c r="K162" s="448"/>
      <c r="L162" s="448"/>
      <c r="M162" s="448"/>
      <c r="N162" s="448"/>
      <c r="O162" s="448"/>
      <c r="P162" s="449"/>
    </row>
    <row r="163" spans="1:16" ht="24.95" customHeight="1" x14ac:dyDescent="0.25">
      <c r="A163" s="450" t="s">
        <v>767</v>
      </c>
      <c r="B163" s="581"/>
      <c r="C163" s="581"/>
      <c r="D163" s="250"/>
      <c r="E163" s="451"/>
      <c r="F163" s="451"/>
      <c r="G163" s="452"/>
      <c r="H163" s="451"/>
      <c r="I163" s="451"/>
      <c r="J163" s="451"/>
      <c r="K163" s="451"/>
      <c r="L163" s="451"/>
      <c r="M163" s="453"/>
      <c r="N163" s="453"/>
      <c r="O163" s="453"/>
      <c r="P163" s="454"/>
    </row>
    <row r="164" spans="1:16" ht="24.95" customHeight="1" x14ac:dyDescent="0.25">
      <c r="A164" s="455" t="s">
        <v>869</v>
      </c>
      <c r="B164" s="497"/>
      <c r="C164" s="497"/>
      <c r="D164" s="490"/>
      <c r="E164" s="498"/>
      <c r="F164" s="498"/>
      <c r="G164" s="494"/>
      <c r="H164" s="498"/>
      <c r="I164" s="498"/>
      <c r="J164" s="498"/>
      <c r="K164" s="498"/>
      <c r="L164" s="498"/>
      <c r="P164" s="457"/>
    </row>
    <row r="165" spans="1:16" ht="24.95" customHeight="1" x14ac:dyDescent="0.25">
      <c r="A165" s="455" t="s">
        <v>1122</v>
      </c>
      <c r="B165" s="497"/>
      <c r="C165" s="497"/>
      <c r="D165" s="490"/>
      <c r="E165" s="498"/>
      <c r="F165" s="498"/>
      <c r="G165" s="494"/>
      <c r="H165" s="498"/>
      <c r="I165" s="498"/>
      <c r="J165" s="498"/>
      <c r="K165" s="498"/>
      <c r="L165" s="498"/>
      <c r="P165" s="457"/>
    </row>
    <row r="166" spans="1:16" ht="24.95" customHeight="1" x14ac:dyDescent="0.25">
      <c r="A166" s="455" t="s">
        <v>1123</v>
      </c>
      <c r="B166" s="497"/>
      <c r="C166" s="497"/>
      <c r="D166" s="490"/>
      <c r="E166" s="498"/>
      <c r="F166" s="498"/>
      <c r="G166" s="494"/>
      <c r="H166" s="498"/>
      <c r="I166" s="498"/>
      <c r="J166" s="498"/>
      <c r="K166" s="498"/>
      <c r="L166" s="498"/>
      <c r="P166" s="457"/>
    </row>
    <row r="167" spans="1:16" ht="24.95" customHeight="1" x14ac:dyDescent="0.25">
      <c r="A167" s="455" t="s">
        <v>1124</v>
      </c>
      <c r="B167" s="497"/>
      <c r="C167" s="497"/>
      <c r="D167" s="490"/>
      <c r="E167" s="498"/>
      <c r="F167" s="498"/>
      <c r="G167" s="494"/>
      <c r="H167" s="498"/>
      <c r="I167" s="498"/>
      <c r="J167" s="498"/>
      <c r="K167" s="498"/>
      <c r="L167" s="498"/>
      <c r="P167" s="457"/>
    </row>
    <row r="168" spans="1:16" ht="24.95" customHeight="1" thickBot="1" x14ac:dyDescent="0.3">
      <c r="A168" s="582" t="s">
        <v>1125</v>
      </c>
      <c r="B168" s="583"/>
      <c r="C168" s="583"/>
      <c r="D168" s="583"/>
      <c r="E168" s="583"/>
      <c r="F168" s="583"/>
      <c r="G168" s="583"/>
      <c r="H168" s="583"/>
      <c r="I168" s="583"/>
      <c r="J168" s="583"/>
      <c r="K168" s="583"/>
      <c r="L168" s="583"/>
      <c r="M168" s="583"/>
      <c r="N168" s="583"/>
      <c r="O168" s="583"/>
      <c r="P168" s="584"/>
    </row>
    <row r="169" spans="1:16" ht="24.95" customHeight="1" thickBot="1" x14ac:dyDescent="0.3">
      <c r="A169" s="477"/>
      <c r="B169" s="585" t="s">
        <v>1152</v>
      </c>
      <c r="C169" s="585"/>
      <c r="D169" s="585"/>
      <c r="E169" s="585"/>
      <c r="F169" s="585"/>
      <c r="G169" s="585"/>
      <c r="H169" s="585"/>
      <c r="I169" s="585"/>
      <c r="J169" s="585"/>
      <c r="K169" s="585"/>
      <c r="L169" s="478"/>
      <c r="M169" s="478"/>
      <c r="N169" s="478"/>
      <c r="O169" s="478"/>
      <c r="P169" s="479"/>
    </row>
    <row r="170" spans="1:16" ht="36" customHeight="1" x14ac:dyDescent="0.25">
      <c r="A170" s="586" t="s">
        <v>762</v>
      </c>
      <c r="B170" s="587"/>
      <c r="C170" s="587"/>
      <c r="D170" s="587"/>
      <c r="E170" s="587"/>
      <c r="F170" s="587"/>
      <c r="G170" s="587"/>
      <c r="H170" s="587"/>
      <c r="I170" s="587"/>
      <c r="J170" s="587"/>
      <c r="K170" s="587"/>
      <c r="L170" s="587"/>
      <c r="M170" s="587"/>
      <c r="N170" s="587"/>
      <c r="O170" s="587"/>
      <c r="P170" s="588"/>
    </row>
    <row r="171" spans="1:16" ht="24.95" customHeight="1" x14ac:dyDescent="0.25">
      <c r="A171" s="589" t="s">
        <v>1367</v>
      </c>
      <c r="B171" s="590"/>
      <c r="C171" s="590"/>
      <c r="D171" s="590"/>
      <c r="E171" s="590"/>
      <c r="F171" s="590"/>
      <c r="G171" s="590"/>
      <c r="H171" s="590"/>
      <c r="I171" s="590"/>
      <c r="J171" s="590"/>
      <c r="K171" s="590"/>
      <c r="L171" s="590"/>
      <c r="M171" s="590"/>
      <c r="N171" s="590"/>
      <c r="O171" s="590"/>
      <c r="P171" s="591"/>
    </row>
    <row r="172" spans="1:16" ht="24.95" customHeight="1" x14ac:dyDescent="0.25">
      <c r="A172" s="602" t="s">
        <v>1628</v>
      </c>
      <c r="B172" s="593"/>
      <c r="C172" s="593"/>
      <c r="D172" s="593"/>
      <c r="E172" s="593"/>
      <c r="F172" s="594"/>
      <c r="G172" s="595" t="s">
        <v>764</v>
      </c>
      <c r="H172" s="596"/>
      <c r="I172" s="596"/>
      <c r="J172" s="596"/>
      <c r="K172" s="596"/>
      <c r="L172" s="596"/>
      <c r="M172" s="596"/>
      <c r="N172" s="596"/>
      <c r="O172" s="596"/>
      <c r="P172" s="597"/>
    </row>
    <row r="173" spans="1:16" ht="24.95" customHeight="1" x14ac:dyDescent="0.25">
      <c r="A173" s="598" t="s">
        <v>393</v>
      </c>
      <c r="B173" s="600" t="s">
        <v>644</v>
      </c>
      <c r="C173" s="600" t="s">
        <v>645</v>
      </c>
      <c r="D173" s="505" t="s">
        <v>1613</v>
      </c>
      <c r="E173" s="600" t="s">
        <v>394</v>
      </c>
      <c r="F173" s="600" t="s">
        <v>621</v>
      </c>
      <c r="G173" s="527" t="s">
        <v>31</v>
      </c>
      <c r="H173" s="528"/>
      <c r="I173" s="263" t="s">
        <v>7</v>
      </c>
      <c r="J173" s="264" t="s">
        <v>32</v>
      </c>
      <c r="K173" s="264" t="s">
        <v>640</v>
      </c>
      <c r="L173" s="265" t="s">
        <v>8</v>
      </c>
      <c r="M173" s="266" t="s">
        <v>9</v>
      </c>
      <c r="N173" s="267" t="s">
        <v>10</v>
      </c>
      <c r="O173" s="264" t="s">
        <v>396</v>
      </c>
      <c r="P173" s="268" t="s">
        <v>623</v>
      </c>
    </row>
    <row r="174" spans="1:16" ht="24.95" customHeight="1" x14ac:dyDescent="0.25">
      <c r="A174" s="599"/>
      <c r="B174" s="601"/>
      <c r="C174" s="601"/>
      <c r="D174" s="506"/>
      <c r="E174" s="601"/>
      <c r="F174" s="601"/>
      <c r="G174" s="269" t="s">
        <v>34</v>
      </c>
      <c r="H174" s="267" t="s">
        <v>35</v>
      </c>
      <c r="I174" s="271" t="s">
        <v>36</v>
      </c>
      <c r="J174" s="272" t="s">
        <v>36</v>
      </c>
      <c r="K174" s="272" t="s">
        <v>36</v>
      </c>
      <c r="L174" s="273" t="s">
        <v>37</v>
      </c>
      <c r="M174" s="274" t="s">
        <v>37</v>
      </c>
      <c r="N174" s="275" t="s">
        <v>38</v>
      </c>
      <c r="O174" s="272" t="s">
        <v>37</v>
      </c>
      <c r="P174" s="276" t="s">
        <v>37</v>
      </c>
    </row>
    <row r="175" spans="1:16" ht="24.95" customHeight="1" x14ac:dyDescent="0.25">
      <c r="A175" s="285" t="s">
        <v>368</v>
      </c>
      <c r="B175" s="439">
        <v>155</v>
      </c>
      <c r="C175" s="440">
        <v>150</v>
      </c>
      <c r="D175" s="249" t="s">
        <v>1614</v>
      </c>
      <c r="E175" s="441">
        <f>IFERROR(B175/C175,0)</f>
        <v>1.0333333333333334</v>
      </c>
      <c r="F175" s="441" t="s">
        <v>1212</v>
      </c>
      <c r="G175" s="470">
        <f>IFERROR((VLOOKUP($A175,'[1]Tabela de alimentos'!$A$3:$K$1041,2,FALSE))*$C175/100,0)</f>
        <v>81.254895652173943</v>
      </c>
      <c r="H175" s="442">
        <f>IFERROR((VLOOKUP($A175,'[1]Tabela de alimentos'!$A$3:$K$1041,3,FALSE))*$C175/100,0)</f>
        <v>339.97048340869571</v>
      </c>
      <c r="I175" s="494">
        <f>IFERROR((VLOOKUP($A175,'[1]Tabela de alimentos'!$A$3:$K$1041,4,FALSE))*$C175/100,0)</f>
        <v>1.6304347826086956</v>
      </c>
      <c r="J175" s="443">
        <f>IFERROR((VLOOKUP($A175,'[1]Tabela de alimentos'!$A$3:$K$1041,5,FALSE))*$C175/100,0)</f>
        <v>0.66</v>
      </c>
      <c r="K175" s="443">
        <f>IFERROR((VLOOKUP($A175,'[1]Tabela de alimentos'!$A$3:$K$1041,6,FALSE))*$C175/100,0)</f>
        <v>19.514565217391301</v>
      </c>
      <c r="L175" s="444">
        <f>IFERROR((VLOOKUP($A175,'[1]Tabela de alimentos'!$A$3:$K$1041,7,FALSE))*$C175/100,0)</f>
        <v>6.6770000000000005</v>
      </c>
      <c r="M175" s="444">
        <f>IFERROR((VLOOKUP($A175,'[1]Tabela de alimentos'!$A$3:$K$1041,8,FALSE))*$C175/100,0)</f>
        <v>0.25500000000000006</v>
      </c>
      <c r="N175" s="444">
        <f>IFERROR((VLOOKUP($A175,'[1]Tabela de alimentos'!$A$3:$K$1041,9,FALSE))*$C175/100,0)</f>
        <v>118.5</v>
      </c>
      <c r="O175" s="444">
        <f>IFERROR((VLOOKUP($A175,'[1]Tabela de alimentos'!$A$3:$K$1041,10,FALSE))*$C175/100,0)</f>
        <v>120.90250000000002</v>
      </c>
      <c r="P175" s="445">
        <f>IFERROR((VLOOKUP($A175,'[1]Tabela de alimentos'!$A$3:$K$1041,11,FALSE))*$C175/100,0)</f>
        <v>0</v>
      </c>
    </row>
    <row r="176" spans="1:16" ht="24.95" customHeight="1" x14ac:dyDescent="0.25">
      <c r="A176" s="285" t="s">
        <v>307</v>
      </c>
      <c r="B176" s="439">
        <v>48</v>
      </c>
      <c r="C176" s="440">
        <v>48</v>
      </c>
      <c r="D176" s="249" t="s">
        <v>1614</v>
      </c>
      <c r="E176" s="441">
        <f>IFERROR(B176/C176,0)</f>
        <v>1</v>
      </c>
      <c r="F176" s="441" t="s">
        <v>1246</v>
      </c>
      <c r="G176" s="441">
        <f>IFERROR((VLOOKUP($A176,'[1]Tabela de alimentos'!$A$3:$K$1041,2,FALSE))*$C176/100,0)</f>
        <v>238.39214399999997</v>
      </c>
      <c r="H176" s="443">
        <f>IFERROR((VLOOKUP($A176,'[1]Tabela de alimentos'!$A$3:$K$1041,3,FALSE))*$C176/100,0)</f>
        <v>997.43273049599986</v>
      </c>
      <c r="I176" s="494">
        <f>IFERROR((VLOOKUP($A176,'[1]Tabela de alimentos'!$A$3:$K$1041,4,FALSE))*$C176/100,0)</f>
        <v>12.201600000000001</v>
      </c>
      <c r="J176" s="443">
        <f>IFERROR((VLOOKUP($A176,'[1]Tabela de alimentos'!$A$3:$K$1041,5,FALSE))*$C176/100,0)</f>
        <v>12.913600000000001</v>
      </c>
      <c r="K176" s="443">
        <f>IFERROR((VLOOKUP($A176,'[1]Tabela de alimentos'!$A$3:$K$1041,6,FALSE))*$C176/100,0)</f>
        <v>18.8064</v>
      </c>
      <c r="L176" s="444">
        <f>IFERROR((VLOOKUP($A176,'[1]Tabela de alimentos'!$A$3:$K$1041,7,FALSE))*$C176/100,0)</f>
        <v>427.33119999999997</v>
      </c>
      <c r="M176" s="444">
        <f>IFERROR((VLOOKUP($A176,'[1]Tabela de alimentos'!$A$3:$K$1041,8,FALSE))*$C176/100,0)</f>
        <v>0.25119999999999998</v>
      </c>
      <c r="N176" s="444">
        <f>IFERROR((VLOOKUP($A176,'[1]Tabela de alimentos'!$A$3:$K$1041,9,FALSE))*$C176/100,0)</f>
        <v>173.30720000000002</v>
      </c>
      <c r="O176" s="444">
        <f>IFERROR((VLOOKUP($A176,'[1]Tabela de alimentos'!$A$3:$K$1041,10,FALSE))*$C176/100,0)</f>
        <v>0</v>
      </c>
      <c r="P176" s="445">
        <f>IFERROR((VLOOKUP($A176,'[1]Tabela de alimentos'!$A$3:$K$1041,11,FALSE))*$C176/100,0)</f>
        <v>155.04</v>
      </c>
    </row>
    <row r="177" spans="1:16" ht="24.95" customHeight="1" x14ac:dyDescent="0.25">
      <c r="A177" s="285" t="s">
        <v>315</v>
      </c>
      <c r="B177" s="439">
        <v>20</v>
      </c>
      <c r="C177" s="440">
        <v>20</v>
      </c>
      <c r="D177" s="249" t="s">
        <v>1614</v>
      </c>
      <c r="E177" s="441">
        <f>IFERROR(B177/C177,0)</f>
        <v>1</v>
      </c>
      <c r="F177" s="441" t="s">
        <v>1236</v>
      </c>
      <c r="G177" s="471">
        <f>IFERROR((VLOOKUP($A177,'[1]Tabela de alimentos'!$A$3:$K$1041,2,FALSE))*$C177/100,0)</f>
        <v>77.369144800000001</v>
      </c>
      <c r="H177" s="446">
        <f>IFERROR((VLOOKUP($A177,'[1]Tabela de alimentos'!$A$3:$K$1041,3,FALSE))*$C177/100,0)</f>
        <v>323.71250184319996</v>
      </c>
      <c r="I177" s="494">
        <f>IFERROR((VLOOKUP($A177,'[1]Tabela de alimentos'!$A$3:$K$1041,4,FALSE))*$C177/100,0)</f>
        <v>6.4000000000000001E-2</v>
      </c>
      <c r="J177" s="443">
        <f>IFERROR((VLOOKUP($A177,'[1]Tabela de alimentos'!$A$3:$K$1041,5,FALSE))*$C177/100,0)</f>
        <v>0</v>
      </c>
      <c r="K177" s="443">
        <f>IFERROR((VLOOKUP($A177,'[1]Tabela de alimentos'!$A$3:$K$1041,6,FALSE))*$C177/100,0)</f>
        <v>19.922000000000001</v>
      </c>
      <c r="L177" s="444">
        <f>IFERROR((VLOOKUP($A177,'[1]Tabela de alimentos'!$A$3:$K$1041,7,FALSE))*$C177/100,0)</f>
        <v>1.5173333333333334</v>
      </c>
      <c r="M177" s="444">
        <f>IFERROR((VLOOKUP($A177,'[1]Tabela de alimentos'!$A$3:$K$1041,8,FALSE))*$C177/100,0)</f>
        <v>3.2666666666666663E-2</v>
      </c>
      <c r="N177" s="444">
        <f>IFERROR((VLOOKUP($A177,'[1]Tabela de alimentos'!$A$3:$K$1041,9,FALSE))*$C177/100,0)</f>
        <v>0</v>
      </c>
      <c r="O177" s="444">
        <f>IFERROR((VLOOKUP($A177,'[1]Tabela de alimentos'!$A$3:$K$1041,10,FALSE))*$C177/100,0)</f>
        <v>0</v>
      </c>
      <c r="P177" s="445">
        <f>IFERROR((VLOOKUP($A177,'[1]Tabela de alimentos'!$A$3:$K$1041,11,FALSE))*$C177/100,0)</f>
        <v>0</v>
      </c>
    </row>
    <row r="178" spans="1:16" ht="24.95" customHeight="1" x14ac:dyDescent="0.25">
      <c r="A178" s="495" t="s">
        <v>1209</v>
      </c>
      <c r="B178" s="579" t="s">
        <v>1364</v>
      </c>
      <c r="C178" s="580"/>
      <c r="D178" s="481"/>
      <c r="E178" s="447"/>
      <c r="F178" s="447"/>
      <c r="G178" s="496"/>
      <c r="H178" s="448"/>
      <c r="I178" s="448"/>
      <c r="J178" s="448"/>
      <c r="K178" s="448"/>
      <c r="L178" s="448"/>
      <c r="M178" s="448"/>
      <c r="N178" s="448"/>
      <c r="O178" s="448"/>
      <c r="P178" s="449"/>
    </row>
    <row r="179" spans="1:16" ht="24.95" customHeight="1" x14ac:dyDescent="0.25">
      <c r="A179" s="450" t="s">
        <v>767</v>
      </c>
      <c r="B179" s="581"/>
      <c r="C179" s="581"/>
      <c r="D179" s="250"/>
      <c r="E179" s="451"/>
      <c r="F179" s="451"/>
      <c r="G179" s="452"/>
      <c r="H179" s="451"/>
      <c r="I179" s="451"/>
      <c r="J179" s="451"/>
      <c r="K179" s="451"/>
      <c r="L179" s="451"/>
      <c r="M179" s="453"/>
      <c r="N179" s="453"/>
      <c r="O179" s="453"/>
      <c r="P179" s="454"/>
    </row>
    <row r="180" spans="1:16" ht="24.95" customHeight="1" x14ac:dyDescent="0.25">
      <c r="A180" s="455" t="s">
        <v>869</v>
      </c>
      <c r="B180" s="497"/>
      <c r="C180" s="497"/>
      <c r="D180" s="490"/>
      <c r="E180" s="498"/>
      <c r="F180" s="498"/>
      <c r="G180" s="494"/>
      <c r="H180" s="498"/>
      <c r="I180" s="498"/>
      <c r="J180" s="498"/>
      <c r="K180" s="498"/>
      <c r="L180" s="498"/>
      <c r="P180" s="457"/>
    </row>
    <row r="181" spans="1:16" ht="24.95" customHeight="1" x14ac:dyDescent="0.25">
      <c r="A181" s="455" t="s">
        <v>1122</v>
      </c>
      <c r="B181" s="497"/>
      <c r="C181" s="497"/>
      <c r="D181" s="490"/>
      <c r="E181" s="498"/>
      <c r="F181" s="498"/>
      <c r="G181" s="494"/>
      <c r="H181" s="498"/>
      <c r="I181" s="498"/>
      <c r="J181" s="498"/>
      <c r="K181" s="498"/>
      <c r="L181" s="498"/>
      <c r="P181" s="457"/>
    </row>
    <row r="182" spans="1:16" ht="24.95" customHeight="1" x14ac:dyDescent="0.25">
      <c r="A182" s="455" t="s">
        <v>1123</v>
      </c>
      <c r="B182" s="497"/>
      <c r="C182" s="497"/>
      <c r="D182" s="490"/>
      <c r="E182" s="498"/>
      <c r="F182" s="498"/>
      <c r="G182" s="494"/>
      <c r="H182" s="498"/>
      <c r="I182" s="498"/>
      <c r="J182" s="498"/>
      <c r="K182" s="498"/>
      <c r="L182" s="498"/>
      <c r="P182" s="457"/>
    </row>
    <row r="183" spans="1:16" ht="24.95" customHeight="1" x14ac:dyDescent="0.25">
      <c r="A183" s="455" t="s">
        <v>1124</v>
      </c>
      <c r="B183" s="497"/>
      <c r="C183" s="497"/>
      <c r="D183" s="490"/>
      <c r="E183" s="498"/>
      <c r="F183" s="498"/>
      <c r="G183" s="494"/>
      <c r="H183" s="498"/>
      <c r="I183" s="498"/>
      <c r="J183" s="498"/>
      <c r="K183" s="498"/>
      <c r="L183" s="498"/>
      <c r="P183" s="457"/>
    </row>
    <row r="184" spans="1:16" ht="24.95" customHeight="1" thickBot="1" x14ac:dyDescent="0.3">
      <c r="A184" s="582" t="s">
        <v>1125</v>
      </c>
      <c r="B184" s="583"/>
      <c r="C184" s="583"/>
      <c r="D184" s="583"/>
      <c r="E184" s="583"/>
      <c r="F184" s="583"/>
      <c r="G184" s="583"/>
      <c r="H184" s="583"/>
      <c r="I184" s="583"/>
      <c r="J184" s="583"/>
      <c r="K184" s="583"/>
      <c r="L184" s="583"/>
      <c r="M184" s="583"/>
      <c r="N184" s="583"/>
      <c r="O184" s="583"/>
      <c r="P184" s="584"/>
    </row>
    <row r="185" spans="1:16" ht="24.95" customHeight="1" thickBot="1" x14ac:dyDescent="0.3">
      <c r="A185" s="477"/>
      <c r="B185" s="585" t="s">
        <v>1152</v>
      </c>
      <c r="C185" s="585"/>
      <c r="D185" s="585"/>
      <c r="E185" s="585"/>
      <c r="F185" s="585"/>
      <c r="G185" s="585"/>
      <c r="H185" s="585"/>
      <c r="I185" s="585"/>
      <c r="J185" s="585"/>
      <c r="K185" s="585"/>
      <c r="L185" s="478"/>
      <c r="M185" s="478"/>
      <c r="N185" s="478"/>
      <c r="O185" s="478"/>
      <c r="P185" s="479"/>
    </row>
    <row r="186" spans="1:16" ht="48" customHeight="1" x14ac:dyDescent="0.25">
      <c r="A186" s="586" t="s">
        <v>762</v>
      </c>
      <c r="B186" s="587"/>
      <c r="C186" s="587"/>
      <c r="D186" s="587"/>
      <c r="E186" s="587"/>
      <c r="F186" s="587"/>
      <c r="G186" s="587"/>
      <c r="H186" s="587"/>
      <c r="I186" s="587"/>
      <c r="J186" s="587"/>
      <c r="K186" s="587"/>
      <c r="L186" s="587"/>
      <c r="M186" s="587"/>
      <c r="N186" s="587"/>
      <c r="O186" s="587"/>
      <c r="P186" s="588"/>
    </row>
    <row r="187" spans="1:16" ht="24.95" customHeight="1" x14ac:dyDescent="0.25">
      <c r="A187" s="589" t="s">
        <v>1367</v>
      </c>
      <c r="B187" s="590"/>
      <c r="C187" s="590"/>
      <c r="D187" s="590"/>
      <c r="E187" s="590"/>
      <c r="F187" s="590"/>
      <c r="G187" s="590"/>
      <c r="H187" s="590"/>
      <c r="I187" s="590"/>
      <c r="J187" s="590"/>
      <c r="K187" s="590"/>
      <c r="L187" s="590"/>
      <c r="M187" s="590"/>
      <c r="N187" s="590"/>
      <c r="O187" s="590"/>
      <c r="P187" s="591"/>
    </row>
    <row r="188" spans="1:16" ht="24.95" customHeight="1" x14ac:dyDescent="0.25">
      <c r="A188" s="602" t="s">
        <v>1629</v>
      </c>
      <c r="B188" s="593"/>
      <c r="C188" s="593"/>
      <c r="D188" s="593"/>
      <c r="E188" s="593"/>
      <c r="F188" s="594"/>
      <c r="G188" s="595" t="s">
        <v>764</v>
      </c>
      <c r="H188" s="596"/>
      <c r="I188" s="596"/>
      <c r="J188" s="596"/>
      <c r="K188" s="596"/>
      <c r="L188" s="596"/>
      <c r="M188" s="596"/>
      <c r="N188" s="596"/>
      <c r="O188" s="596"/>
      <c r="P188" s="597"/>
    </row>
    <row r="189" spans="1:16" ht="24.95" customHeight="1" x14ac:dyDescent="0.25">
      <c r="A189" s="598" t="s">
        <v>393</v>
      </c>
      <c r="B189" s="600" t="s">
        <v>644</v>
      </c>
      <c r="C189" s="600" t="s">
        <v>645</v>
      </c>
      <c r="D189" s="505" t="s">
        <v>1613</v>
      </c>
      <c r="E189" s="600" t="s">
        <v>394</v>
      </c>
      <c r="F189" s="600" t="s">
        <v>621</v>
      </c>
      <c r="G189" s="527" t="s">
        <v>31</v>
      </c>
      <c r="H189" s="528"/>
      <c r="I189" s="263" t="s">
        <v>7</v>
      </c>
      <c r="J189" s="264" t="s">
        <v>32</v>
      </c>
      <c r="K189" s="264" t="s">
        <v>640</v>
      </c>
      <c r="L189" s="265" t="s">
        <v>8</v>
      </c>
      <c r="M189" s="266" t="s">
        <v>9</v>
      </c>
      <c r="N189" s="267" t="s">
        <v>10</v>
      </c>
      <c r="O189" s="264" t="s">
        <v>396</v>
      </c>
      <c r="P189" s="268" t="s">
        <v>623</v>
      </c>
    </row>
    <row r="190" spans="1:16" ht="24.95" customHeight="1" x14ac:dyDescent="0.25">
      <c r="A190" s="599"/>
      <c r="B190" s="601"/>
      <c r="C190" s="601"/>
      <c r="D190" s="506"/>
      <c r="E190" s="601"/>
      <c r="F190" s="601"/>
      <c r="G190" s="269" t="s">
        <v>34</v>
      </c>
      <c r="H190" s="270" t="s">
        <v>35</v>
      </c>
      <c r="I190" s="271" t="s">
        <v>36</v>
      </c>
      <c r="J190" s="272" t="s">
        <v>36</v>
      </c>
      <c r="K190" s="272" t="s">
        <v>36</v>
      </c>
      <c r="L190" s="273" t="s">
        <v>37</v>
      </c>
      <c r="M190" s="274" t="s">
        <v>37</v>
      </c>
      <c r="N190" s="275" t="s">
        <v>38</v>
      </c>
      <c r="O190" s="272" t="s">
        <v>37</v>
      </c>
      <c r="P190" s="276" t="s">
        <v>37</v>
      </c>
    </row>
    <row r="191" spans="1:16" ht="24.95" customHeight="1" x14ac:dyDescent="0.25">
      <c r="A191" s="285" t="s">
        <v>1005</v>
      </c>
      <c r="B191" s="439">
        <v>100</v>
      </c>
      <c r="C191" s="440">
        <v>100</v>
      </c>
      <c r="D191" s="249" t="s">
        <v>1614</v>
      </c>
      <c r="E191" s="441">
        <f>IFERROR(B191/C191,0)</f>
        <v>1</v>
      </c>
      <c r="F191" s="441" t="s">
        <v>1361</v>
      </c>
      <c r="G191" s="442">
        <f>IFERROR((VLOOKUP($A191,'[1]Tabela de alimentos'!$A$3:$K$1041,2,FALSE))*$C191/100,0)</f>
        <v>30.147917391304354</v>
      </c>
      <c r="H191" s="475">
        <f>IFERROR((VLOOKUP($A191,'[1]Tabela de alimentos'!$A$3:$K$1041,3,FALSE))*$C191/100,0)</f>
        <v>126.13888636521742</v>
      </c>
      <c r="I191" s="441">
        <f>IFERROR((VLOOKUP($A191,'[1]Tabela de alimentos'!$A$3:$K$1041,4,FALSE))*$C191/100,0)</f>
        <v>0.89492753623188392</v>
      </c>
      <c r="J191" s="443">
        <f>IFERROR((VLOOKUP($A191,'[1]Tabela de alimentos'!$A$3:$K$1041,5,FALSE))*$C191/100,0)</f>
        <v>0.31</v>
      </c>
      <c r="K191" s="443">
        <f>IFERROR((VLOOKUP($A191,'[1]Tabela de alimentos'!$A$3:$K$1041,6,FALSE))*$C191/100,0)</f>
        <v>6.8184057971014589</v>
      </c>
      <c r="L191" s="444">
        <f>IFERROR((VLOOKUP($A191,'[1]Tabela de alimentos'!$A$3:$K$1041,7,FALSE))*$C191/100,0)</f>
        <v>10.9</v>
      </c>
      <c r="M191" s="444">
        <f>IFERROR((VLOOKUP($A191,'[1]Tabela de alimentos'!$A$3:$K$1041,8,FALSE))*$C191/100,0)</f>
        <v>0.32</v>
      </c>
      <c r="N191" s="444">
        <f>IFERROR((VLOOKUP($A191,'[1]Tabela de alimentos'!$A$3:$K$1041,9,FALSE))*$C191/100,0)</f>
        <v>3</v>
      </c>
      <c r="O191" s="444">
        <f>IFERROR((VLOOKUP($A191,'[1]Tabela de alimentos'!$A$3:$K$1041,10,FALSE))*$C191/100,0)</f>
        <v>63.596666666666664</v>
      </c>
      <c r="P191" s="445">
        <f>IFERROR((VLOOKUP($A191,'[1]Tabela de alimentos'!$A$3:$K$1041,11,FALSE))*$C191/100,0)</f>
        <v>0</v>
      </c>
    </row>
    <row r="192" spans="1:16" ht="24.95" customHeight="1" x14ac:dyDescent="0.25">
      <c r="A192" s="285" t="s">
        <v>307</v>
      </c>
      <c r="B192" s="439">
        <v>50</v>
      </c>
      <c r="C192" s="440">
        <v>50</v>
      </c>
      <c r="D192" s="249" t="s">
        <v>1614</v>
      </c>
      <c r="E192" s="441">
        <f>IFERROR(B192/C192,0)</f>
        <v>1</v>
      </c>
      <c r="F192" s="441" t="s">
        <v>1300</v>
      </c>
      <c r="G192" s="441">
        <f>IFERROR((VLOOKUP($A192,'[1]Tabela de alimentos'!$A$3:$K$1041,2,FALSE))*$C192/100,0)</f>
        <v>248.32514999999995</v>
      </c>
      <c r="H192" s="443">
        <f>IFERROR((VLOOKUP($A192,'[1]Tabela de alimentos'!$A$3:$K$1041,3,FALSE))*$C192/100,0)</f>
        <v>1038.9924275999999</v>
      </c>
      <c r="I192" s="494">
        <f>IFERROR((VLOOKUP($A192,'[1]Tabela de alimentos'!$A$3:$K$1041,4,FALSE))*$C192/100,0)</f>
        <v>12.71</v>
      </c>
      <c r="J192" s="443">
        <f>IFERROR((VLOOKUP($A192,'[1]Tabela de alimentos'!$A$3:$K$1041,5,FALSE))*$C192/100,0)</f>
        <v>13.451666666666668</v>
      </c>
      <c r="K192" s="443">
        <f>IFERROR((VLOOKUP($A192,'[1]Tabela de alimentos'!$A$3:$K$1041,6,FALSE))*$C192/100,0)</f>
        <v>19.59</v>
      </c>
      <c r="L192" s="444">
        <f>IFERROR((VLOOKUP($A192,'[1]Tabela de alimentos'!$A$3:$K$1041,7,FALSE))*$C192/100,0)</f>
        <v>445.13666666666654</v>
      </c>
      <c r="M192" s="444">
        <f>IFERROR((VLOOKUP($A192,'[1]Tabela de alimentos'!$A$3:$K$1041,8,FALSE))*$C192/100,0)</f>
        <v>0.26166666666666666</v>
      </c>
      <c r="N192" s="444">
        <f>IFERROR((VLOOKUP($A192,'[1]Tabela de alimentos'!$A$3:$K$1041,9,FALSE))*$C192/100,0)</f>
        <v>180.52833333333331</v>
      </c>
      <c r="O192" s="444">
        <f>IFERROR((VLOOKUP($A192,'[1]Tabela de alimentos'!$A$3:$K$1041,10,FALSE))*$C192/100,0)</f>
        <v>0</v>
      </c>
      <c r="P192" s="445">
        <f>IFERROR((VLOOKUP($A192,'[1]Tabela de alimentos'!$A$3:$K$1041,11,FALSE))*$C192/100,0)</f>
        <v>161.5</v>
      </c>
    </row>
    <row r="193" spans="1:16" ht="24.95" customHeight="1" x14ac:dyDescent="0.25">
      <c r="A193" s="285" t="s">
        <v>315</v>
      </c>
      <c r="B193" s="439">
        <v>10</v>
      </c>
      <c r="C193" s="440">
        <v>10</v>
      </c>
      <c r="D193" s="249" t="s">
        <v>1614</v>
      </c>
      <c r="E193" s="441">
        <f>IFERROR(B193/C193,0)</f>
        <v>1</v>
      </c>
      <c r="F193" s="441" t="s">
        <v>1216</v>
      </c>
      <c r="G193" s="446">
        <f>IFERROR((VLOOKUP($A193,'[1]Tabela de alimentos'!$A$3:$K$1041,2,FALSE))*$C193/100,0)</f>
        <v>38.6845724</v>
      </c>
      <c r="H193" s="446">
        <f>IFERROR((VLOOKUP($A193,'[1]Tabela de alimentos'!$A$3:$K$1041,3,FALSE))*$C193/100,0)</f>
        <v>161.85625092159998</v>
      </c>
      <c r="I193" s="494">
        <f>IFERROR((VLOOKUP($A193,'[1]Tabela de alimentos'!$A$3:$K$1041,4,FALSE))*$C193/100,0)</f>
        <v>3.2000000000000001E-2</v>
      </c>
      <c r="J193" s="443">
        <f>IFERROR((VLOOKUP($A193,'[1]Tabela de alimentos'!$A$3:$K$1041,5,FALSE))*$C193/100,0)</f>
        <v>0</v>
      </c>
      <c r="K193" s="443">
        <f>IFERROR((VLOOKUP($A193,'[1]Tabela de alimentos'!$A$3:$K$1041,6,FALSE))*$C193/100,0)</f>
        <v>9.9610000000000003</v>
      </c>
      <c r="L193" s="444">
        <f>IFERROR((VLOOKUP($A193,'[1]Tabela de alimentos'!$A$3:$K$1041,7,FALSE))*$C193/100,0)</f>
        <v>0.75866666666666671</v>
      </c>
      <c r="M193" s="444">
        <f>IFERROR((VLOOKUP($A193,'[1]Tabela de alimentos'!$A$3:$K$1041,8,FALSE))*$C193/100,0)</f>
        <v>1.6333333333333332E-2</v>
      </c>
      <c r="N193" s="444">
        <f>IFERROR((VLOOKUP($A193,'[1]Tabela de alimentos'!$A$3:$K$1041,9,FALSE))*$C193/100,0)</f>
        <v>0</v>
      </c>
      <c r="O193" s="444">
        <f>IFERROR((VLOOKUP($A193,'[1]Tabela de alimentos'!$A$3:$K$1041,10,FALSE))*$C193/100,0)</f>
        <v>0</v>
      </c>
      <c r="P193" s="445">
        <f>IFERROR((VLOOKUP($A193,'[1]Tabela de alimentos'!$A$3:$K$1041,11,FALSE))*$C193/100,0)</f>
        <v>0</v>
      </c>
    </row>
    <row r="194" spans="1:16" ht="24.95" customHeight="1" x14ac:dyDescent="0.25">
      <c r="A194" s="495" t="s">
        <v>1209</v>
      </c>
      <c r="B194" s="579" t="s">
        <v>1364</v>
      </c>
      <c r="C194" s="580"/>
      <c r="D194" s="481"/>
      <c r="E194" s="447"/>
      <c r="F194" s="447"/>
      <c r="G194" s="496"/>
      <c r="H194" s="448"/>
      <c r="I194" s="448"/>
      <c r="J194" s="448"/>
      <c r="K194" s="448"/>
      <c r="L194" s="448"/>
      <c r="M194" s="448"/>
      <c r="N194" s="448"/>
      <c r="O194" s="448"/>
      <c r="P194" s="449"/>
    </row>
    <row r="195" spans="1:16" ht="24.95" customHeight="1" x14ac:dyDescent="0.25">
      <c r="A195" s="450" t="s">
        <v>767</v>
      </c>
      <c r="B195" s="581"/>
      <c r="C195" s="581"/>
      <c r="D195" s="250"/>
      <c r="E195" s="451"/>
      <c r="F195" s="451"/>
      <c r="G195" s="452"/>
      <c r="H195" s="451"/>
      <c r="I195" s="451"/>
      <c r="J195" s="451"/>
      <c r="K195" s="451"/>
      <c r="L195" s="451"/>
      <c r="M195" s="453"/>
      <c r="N195" s="453"/>
      <c r="O195" s="453"/>
      <c r="P195" s="454"/>
    </row>
    <row r="196" spans="1:16" ht="24.95" customHeight="1" x14ac:dyDescent="0.25">
      <c r="A196" s="455" t="s">
        <v>1163</v>
      </c>
      <c r="B196" s="497"/>
      <c r="C196" s="497"/>
      <c r="D196" s="490"/>
      <c r="E196" s="498"/>
      <c r="F196" s="498"/>
      <c r="G196" s="494"/>
      <c r="H196" s="498"/>
      <c r="I196" s="498"/>
      <c r="J196" s="498"/>
      <c r="K196" s="498"/>
      <c r="L196" s="498"/>
      <c r="P196" s="457"/>
    </row>
    <row r="197" spans="1:16" ht="27" customHeight="1" x14ac:dyDescent="0.25">
      <c r="A197" s="455" t="s">
        <v>1122</v>
      </c>
      <c r="B197" s="497"/>
      <c r="C197" s="497"/>
      <c r="D197" s="490"/>
      <c r="E197" s="498"/>
      <c r="F197" s="498"/>
      <c r="G197" s="494"/>
      <c r="H197" s="498"/>
      <c r="I197" s="498"/>
      <c r="J197" s="498"/>
      <c r="K197" s="498"/>
      <c r="L197" s="498"/>
      <c r="P197" s="457"/>
    </row>
    <row r="198" spans="1:16" ht="27" customHeight="1" x14ac:dyDescent="0.25">
      <c r="A198" s="455" t="s">
        <v>1162</v>
      </c>
      <c r="B198" s="497"/>
      <c r="C198" s="497"/>
      <c r="D198" s="490"/>
      <c r="E198" s="498"/>
      <c r="F198" s="498"/>
      <c r="G198" s="494"/>
      <c r="H198" s="498"/>
      <c r="I198" s="498"/>
      <c r="J198" s="498"/>
      <c r="K198" s="498"/>
      <c r="L198" s="498"/>
      <c r="P198" s="457"/>
    </row>
    <row r="199" spans="1:16" ht="24.95" customHeight="1" x14ac:dyDescent="0.25">
      <c r="A199" s="455" t="s">
        <v>1124</v>
      </c>
      <c r="B199" s="497"/>
      <c r="C199" s="497"/>
      <c r="D199" s="490"/>
      <c r="E199" s="498"/>
      <c r="F199" s="498"/>
      <c r="G199" s="494"/>
      <c r="H199" s="498"/>
      <c r="I199" s="498"/>
      <c r="J199" s="498"/>
      <c r="K199" s="498"/>
      <c r="L199" s="498"/>
      <c r="P199" s="457"/>
    </row>
    <row r="200" spans="1:16" ht="25.5" customHeight="1" thickBot="1" x14ac:dyDescent="0.3">
      <c r="A200" s="582" t="s">
        <v>1125</v>
      </c>
      <c r="B200" s="583"/>
      <c r="C200" s="583"/>
      <c r="D200" s="583"/>
      <c r="E200" s="583"/>
      <c r="F200" s="583"/>
      <c r="G200" s="583"/>
      <c r="H200" s="583"/>
      <c r="I200" s="583"/>
      <c r="J200" s="583"/>
      <c r="K200" s="583"/>
      <c r="L200" s="583"/>
      <c r="M200" s="583"/>
      <c r="N200" s="583"/>
      <c r="O200" s="583"/>
      <c r="P200" s="584"/>
    </row>
    <row r="201" spans="1:16" ht="24.95" customHeight="1" thickBot="1" x14ac:dyDescent="0.3">
      <c r="A201" s="477"/>
      <c r="B201" s="585" t="s">
        <v>1152</v>
      </c>
      <c r="C201" s="585"/>
      <c r="D201" s="585"/>
      <c r="E201" s="585"/>
      <c r="F201" s="585"/>
      <c r="G201" s="585"/>
      <c r="H201" s="585"/>
      <c r="I201" s="585"/>
      <c r="J201" s="585"/>
      <c r="K201" s="585"/>
      <c r="L201" s="478"/>
      <c r="M201" s="478"/>
      <c r="N201" s="478"/>
      <c r="O201" s="478"/>
      <c r="P201" s="479"/>
    </row>
    <row r="202" spans="1:16" ht="24.95" customHeight="1" x14ac:dyDescent="0.25">
      <c r="A202" s="438"/>
      <c r="B202" s="438"/>
      <c r="C202" s="438"/>
      <c r="D202" s="260"/>
      <c r="E202" s="438"/>
      <c r="F202" s="438"/>
      <c r="G202" s="438"/>
      <c r="H202" s="438"/>
      <c r="I202" s="438"/>
      <c r="J202" s="438"/>
      <c r="K202" s="438"/>
      <c r="L202" s="438"/>
      <c r="M202" s="438"/>
      <c r="N202" s="438"/>
      <c r="O202" s="438"/>
      <c r="P202" s="438"/>
    </row>
    <row r="203" spans="1:16" ht="24.95" customHeight="1" x14ac:dyDescent="0.25">
      <c r="A203" s="438"/>
      <c r="B203" s="438"/>
      <c r="C203" s="438"/>
      <c r="D203" s="260"/>
      <c r="E203" s="438"/>
      <c r="F203" s="438"/>
      <c r="G203" s="438"/>
      <c r="H203" s="438"/>
      <c r="I203" s="438"/>
      <c r="J203" s="438"/>
      <c r="K203" s="438"/>
      <c r="L203" s="438"/>
      <c r="M203" s="438"/>
      <c r="N203" s="438"/>
      <c r="O203" s="438"/>
      <c r="P203" s="438"/>
    </row>
    <row r="204" spans="1:16" ht="24.95" customHeight="1" x14ac:dyDescent="0.25">
      <c r="A204" s="438"/>
      <c r="B204" s="438"/>
      <c r="C204" s="438"/>
      <c r="D204" s="260"/>
      <c r="E204" s="438"/>
      <c r="F204" s="438"/>
      <c r="G204" s="438"/>
      <c r="H204" s="438"/>
      <c r="I204" s="438"/>
      <c r="J204" s="438"/>
      <c r="K204" s="438"/>
      <c r="L204" s="438"/>
      <c r="M204" s="438"/>
      <c r="N204" s="438"/>
      <c r="O204" s="438"/>
      <c r="P204" s="438"/>
    </row>
    <row r="205" spans="1:16" ht="24.95" customHeight="1" x14ac:dyDescent="0.25">
      <c r="A205" s="438"/>
      <c r="B205" s="438"/>
      <c r="C205" s="438"/>
      <c r="D205" s="260"/>
      <c r="E205" s="438"/>
      <c r="F205" s="438"/>
      <c r="G205" s="438"/>
      <c r="H205" s="438"/>
      <c r="I205" s="438"/>
      <c r="J205" s="438"/>
      <c r="K205" s="438"/>
      <c r="L205" s="438"/>
      <c r="M205" s="438"/>
      <c r="N205" s="438"/>
      <c r="O205" s="438"/>
      <c r="P205" s="438"/>
    </row>
    <row r="206" spans="1:16" ht="24.95" customHeight="1" x14ac:dyDescent="0.25">
      <c r="A206" s="438"/>
      <c r="B206" s="438"/>
      <c r="C206" s="438"/>
      <c r="D206" s="260"/>
      <c r="E206" s="438"/>
      <c r="F206" s="438"/>
      <c r="G206" s="438"/>
      <c r="H206" s="438"/>
      <c r="I206" s="438"/>
      <c r="J206" s="438"/>
      <c r="K206" s="438"/>
      <c r="L206" s="438"/>
      <c r="M206" s="438"/>
      <c r="N206" s="438"/>
      <c r="O206" s="438"/>
      <c r="P206" s="438"/>
    </row>
    <row r="207" spans="1:16" ht="24.95" customHeight="1" x14ac:dyDescent="0.25">
      <c r="A207" s="438"/>
      <c r="B207" s="438"/>
      <c r="C207" s="438"/>
      <c r="D207" s="260"/>
      <c r="E207" s="438"/>
      <c r="F207" s="438"/>
      <c r="G207" s="438"/>
      <c r="H207" s="438"/>
      <c r="I207" s="438"/>
      <c r="J207" s="438"/>
      <c r="K207" s="438"/>
      <c r="L207" s="438"/>
      <c r="M207" s="438"/>
      <c r="N207" s="438"/>
      <c r="O207" s="438"/>
      <c r="P207" s="438"/>
    </row>
    <row r="208" spans="1:16" ht="24.95" customHeight="1" x14ac:dyDescent="0.25">
      <c r="A208" s="438"/>
      <c r="B208" s="438"/>
      <c r="C208" s="438"/>
      <c r="D208" s="260"/>
      <c r="E208" s="438"/>
      <c r="F208" s="438"/>
      <c r="G208" s="438"/>
      <c r="H208" s="438"/>
      <c r="I208" s="438"/>
      <c r="J208" s="438"/>
      <c r="K208" s="438"/>
      <c r="L208" s="438"/>
      <c r="M208" s="438"/>
      <c r="N208" s="438"/>
      <c r="O208" s="438"/>
      <c r="P208" s="438"/>
    </row>
    <row r="209" spans="4:4" s="438" customFormat="1" ht="24.95" customHeight="1" x14ac:dyDescent="0.25">
      <c r="D209" s="260"/>
    </row>
    <row r="210" spans="4:4" s="438" customFormat="1" ht="24.95" customHeight="1" x14ac:dyDescent="0.25">
      <c r="D210" s="260"/>
    </row>
    <row r="211" spans="4:4" s="438" customFormat="1" ht="24.95" customHeight="1" x14ac:dyDescent="0.25">
      <c r="D211" s="260"/>
    </row>
    <row r="212" spans="4:4" s="438" customFormat="1" ht="24.95" customHeight="1" x14ac:dyDescent="0.25">
      <c r="D212" s="260"/>
    </row>
    <row r="213" spans="4:4" s="438" customFormat="1" ht="24.95" customHeight="1" x14ac:dyDescent="0.25">
      <c r="D213" s="260"/>
    </row>
    <row r="214" spans="4:4" s="438" customFormat="1" ht="24.95" customHeight="1" x14ac:dyDescent="0.25">
      <c r="D214" s="260"/>
    </row>
    <row r="217" spans="4:4" s="438" customFormat="1" x14ac:dyDescent="0.25">
      <c r="D217" s="260"/>
    </row>
    <row r="218" spans="4:4" s="438" customFormat="1" x14ac:dyDescent="0.25">
      <c r="D218" s="260"/>
    </row>
    <row r="219" spans="4:4" s="438" customFormat="1" x14ac:dyDescent="0.25">
      <c r="D219" s="260"/>
    </row>
    <row r="220" spans="4:4" s="438" customFormat="1" x14ac:dyDescent="0.25">
      <c r="D220" s="260"/>
    </row>
    <row r="221" spans="4:4" s="438" customFormat="1" x14ac:dyDescent="0.25">
      <c r="D221" s="260"/>
    </row>
    <row r="222" spans="4:4" s="438" customFormat="1" x14ac:dyDescent="0.25">
      <c r="D222" s="260"/>
    </row>
    <row r="223" spans="4:4" s="438" customFormat="1" x14ac:dyDescent="0.25">
      <c r="D223" s="260"/>
    </row>
    <row r="224" spans="4:4" s="438" customFormat="1" x14ac:dyDescent="0.25">
      <c r="D224" s="260"/>
    </row>
    <row r="225" spans="4:4" s="438" customFormat="1" x14ac:dyDescent="0.25">
      <c r="D225" s="260"/>
    </row>
    <row r="226" spans="4:4" s="438" customFormat="1" x14ac:dyDescent="0.25">
      <c r="D226" s="260"/>
    </row>
    <row r="227" spans="4:4" s="438" customFormat="1" x14ac:dyDescent="0.25">
      <c r="D227" s="260"/>
    </row>
    <row r="228" spans="4:4" s="438" customFormat="1" x14ac:dyDescent="0.25">
      <c r="D228" s="260"/>
    </row>
    <row r="229" spans="4:4" s="438" customFormat="1" x14ac:dyDescent="0.25">
      <c r="D229" s="260"/>
    </row>
    <row r="230" spans="4:4" s="438" customFormat="1" x14ac:dyDescent="0.25">
      <c r="D230" s="260"/>
    </row>
    <row r="231" spans="4:4" s="438" customFormat="1" x14ac:dyDescent="0.25">
      <c r="D231" s="260"/>
    </row>
    <row r="232" spans="4:4" s="438" customFormat="1" x14ac:dyDescent="0.25">
      <c r="D232" s="260"/>
    </row>
    <row r="233" spans="4:4" s="438" customFormat="1" x14ac:dyDescent="0.25">
      <c r="D233" s="260"/>
    </row>
    <row r="234" spans="4:4" s="438" customFormat="1" x14ac:dyDescent="0.25">
      <c r="D234" s="260"/>
    </row>
    <row r="235" spans="4:4" s="438" customFormat="1" x14ac:dyDescent="0.25">
      <c r="D235" s="260"/>
    </row>
    <row r="236" spans="4:4" s="438" customFormat="1" x14ac:dyDescent="0.25">
      <c r="D236" s="260"/>
    </row>
    <row r="237" spans="4:4" s="438" customFormat="1" x14ac:dyDescent="0.25">
      <c r="D237" s="260"/>
    </row>
    <row r="238" spans="4:4" s="438" customFormat="1" x14ac:dyDescent="0.25">
      <c r="D238" s="260"/>
    </row>
    <row r="239" spans="4:4" s="438" customFormat="1" x14ac:dyDescent="0.25">
      <c r="D239" s="260"/>
    </row>
    <row r="240" spans="4:4" s="438" customFormat="1" x14ac:dyDescent="0.25">
      <c r="D240" s="260"/>
    </row>
    <row r="241" spans="4:4" s="438" customFormat="1" x14ac:dyDescent="0.25">
      <c r="D241" s="260"/>
    </row>
  </sheetData>
  <dataConsolidate/>
  <mergeCells count="208">
    <mergeCell ref="B194:C194"/>
    <mergeCell ref="B195:C195"/>
    <mergeCell ref="A200:P200"/>
    <mergeCell ref="B201:K201"/>
    <mergeCell ref="A188:F188"/>
    <mergeCell ref="G188:P188"/>
    <mergeCell ref="A189:A190"/>
    <mergeCell ref="B189:B190"/>
    <mergeCell ref="C189:C190"/>
    <mergeCell ref="E189:E190"/>
    <mergeCell ref="F189:F190"/>
    <mergeCell ref="G189:H189"/>
    <mergeCell ref="D189:D190"/>
    <mergeCell ref="B178:C178"/>
    <mergeCell ref="B179:C179"/>
    <mergeCell ref="A184:P184"/>
    <mergeCell ref="B185:K185"/>
    <mergeCell ref="A186:P186"/>
    <mergeCell ref="A187:P187"/>
    <mergeCell ref="A172:F172"/>
    <mergeCell ref="G172:P172"/>
    <mergeCell ref="A173:A174"/>
    <mergeCell ref="B173:B174"/>
    <mergeCell ref="C173:C174"/>
    <mergeCell ref="E173:E174"/>
    <mergeCell ref="F173:F174"/>
    <mergeCell ref="G173:H173"/>
    <mergeCell ref="D173:D174"/>
    <mergeCell ref="B162:C162"/>
    <mergeCell ref="B163:C163"/>
    <mergeCell ref="A168:P168"/>
    <mergeCell ref="B169:K169"/>
    <mergeCell ref="A170:P170"/>
    <mergeCell ref="A171:P171"/>
    <mergeCell ref="A156:F156"/>
    <mergeCell ref="G156:P156"/>
    <mergeCell ref="A157:A158"/>
    <mergeCell ref="B157:B158"/>
    <mergeCell ref="C157:C158"/>
    <mergeCell ref="E157:E158"/>
    <mergeCell ref="F157:F158"/>
    <mergeCell ref="G157:H157"/>
    <mergeCell ref="D157:D158"/>
    <mergeCell ref="B147:C147"/>
    <mergeCell ref="B148:C148"/>
    <mergeCell ref="A152:P152"/>
    <mergeCell ref="B153:K153"/>
    <mergeCell ref="A154:P154"/>
    <mergeCell ref="A155:P155"/>
    <mergeCell ref="A142:F142"/>
    <mergeCell ref="G142:P142"/>
    <mergeCell ref="A143:A144"/>
    <mergeCell ref="B143:B144"/>
    <mergeCell ref="C143:C144"/>
    <mergeCell ref="E143:E144"/>
    <mergeCell ref="F143:F144"/>
    <mergeCell ref="G143:H143"/>
    <mergeCell ref="D143:D144"/>
    <mergeCell ref="B133:C133"/>
    <mergeCell ref="B134:C134"/>
    <mergeCell ref="A138:P138"/>
    <mergeCell ref="B139:K139"/>
    <mergeCell ref="A140:P140"/>
    <mergeCell ref="A141:P141"/>
    <mergeCell ref="A128:F128"/>
    <mergeCell ref="G128:P128"/>
    <mergeCell ref="A129:A130"/>
    <mergeCell ref="B129:B130"/>
    <mergeCell ref="C129:C130"/>
    <mergeCell ref="E129:E130"/>
    <mergeCell ref="F129:F130"/>
    <mergeCell ref="G129:H129"/>
    <mergeCell ref="D129:D130"/>
    <mergeCell ref="B119:C119"/>
    <mergeCell ref="B120:C120"/>
    <mergeCell ref="A124:P124"/>
    <mergeCell ref="B125:K125"/>
    <mergeCell ref="A126:P126"/>
    <mergeCell ref="A127:P127"/>
    <mergeCell ref="A114:F114"/>
    <mergeCell ref="G114:P114"/>
    <mergeCell ref="A115:A116"/>
    <mergeCell ref="B115:B116"/>
    <mergeCell ref="C115:C116"/>
    <mergeCell ref="E115:E116"/>
    <mergeCell ref="F115:F116"/>
    <mergeCell ref="G115:H115"/>
    <mergeCell ref="D115:D116"/>
    <mergeCell ref="B105:C105"/>
    <mergeCell ref="B106:C106"/>
    <mergeCell ref="A110:P110"/>
    <mergeCell ref="C111:L111"/>
    <mergeCell ref="A112:P112"/>
    <mergeCell ref="A113:P113"/>
    <mergeCell ref="A100:F100"/>
    <mergeCell ref="G100:P100"/>
    <mergeCell ref="A101:A102"/>
    <mergeCell ref="B101:B102"/>
    <mergeCell ref="C101:C102"/>
    <mergeCell ref="E101:E102"/>
    <mergeCell ref="F101:F102"/>
    <mergeCell ref="G101:H101"/>
    <mergeCell ref="D101:D102"/>
    <mergeCell ref="B91:C91"/>
    <mergeCell ref="B92:C92"/>
    <mergeCell ref="A96:P96"/>
    <mergeCell ref="B97:K97"/>
    <mergeCell ref="A98:P98"/>
    <mergeCell ref="A99:P99"/>
    <mergeCell ref="A86:F86"/>
    <mergeCell ref="G86:P86"/>
    <mergeCell ref="A87:A88"/>
    <mergeCell ref="B87:B88"/>
    <mergeCell ref="C87:C88"/>
    <mergeCell ref="E87:E88"/>
    <mergeCell ref="F87:F88"/>
    <mergeCell ref="G87:H87"/>
    <mergeCell ref="D87:D88"/>
    <mergeCell ref="B77:C77"/>
    <mergeCell ref="B78:C78"/>
    <mergeCell ref="A82:P82"/>
    <mergeCell ref="B83:K83"/>
    <mergeCell ref="A84:P84"/>
    <mergeCell ref="A85:P85"/>
    <mergeCell ref="A72:F72"/>
    <mergeCell ref="G72:P72"/>
    <mergeCell ref="A73:A74"/>
    <mergeCell ref="B73:B74"/>
    <mergeCell ref="C73:C74"/>
    <mergeCell ref="E73:E74"/>
    <mergeCell ref="F73:F74"/>
    <mergeCell ref="G73:H73"/>
    <mergeCell ref="D73:D74"/>
    <mergeCell ref="B63:C63"/>
    <mergeCell ref="B64:C64"/>
    <mergeCell ref="A68:P68"/>
    <mergeCell ref="C69:L69"/>
    <mergeCell ref="A70:P70"/>
    <mergeCell ref="A71:P71"/>
    <mergeCell ref="A58:F58"/>
    <mergeCell ref="G58:P58"/>
    <mergeCell ref="A59:A60"/>
    <mergeCell ref="B59:B60"/>
    <mergeCell ref="C59:C60"/>
    <mergeCell ref="E59:E60"/>
    <mergeCell ref="F59:F60"/>
    <mergeCell ref="G59:H59"/>
    <mergeCell ref="D59:D60"/>
    <mergeCell ref="B49:C49"/>
    <mergeCell ref="B50:C50"/>
    <mergeCell ref="A54:P54"/>
    <mergeCell ref="B55:K55"/>
    <mergeCell ref="A56:P56"/>
    <mergeCell ref="A57:P57"/>
    <mergeCell ref="A44:A45"/>
    <mergeCell ref="B44:B45"/>
    <mergeCell ref="C44:C45"/>
    <mergeCell ref="E44:E45"/>
    <mergeCell ref="F44:F45"/>
    <mergeCell ref="G44:H44"/>
    <mergeCell ref="D44:D45"/>
    <mergeCell ref="B35:C35"/>
    <mergeCell ref="B36:C36"/>
    <mergeCell ref="B40:K40"/>
    <mergeCell ref="A41:P41"/>
    <mergeCell ref="A42:P42"/>
    <mergeCell ref="A43:F43"/>
    <mergeCell ref="G43:P43"/>
    <mergeCell ref="A31:A32"/>
    <mergeCell ref="B31:B32"/>
    <mergeCell ref="C31:C32"/>
    <mergeCell ref="E31:E32"/>
    <mergeCell ref="F31:F32"/>
    <mergeCell ref="G31:H31"/>
    <mergeCell ref="D31:D32"/>
    <mergeCell ref="B22:C22"/>
    <mergeCell ref="B23:C23"/>
    <mergeCell ref="B27:K27"/>
    <mergeCell ref="A28:P28"/>
    <mergeCell ref="A29:P29"/>
    <mergeCell ref="A30:F30"/>
    <mergeCell ref="G30:P30"/>
    <mergeCell ref="A18:F18"/>
    <mergeCell ref="G18:P18"/>
    <mergeCell ref="A19:A20"/>
    <mergeCell ref="B19:B20"/>
    <mergeCell ref="C19:C20"/>
    <mergeCell ref="E19:E20"/>
    <mergeCell ref="F19:F20"/>
    <mergeCell ref="G19:H19"/>
    <mergeCell ref="D19:D20"/>
    <mergeCell ref="B8:C8"/>
    <mergeCell ref="B9:C9"/>
    <mergeCell ref="A14:P14"/>
    <mergeCell ref="B15:K15"/>
    <mergeCell ref="A16:P16"/>
    <mergeCell ref="A17:P17"/>
    <mergeCell ref="A1:P1"/>
    <mergeCell ref="A2:P2"/>
    <mergeCell ref="A3:F3"/>
    <mergeCell ref="G3:P3"/>
    <mergeCell ref="A4:A5"/>
    <mergeCell ref="B4:B5"/>
    <mergeCell ref="C4:C5"/>
    <mergeCell ref="E4:E5"/>
    <mergeCell ref="F4:F5"/>
    <mergeCell ref="G4:H4"/>
    <mergeCell ref="D4:D5"/>
  </mergeCells>
  <dataValidations disablePrompts="1" count="1">
    <dataValidation allowBlank="1" showInputMessage="1" showErrorMessage="1" sqref="G63:P68 E86:P88 G77:P82 E100:P102 G91:P96 E114:P116 G105:P110 E128:P130 G119:P124 G133:P138 B125 C111:D111 B97 B83 C69:D69 B55 A215:A216 A242:A735 G8:P14 B201 G22:P26 G35:P39 G147:P152 G49:P54 B40 E156:P158 G162:P168 E188:P190 G194:P200 E142:P144 B15 B27 B139 B153 E172:P174 B169 B185 G178:P184 A170:P170 A179:F184 A172:C174 A142:C144 A195:F200 A50:F54 A148:F152 A188:C190 A154:P154 A163:F168 A140:P140 A156:C158 A186:P186 A36:F39 A23:F26 A9:F14 A126:P126 A112:P112 A98:P98 A84:P84 A70:P70 A134:F138 A120:F124 A106:F110 A92:F96 A78:F82 A64:F68 A128:C130 A114:C116 A100:C102 A86:C88 A72:C74 E72:P74 D72 D86 D100 D114 D142 D172 D128 D156 D188" xr:uid="{5D0DB74E-142D-443B-8BD8-724525D5348A}"/>
  </dataValidations>
  <printOptions horizontalCentered="1" verticalCentered="1"/>
  <pageMargins left="0.51181102362204722" right="0.51181102362204722" top="1.38375" bottom="0.78740157480314965" header="0.31496062992125984" footer="0.31496062992125984"/>
  <pageSetup paperSize="9" scale="54" fitToHeight="0" orientation="landscape" r:id="rId1"/>
  <headerFooter>
    <oddHeader>&amp;C&amp;"-,Regular"&amp;18
&amp;G
GOVERNO DO ESTADO DO ESPÍRITO SANTO
SECRETARIA DE ESTADO DA EDUCAÇÃO 
ANEXO VIII B - FICHAS TÉCNICAS DAS PREPARAÇÕES - ENSINO FUNDAMENTAL SÉRIES INICIAIS</oddHeader>
  </headerFooter>
  <rowBreaks count="13" manualBreakCount="13">
    <brk id="15" max="14" man="1"/>
    <brk id="27" max="14" man="1"/>
    <brk id="40" max="14" man="1"/>
    <brk id="55" max="14" man="1"/>
    <brk id="69" max="14" man="1"/>
    <brk id="83" max="14" man="1"/>
    <brk id="97" max="14" man="1"/>
    <brk id="111" max="14" man="1"/>
    <brk id="125" max="14" man="1"/>
    <brk id="139" max="14" man="1"/>
    <brk id="153" max="14" man="1"/>
    <brk id="169" max="14" man="1"/>
    <brk id="185" max="14"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O45"/>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customWidth="1"/>
    <col min="2" max="2" width="34" style="1" customWidth="1"/>
    <col min="3" max="3" width="10.7109375" style="1" customWidth="1"/>
    <col min="4" max="5" width="8.7109375" style="1" customWidth="1"/>
    <col min="6" max="6" width="9.28515625" style="1" bestFit="1" customWidth="1"/>
    <col min="7" max="7" width="9.7109375" style="1" bestFit="1" customWidth="1"/>
    <col min="8" max="12" width="8.7109375" style="1" customWidth="1"/>
    <col min="13" max="13" width="9.5703125" style="1" bestFit="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x14ac:dyDescent="0.2">
      <c r="A3" s="609" t="s">
        <v>646</v>
      </c>
      <c r="B3" s="609"/>
      <c r="C3" s="97"/>
      <c r="D3" s="604" t="s">
        <v>31</v>
      </c>
      <c r="E3" s="604"/>
      <c r="F3" s="86" t="s">
        <v>7</v>
      </c>
      <c r="G3" s="86" t="s">
        <v>32</v>
      </c>
      <c r="H3" s="86" t="s">
        <v>640</v>
      </c>
      <c r="I3" s="87" t="s">
        <v>8</v>
      </c>
      <c r="J3" s="89" t="s">
        <v>9</v>
      </c>
      <c r="K3" s="88" t="s">
        <v>10</v>
      </c>
      <c r="L3" s="89" t="s">
        <v>396</v>
      </c>
      <c r="M3" s="90" t="s">
        <v>623</v>
      </c>
    </row>
    <row r="4" spans="1:13" ht="52.5" customHeight="1" x14ac:dyDescent="0.2">
      <c r="A4" s="98" t="s">
        <v>636</v>
      </c>
      <c r="B4" s="135"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1010</v>
      </c>
      <c r="C5" s="11">
        <v>100</v>
      </c>
      <c r="D5" s="23">
        <f>IFERROR((VLOOKUP($B5,'Tabela de alimentos'!$A$3:$K$1041,2,FALSE))*$C5/100,0)</f>
        <v>258.80041424429112</v>
      </c>
      <c r="E5" s="25">
        <f>IFERROR((VLOOKUP($B5,'Tabela de alimentos'!$A$3:$K$1041,3,FALSE))*$C5/100,0)</f>
        <v>1082.8209331981141</v>
      </c>
      <c r="F5" s="23">
        <f>IFERROR((VLOOKUP($B5,'Tabela de alimentos'!$A$3:$K$1041,4,FALSE))*$C5/100,0)</f>
        <v>4.0389876098114508</v>
      </c>
      <c r="G5" s="23">
        <f>IFERROR((VLOOKUP($B5,'Tabela de alimentos'!$A$3:$K$1041,5,FALSE))*$C5/100,0)</f>
        <v>13.905816666666666</v>
      </c>
      <c r="H5" s="23">
        <f>IFERROR((VLOOKUP($B5,'Tabela de alimentos'!$A$3:$K$1041,6,FALSE))*$C5/100,0)</f>
        <v>29.332712390188547</v>
      </c>
      <c r="I5" s="25">
        <f>IFERROR((VLOOKUP($B5,'Tabela de alimentos'!$A$3:$K$1041,7,FALSE))*$C5/100,0)</f>
        <v>9.2901166666666679</v>
      </c>
      <c r="J5" s="21">
        <f>IFERROR((VLOOKUP($B5,'Tabela de alimentos'!$A$3:$K$1041,8,FALSE))*$C5/100,0)</f>
        <v>0.52310000000000001</v>
      </c>
      <c r="K5" s="21">
        <f>IFERROR((VLOOKUP($B5,'Tabela de alimentos'!$A$3:$K$1041,9,FALSE))*$C5/100,0)</f>
        <v>114.59333333333333</v>
      </c>
      <c r="L5" s="21">
        <f>IFERROR((VLOOKUP($B5,'Tabela de alimentos'!$A$3:$K$1041,10,FALSE))*$C5/100,0)</f>
        <v>0</v>
      </c>
      <c r="M5" s="21">
        <f>IFERROR((VLOOKUP($B5,'Tabela de alimentos'!$A$3:$K$1041,11,FALSE))*$C5/100,0)</f>
        <v>410.6408666666668</v>
      </c>
    </row>
    <row r="6" spans="1:13" ht="14.25" x14ac:dyDescent="0.2">
      <c r="A6" s="134"/>
      <c r="B6" s="116" t="s">
        <v>298</v>
      </c>
      <c r="C6" s="11">
        <v>250</v>
      </c>
      <c r="D6" s="23">
        <f>IFERROR((VLOOKUP($B6,'Tabela de alimentos'!$A$3:$K$1041,2,FALSE))*$C6/100,0)</f>
        <v>173.9140000000001</v>
      </c>
      <c r="E6" s="25">
        <f>IFERROR((VLOOKUP($B6,'Tabela de alimentos'!$A$3:$K$1041,3,FALSE))*$C6/100,0)</f>
        <v>727.65617600000041</v>
      </c>
      <c r="F6" s="23">
        <f>IFERROR((VLOOKUP($B6,'Tabela de alimentos'!$A$3:$K$1041,4,FALSE))*$C6/100,0)</f>
        <v>6.7750000000000004</v>
      </c>
      <c r="G6" s="23">
        <f>IFERROR((VLOOKUP($B6,'Tabela de alimentos'!$A$3:$K$1041,5,FALSE))*$C6/100,0)</f>
        <v>5.8250000000000002</v>
      </c>
      <c r="H6" s="23">
        <f>IFERROR((VLOOKUP($B6,'Tabela de alimentos'!$A$3:$K$1041,6,FALSE))*$C6/100,0)</f>
        <v>24.233333333333359</v>
      </c>
      <c r="I6" s="25">
        <f>IFERROR((VLOOKUP($B6,'Tabela de alimentos'!$A$3:$K$1041,7,FALSE))*$C6/100,0)</f>
        <v>252.57916666666671</v>
      </c>
      <c r="J6" s="21">
        <f>IFERROR((VLOOKUP($B6,'Tabela de alimentos'!$A$3:$K$1041,8,FALSE))*$C6/100,0)</f>
        <v>0</v>
      </c>
      <c r="K6" s="21">
        <f>IFERROR((VLOOKUP($B6,'Tabela de alimentos'!$A$3:$K$1041,9,FALSE))*$C6/100,0)</f>
        <v>67.566666666666663</v>
      </c>
      <c r="L6" s="21">
        <f>IFERROR((VLOOKUP($B6,'Tabela de alimentos'!$A$3:$K$1041,10,FALSE))*$C6/100,0)</f>
        <v>0</v>
      </c>
      <c r="M6" s="21">
        <f>IFERROR((VLOOKUP($B6,'Tabela de alimentos'!$A$3:$K$1041,11,FALSE))*$C6/100,0)</f>
        <v>95</v>
      </c>
    </row>
    <row r="7" spans="1:13" ht="14.25" x14ac:dyDescent="0.2">
      <c r="A7" s="19"/>
      <c r="B7" s="116" t="s">
        <v>725</v>
      </c>
      <c r="C7" s="11">
        <v>100</v>
      </c>
      <c r="D7" s="23">
        <f>IFERROR((VLOOKUP($B7,'Tabela de alimentos'!$A$3:$K$1041,2,FALSE))*$C7/100,0)</f>
        <v>182.01888565138051</v>
      </c>
      <c r="E7" s="25">
        <f>IFERROR((VLOOKUP($B7,'Tabela de alimentos'!$A$3:$K$1041,3,FALSE))*$C7/100,0)</f>
        <v>761.5674655653761</v>
      </c>
      <c r="F7" s="23">
        <f>IFERROR((VLOOKUP($B7,'Tabela de alimentos'!$A$3:$K$1041,4,FALSE))*$C7/100,0)</f>
        <v>16.122282551592122</v>
      </c>
      <c r="G7" s="23">
        <f>IFERROR((VLOOKUP($B7,'Tabela de alimentos'!$A$3:$K$1041,5,FALSE))*$C7/100,0)</f>
        <v>11.432163333333333</v>
      </c>
      <c r="H7" s="23">
        <f>IFERROR((VLOOKUP($B7,'Tabela de alimentos'!$A$3:$K$1041,6,FALSE))*$C7/100,0)</f>
        <v>3.4265974484078776</v>
      </c>
      <c r="I7" s="25">
        <f>IFERROR((VLOOKUP($B7,'Tabela de alimentos'!$A$3:$K$1041,7,FALSE))*$C7/100,0)</f>
        <v>34.770379999999996</v>
      </c>
      <c r="J7" s="21">
        <f>IFERROR((VLOOKUP($B7,'Tabela de alimentos'!$A$3:$K$1041,8,FALSE))*$C7/100,0)</f>
        <v>0.51267000000000007</v>
      </c>
      <c r="K7" s="21">
        <f>IFERROR((VLOOKUP($B7,'Tabela de alimentos'!$A$3:$K$1041,9,FALSE))*$C7/100,0)</f>
        <v>86.9</v>
      </c>
      <c r="L7" s="21">
        <f>IFERROR((VLOOKUP($B7,'Tabela de alimentos'!$A$3:$K$1041,10,FALSE))*$C7/100,0)</f>
        <v>6.2547433333333338</v>
      </c>
      <c r="M7" s="21">
        <f>IFERROR((VLOOKUP($B7,'Tabela de alimentos'!$A$3:$K$1041,11,FALSE))*$C7/100,0)</f>
        <v>135.05534000000003</v>
      </c>
    </row>
    <row r="8" spans="1:13" ht="14.25" x14ac:dyDescent="0.2">
      <c r="A8" s="19"/>
      <c r="B8" s="116" t="s">
        <v>1015</v>
      </c>
      <c r="C8" s="11">
        <v>100</v>
      </c>
      <c r="D8" s="23">
        <f>IFERROR((VLOOKUP($B8,'Tabela de alimentos'!$A$3:$K$1041,2,FALSE))*$C8/100,0)</f>
        <v>77.409236858079723</v>
      </c>
      <c r="E8" s="25">
        <f>IFERROR((VLOOKUP($B8,'Tabela de alimentos'!$A$3:$K$1041,3,FALSE))*$C8/100,0)</f>
        <v>325.2442470142056</v>
      </c>
      <c r="F8" s="23">
        <f>IFERROR((VLOOKUP($B8,'Tabela de alimentos'!$A$3:$K$1041,4,FALSE))*$C8/100,0)</f>
        <v>0.6586448005676272</v>
      </c>
      <c r="G8" s="23">
        <f>IFERROR((VLOOKUP($B8,'Tabela de alimentos'!$A$3:$K$1041,5,FALSE))*$C8/100,0)</f>
        <v>7.0088966666666668</v>
      </c>
      <c r="H8" s="23">
        <f>IFERROR((VLOOKUP($B8,'Tabela de alimentos'!$A$3:$K$1041,6,FALSE))*$C8/100,0)</f>
        <v>2.5724299999999998</v>
      </c>
      <c r="I8" s="25">
        <f>IFERROR((VLOOKUP($B8,'Tabela de alimentos'!$A$3:$K$1041,7,FALSE))*$C8/100,0)</f>
        <v>13.634640000000001</v>
      </c>
      <c r="J8" s="21">
        <f>IFERROR((VLOOKUP($B8,'Tabela de alimentos'!$A$3:$K$1041,8,FALSE))*$C8/100,0)</f>
        <v>0.30249999999999994</v>
      </c>
      <c r="K8" s="21">
        <f>IFERROR((VLOOKUP($B8,'Tabela de alimentos'!$A$3:$K$1041,9,FALSE))*$C8/100,0)</f>
        <v>467.66516999999999</v>
      </c>
      <c r="L8" s="21">
        <f>IFERROR((VLOOKUP($B8,'Tabela de alimentos'!$A$3:$K$1041,10,FALSE))*$C8/100,0)</f>
        <v>2.8641666666666667</v>
      </c>
      <c r="M8" s="21">
        <f>IFERROR((VLOOKUP($B8,'Tabela de alimentos'!$A$3:$K$1041,11,FALSE))*$C8/100,0)</f>
        <v>86.31389333333334</v>
      </c>
    </row>
    <row r="9" spans="1:13" ht="14.25" x14ac:dyDescent="0.2">
      <c r="A9" s="19"/>
      <c r="B9" s="116" t="s">
        <v>674</v>
      </c>
      <c r="C9" s="11">
        <v>100</v>
      </c>
      <c r="D9" s="23">
        <f>IFERROR((VLOOKUP($B9,'Tabela de alimentos'!$A$3:$K$1041,2,FALSE))*$C9/100,0)</f>
        <v>308.897067884058</v>
      </c>
      <c r="E9" s="25">
        <f>IFERROR((VLOOKUP($B9,'Tabela de alimentos'!$A$3:$K$1041,3,FALSE))*$C9/100,0)</f>
        <v>1292.4253320268986</v>
      </c>
      <c r="F9" s="23">
        <f>IFERROR((VLOOKUP($B9,'Tabela de alimentos'!$A$3:$K$1041,4,FALSE))*$C9/100,0)</f>
        <v>5.7618862318840574</v>
      </c>
      <c r="G9" s="23">
        <f>IFERROR((VLOOKUP($B9,'Tabela de alimentos'!$A$3:$K$1041,5,FALSE))*$C9/100,0)</f>
        <v>2.7690999999999999</v>
      </c>
      <c r="H9" s="23">
        <f>IFERROR((VLOOKUP($B9,'Tabela de alimentos'!$A$3:$K$1041,6,FALSE))*$C9/100,0)</f>
        <v>63.127163768115935</v>
      </c>
      <c r="I9" s="25">
        <f>IFERROR((VLOOKUP($B9,'Tabela de alimentos'!$A$3:$K$1041,7,FALSE))*$C9/100,0)</f>
        <v>3.5992666666666664</v>
      </c>
      <c r="J9" s="21">
        <f>IFERROR((VLOOKUP($B9,'Tabela de alimentos'!$A$3:$K$1041,8,FALSE))*$C9/100,0)</f>
        <v>0.54619799999999996</v>
      </c>
      <c r="K9" s="21">
        <f>IFERROR((VLOOKUP($B9,'Tabela de alimentos'!$A$3:$K$1041,9,FALSE))*$C9/100,0)</f>
        <v>0</v>
      </c>
      <c r="L9" s="21">
        <f>IFERROR((VLOOKUP($B9,'Tabela de alimentos'!$A$3:$K$1041,10,FALSE))*$C9/100,0)</f>
        <v>0</v>
      </c>
      <c r="M9" s="21">
        <f>IFERROR((VLOOKUP($B9,'Tabela de alimentos'!$A$3:$K$1041,11,FALSE))*$C9/100,0)</f>
        <v>80.728133333333332</v>
      </c>
    </row>
    <row r="10" spans="1:13" ht="14.25" x14ac:dyDescent="0.2">
      <c r="A10" s="19"/>
      <c r="B10" s="116" t="s">
        <v>1016</v>
      </c>
      <c r="C10" s="11">
        <v>100</v>
      </c>
      <c r="D10" s="23">
        <f>IFERROR((VLOOKUP($B10,'Tabela de alimentos'!$A$3:$K$1041,2,FALSE))*$C10/100,0)</f>
        <v>29.661351374999992</v>
      </c>
      <c r="E10" s="25">
        <f>IFERROR((VLOOKUP($B10,'Tabela de alimentos'!$A$3:$K$1041,3,FALSE))*$C10/100,0)</f>
        <v>124.10309415299997</v>
      </c>
      <c r="F10" s="23">
        <f>IFERROR((VLOOKUP($B10,'Tabela de alimentos'!$A$3:$K$1041,4,FALSE))*$C10/100,0)</f>
        <v>0.21656249999999999</v>
      </c>
      <c r="G10" s="23">
        <f>IFERROR((VLOOKUP($B10,'Tabela de alimentos'!$A$3:$K$1041,5,FALSE))*$C10/100,0)</f>
        <v>3.0158999999999998</v>
      </c>
      <c r="H10" s="23">
        <f>IFERROR((VLOOKUP($B10,'Tabela de alimentos'!$A$3:$K$1041,6,FALSE))*$C10/100,0)</f>
        <v>0.69463749999999858</v>
      </c>
      <c r="I10" s="25">
        <f>IFERROR((VLOOKUP($B10,'Tabela de alimentos'!$A$3:$K$1041,7,FALSE))*$C10/100,0)</f>
        <v>6.4477500000000001</v>
      </c>
      <c r="J10" s="21">
        <f>IFERROR((VLOOKUP($B10,'Tabela de alimentos'!$A$3:$K$1041,8,FALSE))*$C10/100,0)</f>
        <v>4.0400000000000012E-2</v>
      </c>
      <c r="K10" s="21">
        <f>IFERROR((VLOOKUP($B10,'Tabela de alimentos'!$A$3:$K$1041,9,FALSE))*$C10/100,0)</f>
        <v>49.5</v>
      </c>
      <c r="L10" s="21">
        <f>IFERROR((VLOOKUP($B10,'Tabela de alimentos'!$A$3:$K$1041,10,FALSE))*$C10/100,0)</f>
        <v>3.3824999999999998</v>
      </c>
      <c r="M10" s="21">
        <f>IFERROR((VLOOKUP($B10,'Tabela de alimentos'!$A$3:$K$1041,11,FALSE))*$C10/100,0)</f>
        <v>80.063100000000006</v>
      </c>
    </row>
    <row r="11" spans="1:13" ht="14.25" x14ac:dyDescent="0.2">
      <c r="A11" s="19"/>
      <c r="B11" s="116" t="s">
        <v>676</v>
      </c>
      <c r="C11" s="11">
        <v>100</v>
      </c>
      <c r="D11" s="23">
        <f>IFERROR((VLOOKUP($B11,'Tabela de alimentos'!$A$3:$K$1041,2,FALSE))*$C11/100,0)</f>
        <v>110.33464939130434</v>
      </c>
      <c r="E11" s="25">
        <f>IFERROR((VLOOKUP($B11,'Tabela de alimentos'!$A$3:$K$1041,3,FALSE))*$C11/100,0)</f>
        <v>461.64017305321738</v>
      </c>
      <c r="F11" s="23">
        <f>IFERROR((VLOOKUP($B11,'Tabela de alimentos'!$A$3:$K$1041,4,FALSE))*$C11/100,0)</f>
        <v>5.291054347826087</v>
      </c>
      <c r="G11" s="23">
        <f>IFERROR((VLOOKUP($B11,'Tabela de alimentos'!$A$3:$K$1041,5,FALSE))*$C11/100,0)</f>
        <v>4.1120999999999999</v>
      </c>
      <c r="H11" s="23">
        <f>IFERROR((VLOOKUP($B11,'Tabela de alimentos'!$A$3:$K$1041,6,FALSE))*$C11/100,0)</f>
        <v>13.664528985507244</v>
      </c>
      <c r="I11" s="25">
        <f>IFERROR((VLOOKUP($B11,'Tabela de alimentos'!$A$3:$K$1041,7,FALSE))*$C11/100,0)</f>
        <v>49.747799999999998</v>
      </c>
      <c r="J11" s="21">
        <f>IFERROR((VLOOKUP($B11,'Tabela de alimentos'!$A$3:$K$1041,8,FALSE))*$C11/100,0)</f>
        <v>2.0020000000000002</v>
      </c>
      <c r="K11" s="21">
        <f>IFERROR((VLOOKUP($B11,'Tabela de alimentos'!$A$3:$K$1041,9,FALSE))*$C11/100,0)</f>
        <v>0</v>
      </c>
      <c r="L11" s="21">
        <f>IFERROR((VLOOKUP($B11,'Tabela de alimentos'!$A$3:$K$1041,10,FALSE))*$C11/100,0)</f>
        <v>0</v>
      </c>
      <c r="M11" s="21">
        <f>IFERROR((VLOOKUP($B11,'Tabela de alimentos'!$A$3:$K$1041,11,FALSE))*$C11/100,0)</f>
        <v>84.592800000000011</v>
      </c>
    </row>
    <row r="12" spans="1:13" ht="14.25" x14ac:dyDescent="0.2">
      <c r="A12" s="19"/>
      <c r="B12" s="116" t="s">
        <v>718</v>
      </c>
      <c r="C12" s="11">
        <v>100</v>
      </c>
      <c r="D12" s="23">
        <f>IFERROR((VLOOKUP($B12,'Tabela de alimentos'!$A$3:$K$1041,2,FALSE))*$C12/100,0)</f>
        <v>434.53720920419232</v>
      </c>
      <c r="E12" s="25">
        <f>IFERROR((VLOOKUP($B12,'Tabela de alimentos'!$A$3:$K$1041,3,FALSE))*$C12/100,0)</f>
        <v>1818.3516833103413</v>
      </c>
      <c r="F12" s="23">
        <f>IFERROR((VLOOKUP($B12,'Tabela de alimentos'!$A$3:$K$1041,4,FALSE))*$C12/100,0)</f>
        <v>33.605266666520436</v>
      </c>
      <c r="G12" s="23">
        <f>IFERROR((VLOOKUP($B12,'Tabela de alimentos'!$A$3:$K$1041,5,FALSE))*$C12/100,0)</f>
        <v>25.791499999999999</v>
      </c>
      <c r="H12" s="23">
        <f>IFERROR((VLOOKUP($B12,'Tabela de alimentos'!$A$3:$K$1041,6,FALSE))*$C12/100,0)</f>
        <v>16.330716666812897</v>
      </c>
      <c r="I12" s="25">
        <f>IFERROR((VLOOKUP($B12,'Tabela de alimentos'!$A$3:$K$1041,7,FALSE))*$C12/100,0)</f>
        <v>213.55883666666665</v>
      </c>
      <c r="J12" s="21">
        <f>IFERROR((VLOOKUP($B12,'Tabela de alimentos'!$A$3:$K$1041,8,FALSE))*$C12/100,0)</f>
        <v>3.7673033333333343</v>
      </c>
      <c r="K12" s="21">
        <f>IFERROR((VLOOKUP($B12,'Tabela de alimentos'!$A$3:$K$1041,9,FALSE))*$C12/100,0)</f>
        <v>223.51799999999994</v>
      </c>
      <c r="L12" s="21">
        <f>IFERROR((VLOOKUP($B12,'Tabela de alimentos'!$A$3:$K$1041,10,FALSE))*$C12/100,0)</f>
        <v>6.0878666666666668</v>
      </c>
      <c r="M12" s="21">
        <f>IFERROR((VLOOKUP($B12,'Tabela de alimentos'!$A$3:$K$1041,11,FALSE))*$C12/100,0)</f>
        <v>555.33443033333333</v>
      </c>
    </row>
    <row r="13" spans="1:13" ht="14.25" x14ac:dyDescent="0.2">
      <c r="A13" s="19"/>
      <c r="B13" s="116" t="s">
        <v>737</v>
      </c>
      <c r="C13" s="11">
        <v>100</v>
      </c>
      <c r="D13" s="23">
        <f>IFERROR((VLOOKUP($B13,'Tabela de alimentos'!$A$3:$K$1041,2,FALSE))*$C13/100,0)</f>
        <v>99.86</v>
      </c>
      <c r="E13" s="25">
        <f>IFERROR((VLOOKUP($B13,'Tabela de alimentos'!$A$3:$K$1041,3,FALSE))*$C13/100,0)</f>
        <v>417.848426579803</v>
      </c>
      <c r="F13" s="23">
        <f>IFERROR((VLOOKUP($B13,'Tabela de alimentos'!$A$3:$K$1041,4,FALSE))*$C13/100,0)</f>
        <v>0.96533333333333327</v>
      </c>
      <c r="G13" s="23">
        <f>IFERROR((VLOOKUP($B13,'Tabela de alimentos'!$A$3:$K$1041,5,FALSE))*$C13/100,0)</f>
        <v>0.22666666666666666</v>
      </c>
      <c r="H13" s="23">
        <f>IFERROR((VLOOKUP($B13,'Tabela de alimentos'!$A$3:$K$1041,6,FALSE))*$C13/100,0)</f>
        <v>25.558333333333323</v>
      </c>
      <c r="I13" s="25">
        <f>IFERROR((VLOOKUP($B13,'Tabela de alimentos'!$A$3:$K$1041,7,FALSE))*$C13/100,0)</f>
        <v>27.834666666666671</v>
      </c>
      <c r="J13" s="21">
        <f>IFERROR((VLOOKUP($B13,'Tabela de alimentos'!$A$3:$K$1041,8,FALSE))*$C13/100,0)</f>
        <v>0.73099999999999998</v>
      </c>
      <c r="K13" s="21">
        <f>IFERROR((VLOOKUP($B13,'Tabela de alimentos'!$A$3:$K$1041,9,FALSE))*$C13/100,0)</f>
        <v>4</v>
      </c>
      <c r="L13" s="21">
        <f>IFERROR((VLOOKUP($B13,'Tabela de alimentos'!$A$3:$K$1041,10,FALSE))*$C13/100,0)</f>
        <v>2.4933333333333332</v>
      </c>
      <c r="M13" s="21">
        <f>IFERROR((VLOOKUP($B13,'Tabela de alimentos'!$A$3:$K$1041,11,FALSE))*$C13/100,0)</f>
        <v>2.4726666666666666</v>
      </c>
    </row>
    <row r="14" spans="1:13" ht="14.25" x14ac:dyDescent="0.2">
      <c r="A14" s="19"/>
      <c r="B14" s="116"/>
      <c r="C14" s="11"/>
      <c r="D14" s="23">
        <f>IFERROR((VLOOKUP($B14,'Tabela de alimentos'!$A$3:$K$1041,2,FALSE))*$C14/100,0)</f>
        <v>0</v>
      </c>
      <c r="E14" s="25">
        <f>IFERROR((VLOOKUP($B14,'Tabela de alimentos'!$A$3:$K$1041,3,FALSE))*$C14/100,0)</f>
        <v>0</v>
      </c>
      <c r="F14" s="23">
        <f>IFERROR((VLOOKUP($B14,'Tabela de alimentos'!$A$3:$K$1041,4,FALSE))*$C14/100,0)</f>
        <v>0</v>
      </c>
      <c r="G14" s="23">
        <f>IFERROR((VLOOKUP($B14,'Tabela de alimentos'!$A$3:$K$1041,5,FALSE))*$C14/100,0)</f>
        <v>0</v>
      </c>
      <c r="H14" s="23">
        <f>IFERROR((VLOOKUP($B14,'Tabela de alimentos'!$A$3:$K$1041,6,FALSE))*$C14/100,0)</f>
        <v>0</v>
      </c>
      <c r="I14" s="25">
        <f>IFERROR((VLOOKUP($B14,'Tabela de alimentos'!$A$3:$K$1041,7,FALSE))*$C14/100,0)</f>
        <v>0</v>
      </c>
      <c r="J14" s="21">
        <f>IFERROR((VLOOKUP($B14,'Tabela de alimentos'!$A$3:$K$1041,8,FALSE))*$C14/100,0)</f>
        <v>0</v>
      </c>
      <c r="K14" s="21">
        <f>IFERROR((VLOOKUP($B14,'Tabela de alimentos'!$A$3:$K$1041,9,FALSE))*$C14/100,0)</f>
        <v>0</v>
      </c>
      <c r="L14" s="21">
        <f>IFERROR((VLOOKUP($B14,'Tabela de alimentos'!$A$3:$K$1041,10,FALSE))*$C14/100,0)</f>
        <v>0</v>
      </c>
      <c r="M14" s="21">
        <f>IFERROR((VLOOKUP($B14,'Tabela de alimentos'!$A$3:$K$1041,11,FALSE))*$C14/100,0)</f>
        <v>0</v>
      </c>
    </row>
    <row r="15" spans="1:13" ht="14.25" x14ac:dyDescent="0.2">
      <c r="A15" s="19"/>
      <c r="B15" s="116"/>
      <c r="C15" s="11"/>
      <c r="D15" s="23">
        <f>IFERROR((VLOOKUP($B15,'Tabela de alimentos'!$A$3:$K$1041,2,FALSE))*$C15/100,0)</f>
        <v>0</v>
      </c>
      <c r="E15" s="25">
        <f>IFERROR((VLOOKUP($B15,'Tabela de alimentos'!$A$3:$K$1041,3,FALSE))*$C15/100,0)</f>
        <v>0</v>
      </c>
      <c r="F15" s="23">
        <f>IFERROR((VLOOKUP($B15,'Tabela de alimentos'!$A$3:$K$1041,4,FALSE))*$C15/100,0)</f>
        <v>0</v>
      </c>
      <c r="G15" s="23">
        <f>IFERROR((VLOOKUP($B15,'Tabela de alimentos'!$A$3:$K$1041,5,FALSE))*$C15/100,0)</f>
        <v>0</v>
      </c>
      <c r="H15" s="23">
        <f>IFERROR((VLOOKUP($B15,'Tabela de alimentos'!$A$3:$K$1041,6,FALSE))*$C15/100,0)</f>
        <v>0</v>
      </c>
      <c r="I15" s="25">
        <f>IFERROR((VLOOKUP($B15,'Tabela de alimentos'!$A$3:$K$1041,7,FALSE))*$C15/100,0)</f>
        <v>0</v>
      </c>
      <c r="J15" s="21">
        <f>IFERROR((VLOOKUP($B15,'Tabela de alimentos'!$A$3:$K$1041,8,FALSE))*$C15/100,0)</f>
        <v>0</v>
      </c>
      <c r="K15" s="21">
        <f>IFERROR((VLOOKUP($B15,'Tabela de alimentos'!$A$3:$K$1041,9,FALSE))*$C15/100,0)</f>
        <v>0</v>
      </c>
      <c r="L15" s="21">
        <f>IFERROR((VLOOKUP($B15,'Tabela de alimentos'!$A$3:$K$1041,10,FALSE))*$C15/100,0)</f>
        <v>0</v>
      </c>
      <c r="M15" s="21">
        <f>IFERROR((VLOOKUP($B15,'Tabela de alimentos'!$A$3:$K$1041,11,FALSE))*$C15/100,0)</f>
        <v>0</v>
      </c>
    </row>
    <row r="16" spans="1:13" ht="14.25" x14ac:dyDescent="0.2">
      <c r="A16" s="19"/>
      <c r="B16" s="116"/>
      <c r="C16" s="11"/>
      <c r="D16" s="23">
        <f>IFERROR((VLOOKUP($B16,'Tabela de alimentos'!$A$3:$K$1041,2,FALSE))*$C16/100,0)</f>
        <v>0</v>
      </c>
      <c r="E16" s="25">
        <f>IFERROR((VLOOKUP($B16,'Tabela de alimentos'!$A$3:$K$1041,3,FALSE))*$C16/100,0)</f>
        <v>0</v>
      </c>
      <c r="F16" s="23">
        <f>IFERROR((VLOOKUP($B16,'Tabela de alimentos'!$A$3:$K$1041,4,FALSE))*$C16/100,0)</f>
        <v>0</v>
      </c>
      <c r="G16" s="23">
        <f>IFERROR((VLOOKUP($B16,'Tabela de alimentos'!$A$3:$K$1041,5,FALSE))*$C16/100,0)</f>
        <v>0</v>
      </c>
      <c r="H16" s="23">
        <f>IFERROR((VLOOKUP($B16,'Tabela de alimentos'!$A$3:$K$1041,6,FALSE))*$C16/100,0)</f>
        <v>0</v>
      </c>
      <c r="I16" s="25">
        <f>IFERROR((VLOOKUP($B16,'Tabela de alimentos'!$A$3:$K$1041,7,FALSE))*$C16/100,0)</f>
        <v>0</v>
      </c>
      <c r="J16" s="21">
        <f>IFERROR((VLOOKUP($B16,'Tabela de alimentos'!$A$3:$K$1041,8,FALSE))*$C16/100,0)</f>
        <v>0</v>
      </c>
      <c r="K16" s="21">
        <f>IFERROR((VLOOKUP($B16,'Tabela de alimentos'!$A$3:$K$1041,9,FALSE))*$C16/100,0)</f>
        <v>0</v>
      </c>
      <c r="L16" s="21">
        <f>IFERROR((VLOOKUP($B16,'Tabela de alimentos'!$A$3:$K$1041,10,FALSE))*$C16/100,0)</f>
        <v>0</v>
      </c>
      <c r="M16" s="21">
        <f>IFERROR((VLOOKUP($B16,'Tabela de alimentos'!$A$3:$K$1041,11,FALSE))*$C16/100,0)</f>
        <v>0</v>
      </c>
    </row>
    <row r="17" spans="1:13" ht="14.25" x14ac:dyDescent="0.2">
      <c r="A17" s="19"/>
      <c r="B17" s="116"/>
      <c r="C17" s="11"/>
      <c r="D17" s="23">
        <f>IFERROR((VLOOKUP($B17,'Tabela de alimentos'!$A$3:$K$1041,2,FALSE))*$C17/100,0)</f>
        <v>0</v>
      </c>
      <c r="E17" s="25">
        <f>IFERROR((VLOOKUP($B17,'Tabela de alimentos'!$A$3:$K$1041,3,FALSE))*$C17/100,0)</f>
        <v>0</v>
      </c>
      <c r="F17" s="23">
        <f>IFERROR((VLOOKUP($B17,'Tabela de alimentos'!$A$3:$K$1041,4,FALSE))*$C17/100,0)</f>
        <v>0</v>
      </c>
      <c r="G17" s="23">
        <f>IFERROR((VLOOKUP($B17,'Tabela de alimentos'!$A$3:$K$1041,5,FALSE))*$C17/100,0)</f>
        <v>0</v>
      </c>
      <c r="H17" s="23">
        <f>IFERROR((VLOOKUP($B17,'Tabela de alimentos'!$A$3:$K$1041,6,FALSE))*$C17/100,0)</f>
        <v>0</v>
      </c>
      <c r="I17" s="25">
        <f>IFERROR((VLOOKUP($B17,'Tabela de alimentos'!$A$3:$K$1041,7,FALSE))*$C17/100,0)</f>
        <v>0</v>
      </c>
      <c r="J17" s="21">
        <f>IFERROR((VLOOKUP($B17,'Tabela de alimentos'!$A$3:$K$1041,8,FALSE))*$C17/100,0)</f>
        <v>0</v>
      </c>
      <c r="K17" s="21">
        <f>IFERROR((VLOOKUP($B17,'Tabela de alimentos'!$A$3:$K$1041,9,FALSE))*$C17/100,0)</f>
        <v>0</v>
      </c>
      <c r="L17" s="21">
        <f>IFERROR((VLOOKUP($B17,'Tabela de alimentos'!$A$3:$K$1041,10,FALSE))*$C17/100,0)</f>
        <v>0</v>
      </c>
      <c r="M17" s="21">
        <f>IFERROR((VLOOKUP($B17,'Tabela de alimentos'!$A$3:$K$1041,11,FALSE))*$C17/100,0)</f>
        <v>0</v>
      </c>
    </row>
    <row r="18" spans="1:13" ht="14.25" x14ac:dyDescent="0.2">
      <c r="A18" s="19"/>
      <c r="B18" s="116"/>
      <c r="C18" s="11"/>
      <c r="D18" s="23">
        <f>IFERROR((VLOOKUP($B18,'Tabela de alimentos'!$A$3:$K$1041,2,FALSE))*$C18/100,0)</f>
        <v>0</v>
      </c>
      <c r="E18" s="25">
        <f>IFERROR((VLOOKUP($B18,'Tabela de alimentos'!$A$3:$K$1041,3,FALSE))*$C18/100,0)</f>
        <v>0</v>
      </c>
      <c r="F18" s="23">
        <f>IFERROR((VLOOKUP($B18,'Tabela de alimentos'!$A$3:$K$1041,4,FALSE))*$C18/100,0)</f>
        <v>0</v>
      </c>
      <c r="G18" s="23">
        <f>IFERROR((VLOOKUP($B18,'Tabela de alimentos'!$A$3:$K$1041,5,FALSE))*$C18/100,0)</f>
        <v>0</v>
      </c>
      <c r="H18" s="23">
        <f>IFERROR((VLOOKUP($B18,'Tabela de alimentos'!$A$3:$K$1041,6,FALSE))*$C18/100,0)</f>
        <v>0</v>
      </c>
      <c r="I18" s="25">
        <f>IFERROR((VLOOKUP($B18,'Tabela de alimentos'!$A$3:$K$1041,7,FALSE))*$C18/100,0)</f>
        <v>0</v>
      </c>
      <c r="J18" s="21">
        <f>IFERROR((VLOOKUP($B18,'Tabela de alimentos'!$A$3:$K$1041,8,FALSE))*$C18/100,0)</f>
        <v>0</v>
      </c>
      <c r="K18" s="21">
        <f>IFERROR((VLOOKUP($B18,'Tabela de alimentos'!$A$3:$K$1041,9,FALSE))*$C18/100,0)</f>
        <v>0</v>
      </c>
      <c r="L18" s="21">
        <f>IFERROR((VLOOKUP($B18,'Tabela de alimentos'!$A$3:$K$1041,10,FALSE))*$C18/100,0)</f>
        <v>0</v>
      </c>
      <c r="M18" s="21">
        <f>IFERROR((VLOOKUP($B18,'Tabela de alimentos'!$A$3:$K$1041,11,FALSE))*$C18/100,0)</f>
        <v>0</v>
      </c>
    </row>
    <row r="19" spans="1:13" ht="14.25" x14ac:dyDescent="0.2">
      <c r="A19" s="19"/>
      <c r="B19" s="116"/>
      <c r="C19" s="11"/>
      <c r="D19" s="23">
        <f>IFERROR((VLOOKUP($B19,'Tabela de alimentos'!$A$3:$K$1041,2,FALSE))*$C19/100,0)</f>
        <v>0</v>
      </c>
      <c r="E19" s="25">
        <f>IFERROR((VLOOKUP($B19,'Tabela de alimentos'!$A$3:$K$1041,3,FALSE))*$C19/100,0)</f>
        <v>0</v>
      </c>
      <c r="F19" s="23">
        <f>IFERROR((VLOOKUP($B19,'Tabela de alimentos'!$A$3:$K$1041,4,FALSE))*$C19/100,0)</f>
        <v>0</v>
      </c>
      <c r="G19" s="23">
        <f>IFERROR((VLOOKUP($B19,'Tabela de alimentos'!$A$3:$K$1041,5,FALSE))*$C19/100,0)</f>
        <v>0</v>
      </c>
      <c r="H19" s="23">
        <f>IFERROR((VLOOKUP($B19,'Tabela de alimentos'!$A$3:$K$1041,6,FALSE))*$C19/100,0)</f>
        <v>0</v>
      </c>
      <c r="I19" s="25">
        <f>IFERROR((VLOOKUP($B19,'Tabela de alimentos'!$A$3:$K$1041,7,FALSE))*$C19/100,0)</f>
        <v>0</v>
      </c>
      <c r="J19" s="21">
        <f>IFERROR((VLOOKUP($B19,'Tabela de alimentos'!$A$3:$K$1041,8,FALSE))*$C19/100,0)</f>
        <v>0</v>
      </c>
      <c r="K19" s="21">
        <f>IFERROR((VLOOKUP($B19,'Tabela de alimentos'!$A$3:$K$1041,9,FALSE))*$C19/100,0)</f>
        <v>0</v>
      </c>
      <c r="L19" s="21">
        <f>IFERROR((VLOOKUP($B19,'Tabela de alimentos'!$A$3:$K$1041,10,FALSE))*$C19/100,0)</f>
        <v>0</v>
      </c>
      <c r="M19" s="21">
        <f>IFERROR((VLOOKUP($B19,'Tabela de alimentos'!$A$3:$K$1041,11,FALSE))*$C19/100,0)</f>
        <v>0</v>
      </c>
    </row>
    <row r="20" spans="1:13" ht="14.25" x14ac:dyDescent="0.2">
      <c r="A20" s="19"/>
      <c r="B20" s="116"/>
      <c r="C20" s="11"/>
      <c r="D20" s="23"/>
      <c r="E20" s="25"/>
      <c r="F20" s="23"/>
      <c r="G20" s="23"/>
      <c r="H20" s="23"/>
      <c r="I20" s="25"/>
      <c r="J20" s="21"/>
      <c r="K20" s="21"/>
      <c r="L20" s="21">
        <f>IFERROR((VLOOKUP($B20,'Tabela de alimentos'!$A$3:$K$1041,10,FALSE))*$C20/100,0)</f>
        <v>0</v>
      </c>
      <c r="M20" s="21">
        <f>IFERROR((VLOOKUP($B20,'Tabela de alimentos'!$A$3:$K$1041,11,FALSE))*$C20/100,0)</f>
        <v>0</v>
      </c>
    </row>
    <row r="21" spans="1:13" ht="14.25" hidden="1" x14ac:dyDescent="0.2">
      <c r="A21" s="19"/>
      <c r="B21" s="116"/>
      <c r="C21" s="11"/>
      <c r="D21" s="23">
        <f>IFERROR((VLOOKUP($B21,'Tabela de alimentos'!$A$3:$K$1041,2,FALSE))*$C21/100,0)</f>
        <v>0</v>
      </c>
      <c r="E21" s="25">
        <f>IFERROR((VLOOKUP($B21,'Tabela de alimentos'!$A$3:$K$1041,3,FALSE))*$C21/100,0)</f>
        <v>0</v>
      </c>
      <c r="F21" s="23">
        <f>IFERROR((VLOOKUP($B21,'Tabela de alimentos'!$A$3:$K$1041,4,FALSE))*$C21/100,0)</f>
        <v>0</v>
      </c>
      <c r="G21" s="23">
        <f>IFERROR((VLOOKUP($B21,'Tabela de alimentos'!$A$3:$K$1041,5,FALSE))*$C21/100,0)</f>
        <v>0</v>
      </c>
      <c r="H21" s="23">
        <f>IFERROR((VLOOKUP($B21,'Tabela de alimentos'!$A$3:$K$1041,6,FALSE))*$C21/100,0)</f>
        <v>0</v>
      </c>
      <c r="I21" s="25">
        <f>IFERROR((VLOOKUP($B21,'Tabela de alimentos'!$A$3:$K$1041,7,FALSE))*$C21/100,0)</f>
        <v>0</v>
      </c>
      <c r="J21" s="21">
        <f>IFERROR((VLOOKUP($B21,'Tabela de alimentos'!$A$3:$K$1041,8,FALSE))*$C21/100,0)</f>
        <v>0</v>
      </c>
      <c r="K21" s="21">
        <f>IFERROR((VLOOKUP($B21,'Tabela de alimentos'!$A$3:$K$1041,9,FALSE))*$C21/100,0)</f>
        <v>0</v>
      </c>
      <c r="L21" s="21">
        <f>IFERROR((VLOOKUP($B21,'Tabela de alimentos'!$A$3:$K$1041,10,FALSE))*$C21/100,0)</f>
        <v>0</v>
      </c>
      <c r="M21" s="21">
        <f>IFERROR((VLOOKUP($B21,'Tabela de alimentos'!$A$3:$K$1041,11,FALSE))*$C21/100,0)</f>
        <v>0</v>
      </c>
    </row>
    <row r="22" spans="1:13" ht="14.25" hidden="1" x14ac:dyDescent="0.2">
      <c r="A22" s="19"/>
      <c r="B22" s="116"/>
      <c r="C22" s="11"/>
      <c r="D22" s="23">
        <f>IFERROR((VLOOKUP($B22,'Tabela de alimentos'!$A$3:$K$1041,2,FALSE))*$C22/100,0)</f>
        <v>0</v>
      </c>
      <c r="E22" s="25">
        <f>IFERROR((VLOOKUP($B22,'Tabela de alimentos'!$A$3:$K$1041,3,FALSE))*$C22/100,0)</f>
        <v>0</v>
      </c>
      <c r="F22" s="23">
        <f>IFERROR((VLOOKUP($B22,'Tabela de alimentos'!$A$3:$K$1041,4,FALSE))*$C22/100,0)</f>
        <v>0</v>
      </c>
      <c r="G22" s="23">
        <f>IFERROR((VLOOKUP($B22,'Tabela de alimentos'!$A$3:$K$1041,5,FALSE))*$C22/100,0)</f>
        <v>0</v>
      </c>
      <c r="H22" s="23">
        <f>IFERROR((VLOOKUP($B22,'Tabela de alimentos'!$A$3:$K$1041,6,FALSE))*$C22/100,0)</f>
        <v>0</v>
      </c>
      <c r="I22" s="25">
        <f>IFERROR((VLOOKUP($B22,'Tabela de alimentos'!$A$3:$K$1041,7,FALSE))*$C22/100,0)</f>
        <v>0</v>
      </c>
      <c r="J22" s="21">
        <f>IFERROR((VLOOKUP($B22,'Tabela de alimentos'!$A$3:$K$1041,8,FALSE))*$C22/100,0)</f>
        <v>0</v>
      </c>
      <c r="K22" s="21">
        <f>IFERROR((VLOOKUP($B22,'Tabela de alimentos'!$A$3:$K$1041,9,FALSE))*$C22/100,0)</f>
        <v>0</v>
      </c>
      <c r="L22" s="21">
        <f>IFERROR((VLOOKUP($B22,'Tabela de alimentos'!$A$3:$K$1041,10,FALSE))*$C22/100,0)</f>
        <v>0</v>
      </c>
      <c r="M22" s="21">
        <f>IFERROR((VLOOKUP($B22,'Tabela de alimentos'!$A$3:$K$1041,11,FALSE))*$C22/100,0)</f>
        <v>0</v>
      </c>
    </row>
    <row r="23" spans="1:13" ht="14.25" hidden="1" x14ac:dyDescent="0.2">
      <c r="A23" s="19"/>
      <c r="B23" s="116"/>
      <c r="C23" s="11"/>
      <c r="D23" s="23">
        <f>IFERROR((VLOOKUP($B23,'Tabela de alimentos'!$A$3:$K$1041,2,FALSE))*$C23/100,0)</f>
        <v>0</v>
      </c>
      <c r="E23" s="25">
        <f>IFERROR((VLOOKUP($B23,'Tabela de alimentos'!$A$3:$K$1041,3,FALSE))*$C23/100,0)</f>
        <v>0</v>
      </c>
      <c r="F23" s="23">
        <f>IFERROR((VLOOKUP($B23,'Tabela de alimentos'!$A$3:$K$1041,4,FALSE))*$C23/100,0)</f>
        <v>0</v>
      </c>
      <c r="G23" s="23">
        <f>IFERROR((VLOOKUP($B23,'Tabela de alimentos'!$A$3:$K$1041,5,FALSE))*$C23/100,0)</f>
        <v>0</v>
      </c>
      <c r="H23" s="23">
        <f>IFERROR((VLOOKUP($B23,'Tabela de alimentos'!$A$3:$K$1041,6,FALSE))*$C23/100,0)</f>
        <v>0</v>
      </c>
      <c r="I23" s="25">
        <f>IFERROR((VLOOKUP($B23,'Tabela de alimentos'!$A$3:$K$1041,7,FALSE))*$C23/100,0)</f>
        <v>0</v>
      </c>
      <c r="J23" s="21">
        <f>IFERROR((VLOOKUP($B23,'Tabela de alimentos'!$A$3:$K$1041,8,FALSE))*$C23/100,0)</f>
        <v>0</v>
      </c>
      <c r="K23" s="21">
        <f>IFERROR((VLOOKUP($B23,'Tabela de alimentos'!$A$3:$K$1041,9,FALSE))*$C23/100,0)</f>
        <v>0</v>
      </c>
      <c r="L23" s="21">
        <f>IFERROR((VLOOKUP($B23,'Tabela de alimentos'!$A$3:$K$1041,10,FALSE))*$C23/100,0)</f>
        <v>0</v>
      </c>
      <c r="M23" s="21">
        <f>IFERROR((VLOOKUP($B23,'Tabela de alimentos'!$A$3:$K$1041,11,FALSE))*$C23/100,0)</f>
        <v>0</v>
      </c>
    </row>
    <row r="24" spans="1:13" ht="14.25" hidden="1" x14ac:dyDescent="0.2">
      <c r="A24" s="19"/>
      <c r="B24" s="116"/>
      <c r="C24" s="11"/>
      <c r="D24" s="23">
        <f>IFERROR((VLOOKUP($B24,'Tabela de alimentos'!$A$3:$K$1041,2,FALSE))*$C24/100,0)</f>
        <v>0</v>
      </c>
      <c r="E24" s="25">
        <f>IFERROR((VLOOKUP($B24,'Tabela de alimentos'!$A$3:$K$1041,3,FALSE))*$C24/100,0)</f>
        <v>0</v>
      </c>
      <c r="F24" s="23">
        <f>IFERROR((VLOOKUP($B24,'Tabela de alimentos'!$A$3:$K$1041,4,FALSE))*$C24/100,0)</f>
        <v>0</v>
      </c>
      <c r="G24" s="23">
        <f>IFERROR((VLOOKUP($B24,'Tabela de alimentos'!$A$3:$K$1041,5,FALSE))*$C24/100,0)</f>
        <v>0</v>
      </c>
      <c r="H24" s="23">
        <f>IFERROR((VLOOKUP($B24,'Tabela de alimentos'!$A$3:$K$1041,6,FALSE))*$C24/100,0)</f>
        <v>0</v>
      </c>
      <c r="I24" s="25">
        <f>IFERROR((VLOOKUP($B24,'Tabela de alimentos'!$A$3:$K$1041,7,FALSE))*$C24/100,0)</f>
        <v>0</v>
      </c>
      <c r="J24" s="21">
        <f>IFERROR((VLOOKUP($B24,'Tabela de alimentos'!$A$3:$K$1041,8,FALSE))*$C24/100,0)</f>
        <v>0</v>
      </c>
      <c r="K24" s="21">
        <f>IFERROR((VLOOKUP($B24,'Tabela de alimentos'!$A$3:$K$1041,9,FALSE))*$C24/100,0)</f>
        <v>0</v>
      </c>
      <c r="L24" s="21">
        <f>IFERROR((VLOOKUP($B24,'Tabela de alimentos'!$A$3:$K$1041,10,FALSE))*$C24/100,0)</f>
        <v>0</v>
      </c>
      <c r="M24" s="21">
        <f>IFERROR((VLOOKUP($B24,'Tabela de alimentos'!$A$3:$K$1041,11,FALSE))*$C24/100,0)</f>
        <v>0</v>
      </c>
    </row>
    <row r="25" spans="1:13" ht="14.25" hidden="1" x14ac:dyDescent="0.2">
      <c r="A25" s="19"/>
      <c r="B25" s="116"/>
      <c r="C25" s="11"/>
      <c r="D25" s="23">
        <f>IFERROR((VLOOKUP($B25,'Tabela de alimentos'!$A$3:$K$1041,2,FALSE))*$C25/100,0)</f>
        <v>0</v>
      </c>
      <c r="E25" s="25">
        <f>IFERROR((VLOOKUP($B25,'Tabela de alimentos'!$A$3:$K$1041,3,FALSE))*$C25/100,0)</f>
        <v>0</v>
      </c>
      <c r="F25" s="23">
        <f>IFERROR((VLOOKUP($B25,'Tabela de alimentos'!$A$3:$K$1041,4,FALSE))*$C25/100,0)</f>
        <v>0</v>
      </c>
      <c r="G25" s="23">
        <f>IFERROR((VLOOKUP($B25,'Tabela de alimentos'!$A$3:$K$1041,5,FALSE))*$C25/100,0)</f>
        <v>0</v>
      </c>
      <c r="H25" s="23">
        <f>IFERROR((VLOOKUP($B25,'Tabela de alimentos'!$A$3:$K$1041,6,FALSE))*$C25/100,0)</f>
        <v>0</v>
      </c>
      <c r="I25" s="25">
        <f>IFERROR((VLOOKUP($B25,'Tabela de alimentos'!$A$3:$K$1041,7,FALSE))*$C25/100,0)</f>
        <v>0</v>
      </c>
      <c r="J25" s="21">
        <f>IFERROR((VLOOKUP($B25,'Tabela de alimentos'!$A$3:$K$1041,8,FALSE))*$C25/100,0)</f>
        <v>0</v>
      </c>
      <c r="K25" s="21">
        <f>IFERROR((VLOOKUP($B25,'Tabela de alimentos'!$A$3:$K$1041,9,FALSE))*$C25/100,0)</f>
        <v>0</v>
      </c>
      <c r="L25" s="21">
        <f>IFERROR((VLOOKUP($B25,'Tabela de alimentos'!$A$3:$K$1041,10,FALSE))*$C25/100,0)</f>
        <v>0</v>
      </c>
      <c r="M25" s="21">
        <f>IFERROR((VLOOKUP($B25,'Tabela de alimentos'!$A$3:$K$1041,11,FALSE))*$C25/100,0)</f>
        <v>0</v>
      </c>
    </row>
    <row r="26" spans="1:13" ht="14.25" hidden="1" x14ac:dyDescent="0.2">
      <c r="A26" s="19"/>
      <c r="B26" s="116"/>
      <c r="C26" s="11"/>
      <c r="D26" s="23">
        <f>IFERROR((VLOOKUP($B26,'Tabela de alimentos'!$A$3:$K$1041,2,FALSE))*$C26/100,0)</f>
        <v>0</v>
      </c>
      <c r="E26" s="25">
        <f>IFERROR((VLOOKUP($B26,'Tabela de alimentos'!$A$3:$K$1041,3,FALSE))*$C26/100,0)</f>
        <v>0</v>
      </c>
      <c r="F26" s="23">
        <f>IFERROR((VLOOKUP($B26,'Tabela de alimentos'!$A$3:$K$1041,4,FALSE))*$C26/100,0)</f>
        <v>0</v>
      </c>
      <c r="G26" s="23">
        <f>IFERROR((VLOOKUP($B26,'Tabela de alimentos'!$A$3:$K$1041,5,FALSE))*$C26/100,0)</f>
        <v>0</v>
      </c>
      <c r="H26" s="23">
        <f>IFERROR((VLOOKUP($B26,'Tabela de alimentos'!$A$3:$K$1041,6,FALSE))*$C26/100,0)</f>
        <v>0</v>
      </c>
      <c r="I26" s="25">
        <f>IFERROR((VLOOKUP($B26,'Tabela de alimentos'!$A$3:$K$1041,7,FALSE))*$C26/100,0)</f>
        <v>0</v>
      </c>
      <c r="J26" s="21">
        <f>IFERROR((VLOOKUP($B26,'Tabela de alimentos'!$A$3:$K$1041,8,FALSE))*$C26/100,0)</f>
        <v>0</v>
      </c>
      <c r="K26" s="21">
        <f>IFERROR((VLOOKUP($B26,'Tabela de alimentos'!$A$3:$K$1041,9,FALSE))*$C26/100,0)</f>
        <v>0</v>
      </c>
      <c r="L26" s="21">
        <f>IFERROR((VLOOKUP($B26,'Tabela de alimentos'!$A$3:$K$1041,10,FALSE))*$C26/100,0)</f>
        <v>0</v>
      </c>
      <c r="M26" s="21">
        <f>IFERROR((VLOOKUP($B26,'Tabela de alimentos'!$A$3:$K$1041,11,FALSE))*$C26/100,0)</f>
        <v>0</v>
      </c>
    </row>
    <row r="27" spans="1:13" ht="14.25" hidden="1" x14ac:dyDescent="0.2">
      <c r="A27" s="19"/>
      <c r="B27" s="116"/>
      <c r="C27" s="11"/>
      <c r="D27" s="23">
        <f>IFERROR((VLOOKUP($B27,'Tabela de alimentos'!$A$3:$K$1041,2,FALSE))*$C27/100,0)</f>
        <v>0</v>
      </c>
      <c r="E27" s="25">
        <f>IFERROR((VLOOKUP($B27,'Tabela de alimentos'!$A$3:$K$1041,3,FALSE))*$C27/100,0)</f>
        <v>0</v>
      </c>
      <c r="F27" s="23">
        <f>IFERROR((VLOOKUP($B27,'Tabela de alimentos'!$A$3:$K$1041,4,FALSE))*$C27/100,0)</f>
        <v>0</v>
      </c>
      <c r="G27" s="23">
        <f>IFERROR((VLOOKUP($B27,'Tabela de alimentos'!$A$3:$K$1041,5,FALSE))*$C27/100,0)</f>
        <v>0</v>
      </c>
      <c r="H27" s="23">
        <f>IFERROR((VLOOKUP($B27,'Tabela de alimentos'!$A$3:$K$1041,6,FALSE))*$C27/100,0)</f>
        <v>0</v>
      </c>
      <c r="I27" s="25">
        <f>IFERROR((VLOOKUP($B27,'Tabela de alimentos'!$A$3:$K$1041,7,FALSE))*$C27/100,0)</f>
        <v>0</v>
      </c>
      <c r="J27" s="21">
        <f>IFERROR((VLOOKUP($B27,'Tabela de alimentos'!$A$3:$K$1041,8,FALSE))*$C27/100,0)</f>
        <v>0</v>
      </c>
      <c r="K27" s="21">
        <f>IFERROR((VLOOKUP($B27,'Tabela de alimentos'!$A$3:$K$1041,9,FALSE))*$C27/100,0)</f>
        <v>0</v>
      </c>
      <c r="L27" s="21">
        <f>IFERROR((VLOOKUP($B27,'Tabela de alimentos'!$A$3:$K$1041,10,FALSE))*$C27/100,0)</f>
        <v>0</v>
      </c>
      <c r="M27" s="21">
        <f>IFERROR((VLOOKUP($B27,'Tabela de alimentos'!$A$3:$K$1041,11,FALSE))*$C27/100,0)</f>
        <v>0</v>
      </c>
    </row>
    <row r="28" spans="1:13" ht="14.25" hidden="1" x14ac:dyDescent="0.2">
      <c r="A28" s="19"/>
      <c r="B28" s="116"/>
      <c r="C28" s="11"/>
      <c r="D28" s="23">
        <f>IFERROR((VLOOKUP($B28,'Tabela de alimentos'!$A$3:$K$1041,2,FALSE))*$C28/100,0)</f>
        <v>0</v>
      </c>
      <c r="E28" s="25">
        <f>IFERROR((VLOOKUP($B28,'Tabela de alimentos'!$A$3:$K$1041,3,FALSE))*$C28/100,0)</f>
        <v>0</v>
      </c>
      <c r="F28" s="23">
        <f>IFERROR((VLOOKUP($B28,'Tabela de alimentos'!$A$3:$K$1041,4,FALSE))*$C28/100,0)</f>
        <v>0</v>
      </c>
      <c r="G28" s="23">
        <f>IFERROR((VLOOKUP($B28,'Tabela de alimentos'!$A$3:$K$1041,5,FALSE))*$C28/100,0)</f>
        <v>0</v>
      </c>
      <c r="H28" s="23">
        <f>IFERROR((VLOOKUP($B28,'Tabela de alimentos'!$A$3:$K$1041,6,FALSE))*$C28/100,0)</f>
        <v>0</v>
      </c>
      <c r="I28" s="25">
        <f>IFERROR((VLOOKUP($B28,'Tabela de alimentos'!$A$3:$K$1041,7,FALSE))*$C28/100,0)</f>
        <v>0</v>
      </c>
      <c r="J28" s="21">
        <f>IFERROR((VLOOKUP($B28,'Tabela de alimentos'!$A$3:$K$1041,8,FALSE))*$C28/100,0)</f>
        <v>0</v>
      </c>
      <c r="K28" s="21">
        <f>IFERROR((VLOOKUP($B28,'Tabela de alimentos'!$A$3:$K$1041,9,FALSE))*$C28/100,0)</f>
        <v>0</v>
      </c>
      <c r="L28" s="21">
        <f>IFERROR((VLOOKUP($B28,'Tabela de alimentos'!$A$3:$K$1041,10,FALSE))*$C28/100,0)</f>
        <v>0</v>
      </c>
      <c r="M28" s="21">
        <f>IFERROR((VLOOKUP($B28,'Tabela de alimentos'!$A$3:$K$1041,11,FALSE))*$C28/100,0)</f>
        <v>0</v>
      </c>
    </row>
    <row r="29" spans="1:13" ht="14.25" hidden="1" x14ac:dyDescent="0.2">
      <c r="A29" s="19"/>
      <c r="B29" s="116"/>
      <c r="C29" s="11"/>
      <c r="D29" s="23">
        <f>IFERROR((VLOOKUP($B29,'Tabela de alimentos'!$A$3:$K$1041,2,FALSE))*$C29/100,0)</f>
        <v>0</v>
      </c>
      <c r="E29" s="25">
        <f>IFERROR((VLOOKUP($B29,'Tabela de alimentos'!$A$3:$K$1041,3,FALSE))*$C29/100,0)</f>
        <v>0</v>
      </c>
      <c r="F29" s="23">
        <f>IFERROR((VLOOKUP($B29,'Tabela de alimentos'!$A$3:$K$1041,4,FALSE))*$C29/100,0)</f>
        <v>0</v>
      </c>
      <c r="G29" s="23">
        <f>IFERROR((VLOOKUP($B29,'Tabela de alimentos'!$A$3:$K$1041,5,FALSE))*$C29/100,0)</f>
        <v>0</v>
      </c>
      <c r="H29" s="23">
        <f>IFERROR((VLOOKUP($B29,'Tabela de alimentos'!$A$3:$K$1041,6,FALSE))*$C29/100,0)</f>
        <v>0</v>
      </c>
      <c r="I29" s="25">
        <f>IFERROR((VLOOKUP($B29,'Tabela de alimentos'!$A$3:$K$1041,7,FALSE))*$C29/100,0)</f>
        <v>0</v>
      </c>
      <c r="J29" s="21">
        <f>IFERROR((VLOOKUP($B29,'Tabela de alimentos'!$A$3:$K$1041,8,FALSE))*$C29/100,0)</f>
        <v>0</v>
      </c>
      <c r="K29" s="21">
        <f>IFERROR((VLOOKUP($B29,'Tabela de alimentos'!$A$3:$K$1041,9,FALSE))*$C29/100,0)</f>
        <v>0</v>
      </c>
      <c r="L29" s="21">
        <f>IFERROR((VLOOKUP($B29,'Tabela de alimentos'!$A$3:$K$1041,10,FALSE))*$C29/100,0)</f>
        <v>0</v>
      </c>
      <c r="M29" s="21">
        <f>IFERROR((VLOOKUP($B29,'Tabela de alimentos'!$A$3:$K$1041,11,FALSE))*$C29/100,0)</f>
        <v>0</v>
      </c>
    </row>
    <row r="30" spans="1:13" ht="14.25" hidden="1" x14ac:dyDescent="0.2">
      <c r="A30" s="19"/>
      <c r="B30" s="116"/>
      <c r="C30" s="11"/>
      <c r="D30" s="23">
        <f>IFERROR((VLOOKUP($B30,'Tabela de alimentos'!$A$3:$K$1041,2,FALSE))*$C30/100,0)</f>
        <v>0</v>
      </c>
      <c r="E30" s="25">
        <f>IFERROR((VLOOKUP($B30,'Tabela de alimentos'!$A$3:$K$1041,3,FALSE))*$C30/100,0)</f>
        <v>0</v>
      </c>
      <c r="F30" s="23">
        <f>IFERROR((VLOOKUP($B30,'Tabela de alimentos'!$A$3:$K$1041,4,FALSE))*$C30/100,0)</f>
        <v>0</v>
      </c>
      <c r="G30" s="23">
        <f>IFERROR((VLOOKUP($B30,'Tabela de alimentos'!$A$3:$K$1041,5,FALSE))*$C30/100,0)</f>
        <v>0</v>
      </c>
      <c r="H30" s="23">
        <f>IFERROR((VLOOKUP($B30,'Tabela de alimentos'!$A$3:$K$1041,6,FALSE))*$C30/100,0)</f>
        <v>0</v>
      </c>
      <c r="I30" s="25">
        <f>IFERROR((VLOOKUP($B30,'Tabela de alimentos'!$A$3:$K$1041,7,FALSE))*$C30/100,0)</f>
        <v>0</v>
      </c>
      <c r="J30" s="21">
        <f>IFERROR((VLOOKUP($B30,'Tabela de alimentos'!$A$3:$K$1041,8,FALSE))*$C30/100,0)</f>
        <v>0</v>
      </c>
      <c r="K30" s="21">
        <f>IFERROR((VLOOKUP($B30,'Tabela de alimentos'!$A$3:$K$1041,9,FALSE))*$C30/100,0)</f>
        <v>0</v>
      </c>
      <c r="L30" s="21">
        <f>IFERROR((VLOOKUP($B30,'Tabela de alimentos'!$A$3:$K$1041,10,FALSE))*$C30/100,0)</f>
        <v>0</v>
      </c>
      <c r="M30" s="21">
        <f>IFERROR((VLOOKUP($B30,'Tabela de alimentos'!$A$3:$K$1041,11,FALSE))*$C30/100,0)</f>
        <v>0</v>
      </c>
    </row>
    <row r="31" spans="1:13" ht="14.25" hidden="1" x14ac:dyDescent="0.2">
      <c r="A31" s="19"/>
      <c r="B31" s="116"/>
      <c r="C31" s="11"/>
      <c r="D31" s="23">
        <f>IFERROR((VLOOKUP($B31,'Tabela de alimentos'!$A$3:$K$1041,2,FALSE))*$C31/100,0)</f>
        <v>0</v>
      </c>
      <c r="E31" s="25">
        <f>IFERROR((VLOOKUP($B31,'Tabela de alimentos'!$A$3:$K$1041,3,FALSE))*$C31/100,0)</f>
        <v>0</v>
      </c>
      <c r="F31" s="23">
        <f>IFERROR((VLOOKUP($B31,'Tabela de alimentos'!$A$3:$K$1041,4,FALSE))*$C31/100,0)</f>
        <v>0</v>
      </c>
      <c r="G31" s="23">
        <f>IFERROR((VLOOKUP($B31,'Tabela de alimentos'!$A$3:$K$1041,5,FALSE))*$C31/100,0)</f>
        <v>0</v>
      </c>
      <c r="H31" s="23">
        <f>IFERROR((VLOOKUP($B31,'Tabela de alimentos'!$A$3:$K$1041,6,FALSE))*$C31/100,0)</f>
        <v>0</v>
      </c>
      <c r="I31" s="25">
        <f>IFERROR((VLOOKUP($B31,'Tabela de alimentos'!$A$3:$K$1041,7,FALSE))*$C31/100,0)</f>
        <v>0</v>
      </c>
      <c r="J31" s="21">
        <f>IFERROR((VLOOKUP($B31,'Tabela de alimentos'!$A$3:$K$1041,8,FALSE))*$C31/100,0)</f>
        <v>0</v>
      </c>
      <c r="K31" s="21">
        <f>IFERROR((VLOOKUP($B31,'Tabela de alimentos'!$A$3:$K$1041,9,FALSE))*$C31/100,0)</f>
        <v>0</v>
      </c>
      <c r="L31" s="21">
        <f>IFERROR((VLOOKUP($B31,'Tabela de alimentos'!$A$3:$K$1041,10,FALSE))*$C31/100,0)</f>
        <v>0</v>
      </c>
      <c r="M31" s="21">
        <f>IFERROR((VLOOKUP($B31,'Tabela de alimentos'!$A$3:$K$1041,11,FALSE))*$C31/100,0)</f>
        <v>0</v>
      </c>
    </row>
    <row r="32" spans="1:13" ht="14.25" hidden="1" x14ac:dyDescent="0.2">
      <c r="A32" s="19"/>
      <c r="B32" s="116"/>
      <c r="C32" s="11"/>
      <c r="D32" s="23">
        <f>IFERROR((VLOOKUP($B32,'Tabela de alimentos'!$A$3:$K$1041,2,FALSE))*$C32/100,0)</f>
        <v>0</v>
      </c>
      <c r="E32" s="25">
        <f>IFERROR((VLOOKUP($B32,'Tabela de alimentos'!$A$3:$K$1041,3,FALSE))*$C32/100,0)</f>
        <v>0</v>
      </c>
      <c r="F32" s="23">
        <f>IFERROR((VLOOKUP($B32,'Tabela de alimentos'!$A$3:$K$1041,4,FALSE))*$C32/100,0)</f>
        <v>0</v>
      </c>
      <c r="G32" s="23">
        <f>IFERROR((VLOOKUP($B32,'Tabela de alimentos'!$A$3:$K$1041,5,FALSE))*$C32/100,0)</f>
        <v>0</v>
      </c>
      <c r="H32" s="23">
        <f>IFERROR((VLOOKUP($B32,'Tabela de alimentos'!$A$3:$K$1041,6,FALSE))*$C32/100,0)</f>
        <v>0</v>
      </c>
      <c r="I32" s="25">
        <f>IFERROR((VLOOKUP($B32,'Tabela de alimentos'!$A$3:$K$1041,7,FALSE))*$C32/100,0)</f>
        <v>0</v>
      </c>
      <c r="J32" s="21">
        <f>IFERROR((VLOOKUP($B32,'Tabela de alimentos'!$A$3:$K$1041,8,FALSE))*$C32/100,0)</f>
        <v>0</v>
      </c>
      <c r="K32" s="21">
        <f>IFERROR((VLOOKUP($B32,'Tabela de alimentos'!$A$3:$K$1041,9,FALSE))*$C32/100,0)</f>
        <v>0</v>
      </c>
      <c r="L32" s="21">
        <f>IFERROR((VLOOKUP($B32,'Tabela de alimentos'!$A$3:$K$1041,10,FALSE))*$C32/100,0)</f>
        <v>0</v>
      </c>
      <c r="M32" s="21">
        <f>IFERROR((VLOOKUP($B32,'Tabela de alimentos'!$A$3:$K$1041,11,FALSE))*$C32/100,0)</f>
        <v>0</v>
      </c>
    </row>
    <row r="33" spans="1:15" ht="14.25" hidden="1" x14ac:dyDescent="0.2">
      <c r="A33" s="19"/>
      <c r="B33" s="116"/>
      <c r="C33" s="11"/>
      <c r="D33" s="23">
        <f>IFERROR((VLOOKUP($B33,'Tabela de alimentos'!$A$3:$K$1041,2,FALSE))*$C33/100,0)</f>
        <v>0</v>
      </c>
      <c r="E33" s="25">
        <f>IFERROR((VLOOKUP($B33,'Tabela de alimentos'!$A$3:$K$1041,3,FALSE))*$C33/100,0)</f>
        <v>0</v>
      </c>
      <c r="F33" s="23">
        <f>IFERROR((VLOOKUP($B33,'Tabela de alimentos'!$A$3:$K$1041,4,FALSE))*$C33/100,0)</f>
        <v>0</v>
      </c>
      <c r="G33" s="23">
        <f>IFERROR((VLOOKUP($B33,'Tabela de alimentos'!$A$3:$K$1041,5,FALSE))*$C33/100,0)</f>
        <v>0</v>
      </c>
      <c r="H33" s="23">
        <f>IFERROR((VLOOKUP($B33,'Tabela de alimentos'!$A$3:$K$1041,6,FALSE))*$C33/100,0)</f>
        <v>0</v>
      </c>
      <c r="I33" s="25">
        <f>IFERROR((VLOOKUP($B33,'Tabela de alimentos'!$A$3:$K$1041,7,FALSE))*$C33/100,0)</f>
        <v>0</v>
      </c>
      <c r="J33" s="21">
        <f>IFERROR((VLOOKUP($B33,'Tabela de alimentos'!$A$3:$K$1041,8,FALSE))*$C33/100,0)</f>
        <v>0</v>
      </c>
      <c r="K33" s="21">
        <f>IFERROR((VLOOKUP($B33,'Tabela de alimentos'!$A$3:$K$1041,9,FALSE))*$C33/100,0)</f>
        <v>0</v>
      </c>
      <c r="L33" s="21">
        <f>IFERROR((VLOOKUP($B33,'Tabela de alimentos'!$A$3:$K$1041,10,FALSE))*$C33/100,0)</f>
        <v>0</v>
      </c>
      <c r="M33" s="21">
        <f>IFERROR((VLOOKUP($B33,'Tabela de alimentos'!$A$3:$K$1041,11,FALSE))*$C33/100,0)</f>
        <v>0</v>
      </c>
    </row>
    <row r="34" spans="1:15" ht="14.25" hidden="1" x14ac:dyDescent="0.2">
      <c r="A34" s="19"/>
      <c r="B34" s="116"/>
      <c r="C34" s="11"/>
      <c r="D34" s="23">
        <f>IFERROR((VLOOKUP($B34,'Tabela de alimentos'!$A$3:$K$1041,2,FALSE))*$C34/100,0)</f>
        <v>0</v>
      </c>
      <c r="E34" s="25">
        <f>IFERROR((VLOOKUP($B34,'Tabela de alimentos'!$A$3:$K$1041,3,FALSE))*$C34/100,0)</f>
        <v>0</v>
      </c>
      <c r="F34" s="23">
        <f>IFERROR((VLOOKUP($B34,'Tabela de alimentos'!$A$3:$K$1041,4,FALSE))*$C34/100,0)</f>
        <v>0</v>
      </c>
      <c r="G34" s="23">
        <f>IFERROR((VLOOKUP($B34,'Tabela de alimentos'!$A$3:$K$1041,5,FALSE))*$C34/100,0)</f>
        <v>0</v>
      </c>
      <c r="H34" s="23">
        <f>IFERROR((VLOOKUP($B34,'Tabela de alimentos'!$A$3:$K$1041,6,FALSE))*$C34/100,0)</f>
        <v>0</v>
      </c>
      <c r="I34" s="25">
        <f>IFERROR((VLOOKUP($B34,'Tabela de alimentos'!$A$3:$K$1041,7,FALSE))*$C34/100,0)</f>
        <v>0</v>
      </c>
      <c r="J34" s="21">
        <f>IFERROR((VLOOKUP($B34,'Tabela de alimentos'!$A$3:$K$1041,8,FALSE))*$C34/100,0)</f>
        <v>0</v>
      </c>
      <c r="K34" s="21">
        <f>IFERROR((VLOOKUP($B34,'Tabela de alimentos'!$A$3:$K$1041,9,FALSE))*$C34/100,0)</f>
        <v>0</v>
      </c>
      <c r="L34" s="21">
        <f>IFERROR((VLOOKUP($B34,'Tabela de alimentos'!$A$3:$K$1041,10,FALSE))*$C34/100,0)</f>
        <v>0</v>
      </c>
      <c r="M34" s="21">
        <f>IFERROR((VLOOKUP($B34,'Tabela de alimentos'!$A$3:$K$1041,11,FALSE))*$C34/100,0)</f>
        <v>0</v>
      </c>
    </row>
    <row r="35" spans="1:15" ht="14.25" hidden="1" x14ac:dyDescent="0.2">
      <c r="A35" s="19"/>
      <c r="B35" s="116"/>
      <c r="C35" s="11"/>
      <c r="D35" s="23">
        <f>IFERROR((VLOOKUP($B35,'Tabela de alimentos'!$A$3:$K$1041,2,FALSE))*$C35/100,0)</f>
        <v>0</v>
      </c>
      <c r="E35" s="25">
        <f>IFERROR((VLOOKUP($B35,'Tabela de alimentos'!$A$3:$K$1041,3,FALSE))*$C35/100,0)</f>
        <v>0</v>
      </c>
      <c r="F35" s="23">
        <f>IFERROR((VLOOKUP($B35,'Tabela de alimentos'!$A$3:$K$1041,4,FALSE))*$C35/100,0)</f>
        <v>0</v>
      </c>
      <c r="G35" s="23">
        <f>IFERROR((VLOOKUP($B35,'Tabela de alimentos'!$A$3:$K$1041,5,FALSE))*$C35/100,0)</f>
        <v>0</v>
      </c>
      <c r="H35" s="23">
        <f>IFERROR((VLOOKUP($B35,'Tabela de alimentos'!$A$3:$K$1041,6,FALSE))*$C35/100,0)</f>
        <v>0</v>
      </c>
      <c r="I35" s="25">
        <f>IFERROR((VLOOKUP($B35,'Tabela de alimentos'!$A$3:$K$1041,7,FALSE))*$C35/100,0)</f>
        <v>0</v>
      </c>
      <c r="J35" s="21">
        <f>IFERROR((VLOOKUP($B35,'Tabela de alimentos'!$A$3:$K$1041,8,FALSE))*$C35/100,0)</f>
        <v>0</v>
      </c>
      <c r="K35" s="21">
        <f>IFERROR((VLOOKUP($B35,'Tabela de alimentos'!$A$3:$K$1041,9,FALSE))*$C35/100,0)</f>
        <v>0</v>
      </c>
      <c r="L35" s="21">
        <f>IFERROR((VLOOKUP($B35,'Tabela de alimentos'!$A$3:$K$1041,10,FALSE))*$C35/100,0)</f>
        <v>0</v>
      </c>
      <c r="M35" s="21">
        <f>IFERROR((VLOOKUP($B35,'Tabela de alimentos'!$A$3:$K$1041,11,FALSE))*$C35/100,0)</f>
        <v>0</v>
      </c>
    </row>
    <row r="36" spans="1:15" ht="14.25" hidden="1" x14ac:dyDescent="0.2">
      <c r="A36" s="19"/>
      <c r="B36" s="116"/>
      <c r="C36" s="11"/>
      <c r="D36" s="23">
        <f>IFERROR((VLOOKUP($B36,'Tabela de alimentos'!$A$3:$K$1041,2,FALSE))*$C36/100,0)</f>
        <v>0</v>
      </c>
      <c r="E36" s="25">
        <f>IFERROR((VLOOKUP($B36,'Tabela de alimentos'!$A$3:$K$1041,3,FALSE))*$C36/100,0)</f>
        <v>0</v>
      </c>
      <c r="F36" s="23">
        <f>IFERROR((VLOOKUP($B36,'Tabela de alimentos'!$A$3:$K$1041,4,FALSE))*$C36/100,0)</f>
        <v>0</v>
      </c>
      <c r="G36" s="23">
        <f>IFERROR((VLOOKUP($B36,'Tabela de alimentos'!$A$3:$K$1041,5,FALSE))*$C36/100,0)</f>
        <v>0</v>
      </c>
      <c r="H36" s="23">
        <f>IFERROR((VLOOKUP($B36,'Tabela de alimentos'!$A$3:$K$1041,6,FALSE))*$C36/100,0)</f>
        <v>0</v>
      </c>
      <c r="I36" s="25">
        <f>IFERROR((VLOOKUP($B36,'Tabela de alimentos'!$A$3:$K$1041,7,FALSE))*$C36/100,0)</f>
        <v>0</v>
      </c>
      <c r="J36" s="21">
        <f>IFERROR((VLOOKUP($B36,'Tabela de alimentos'!$A$3:$K$1041,8,FALSE))*$C36/100,0)</f>
        <v>0</v>
      </c>
      <c r="K36" s="21">
        <f>IFERROR((VLOOKUP($B36,'Tabela de alimentos'!$A$3:$K$1041,9,FALSE))*$C36/100,0)</f>
        <v>0</v>
      </c>
      <c r="L36" s="21">
        <f>IFERROR((VLOOKUP($B36,'Tabela de alimentos'!$A$3:$K$1041,10,FALSE))*$C36/100,0)</f>
        <v>0</v>
      </c>
      <c r="M36" s="21">
        <f>IFERROR((VLOOKUP($B36,'Tabela de alimentos'!$A$3:$K$1041,11,FALSE))*$C36/100,0)</f>
        <v>0</v>
      </c>
    </row>
    <row r="37" spans="1:15" ht="14.25" hidden="1" x14ac:dyDescent="0.2">
      <c r="A37" s="19"/>
      <c r="B37" s="116"/>
      <c r="C37" s="11"/>
      <c r="D37" s="23">
        <f>IFERROR((VLOOKUP($B37,'Tabela de alimentos'!$A$3:$K$1041,2,FALSE))*$C37/100,0)</f>
        <v>0</v>
      </c>
      <c r="E37" s="25">
        <f>IFERROR((VLOOKUP($B37,'Tabela de alimentos'!$A$3:$K$1041,3,FALSE))*$C37/100,0)</f>
        <v>0</v>
      </c>
      <c r="F37" s="23">
        <f>IFERROR((VLOOKUP($B37,'Tabela de alimentos'!$A$3:$K$1041,4,FALSE))*$C37/100,0)</f>
        <v>0</v>
      </c>
      <c r="G37" s="23">
        <f>IFERROR((VLOOKUP($B37,'Tabela de alimentos'!$A$3:$K$1041,5,FALSE))*$C37/100,0)</f>
        <v>0</v>
      </c>
      <c r="H37" s="23">
        <f>IFERROR((VLOOKUP($B37,'Tabela de alimentos'!$A$3:$K$1041,6,FALSE))*$C37/100,0)</f>
        <v>0</v>
      </c>
      <c r="I37" s="25">
        <f>IFERROR((VLOOKUP($B37,'Tabela de alimentos'!$A$3:$K$1041,7,FALSE))*$C37/100,0)</f>
        <v>0</v>
      </c>
      <c r="J37" s="21">
        <f>IFERROR((VLOOKUP($B37,'Tabela de alimentos'!$A$3:$K$1041,8,FALSE))*$C37/100,0)</f>
        <v>0</v>
      </c>
      <c r="K37" s="21">
        <f>IFERROR((VLOOKUP($B37,'Tabela de alimentos'!$A$3:$K$1041,9,FALSE))*$C37/100,0)</f>
        <v>0</v>
      </c>
      <c r="L37" s="21">
        <f>IFERROR((VLOOKUP($B37,'Tabela de alimentos'!$A$3:$K$1041,10,FALSE))*$C37/100,0)</f>
        <v>0</v>
      </c>
      <c r="M37" s="21">
        <f>IFERROR((VLOOKUP($B37,'Tabela de alimentos'!$A$3:$K$1041,11,FALSE))*$C37/100,0)</f>
        <v>0</v>
      </c>
    </row>
    <row r="38" spans="1:15" ht="14.25" hidden="1" x14ac:dyDescent="0.2">
      <c r="A38" s="19"/>
      <c r="B38" s="193"/>
      <c r="C38" s="11"/>
      <c r="D38" s="23">
        <f>IFERROR((VLOOKUP($B38,'Tabela de alimentos'!$A$3:$K$1041,2,FALSE))*$C38/100,0)</f>
        <v>0</v>
      </c>
      <c r="E38" s="25">
        <f>IFERROR((VLOOKUP($B38,'Tabela de alimentos'!$A$3:$K$1041,3,FALSE))*$C38/100,0)</f>
        <v>0</v>
      </c>
      <c r="F38" s="23">
        <f>IFERROR((VLOOKUP($B38,'Tabela de alimentos'!$A$3:$K$1041,4,FALSE))*$C38/100,0)</f>
        <v>0</v>
      </c>
      <c r="G38" s="23">
        <f>IFERROR((VLOOKUP($B38,'Tabela de alimentos'!$A$3:$K$1041,5,FALSE))*$C38/100,0)</f>
        <v>0</v>
      </c>
      <c r="H38" s="23">
        <f>IFERROR((VLOOKUP($B38,'Tabela de alimentos'!$A$3:$K$1041,6,FALSE))*$C38/100,0)</f>
        <v>0</v>
      </c>
      <c r="I38" s="25">
        <f>IFERROR((VLOOKUP($B38,'Tabela de alimentos'!$A$3:$K$1041,7,FALSE))*$C38/100,0)</f>
        <v>0</v>
      </c>
      <c r="J38" s="21">
        <f>IFERROR((VLOOKUP($B38,'Tabela de alimentos'!$A$3:$K$1041,8,FALSE))*$C38/100,0)</f>
        <v>0</v>
      </c>
      <c r="K38" s="21">
        <f>IFERROR((VLOOKUP($B38,'Tabela de alimentos'!$A$3:$K$1041,9,FALSE))*$C38/100,0)</f>
        <v>0</v>
      </c>
      <c r="L38" s="21">
        <f>IFERROR((VLOOKUP($B38,'Tabela de alimentos'!$A$3:$K$1041,10,FALSE))*$C38/100,0)</f>
        <v>0</v>
      </c>
      <c r="M38" s="21">
        <f>IFERROR((VLOOKUP($B38,'Tabela de alimentos'!$A$3:$K$1041,11,FALSE))*$C38/100,0)</f>
        <v>0</v>
      </c>
    </row>
    <row r="39" spans="1:15" s="13" customFormat="1" ht="19.899999999999999" customHeight="1" thickBot="1" x14ac:dyDescent="0.25">
      <c r="A39" s="62"/>
      <c r="B39" s="133"/>
      <c r="C39" s="28" t="s">
        <v>398</v>
      </c>
      <c r="D39" s="34">
        <f>SUM(D5:D38)</f>
        <v>1675.432814608306</v>
      </c>
      <c r="E39" s="35">
        <f t="shared" ref="E39:M39" si="0">SUM(E5:E38)</f>
        <v>7011.6575309009559</v>
      </c>
      <c r="F39" s="34">
        <f t="shared" si="0"/>
        <v>73.435018041535116</v>
      </c>
      <c r="G39" s="34">
        <f t="shared" si="0"/>
        <v>74.087143333333344</v>
      </c>
      <c r="H39" s="34">
        <f t="shared" si="0"/>
        <v>178.94045342569916</v>
      </c>
      <c r="I39" s="35">
        <f t="shared" si="0"/>
        <v>611.46262333333334</v>
      </c>
      <c r="J39" s="36">
        <f t="shared" si="0"/>
        <v>8.4251713333333349</v>
      </c>
      <c r="K39" s="36">
        <f t="shared" si="0"/>
        <v>1013.7431699999999</v>
      </c>
      <c r="L39" s="36">
        <f t="shared" si="0"/>
        <v>21.082609999999999</v>
      </c>
      <c r="M39" s="36">
        <f t="shared" si="0"/>
        <v>1530.2012303333333</v>
      </c>
    </row>
    <row r="40" spans="1:15" s="2" customFormat="1" ht="30" customHeight="1" x14ac:dyDescent="0.25">
      <c r="A40" s="603" t="s">
        <v>638</v>
      </c>
      <c r="B40" s="603"/>
      <c r="C40" s="603"/>
      <c r="D40" s="603"/>
      <c r="E40" s="603"/>
      <c r="F40" s="603"/>
      <c r="G40" s="603"/>
      <c r="H40" s="603"/>
      <c r="I40" s="603"/>
      <c r="J40" s="603"/>
      <c r="K40" s="603"/>
      <c r="L40" s="603"/>
      <c r="M40" s="603"/>
      <c r="N40" s="18"/>
      <c r="O40" s="18"/>
    </row>
    <row r="41" spans="1:15" s="2" customFormat="1" x14ac:dyDescent="0.2">
      <c r="C41" s="9"/>
      <c r="D41" s="9"/>
      <c r="E41" s="9"/>
      <c r="F41" s="9"/>
      <c r="G41" s="9"/>
      <c r="H41" s="9"/>
      <c r="I41" s="9"/>
      <c r="J41" s="9"/>
      <c r="K41" s="9"/>
      <c r="L41" s="9"/>
      <c r="M41" s="9"/>
    </row>
    <row r="42" spans="1:15" x14ac:dyDescent="0.2">
      <c r="B42" s="2"/>
      <c r="D42" s="4"/>
      <c r="E42" s="4"/>
      <c r="F42" s="4"/>
      <c r="G42" s="4"/>
      <c r="H42" s="4"/>
      <c r="I42" s="4"/>
      <c r="J42" s="4"/>
      <c r="K42" s="4"/>
      <c r="L42" s="4"/>
      <c r="M42" s="5"/>
    </row>
    <row r="43" spans="1:15" x14ac:dyDescent="0.2">
      <c r="B43" s="3"/>
      <c r="D43" s="6"/>
      <c r="E43" s="7"/>
      <c r="F43" s="6"/>
      <c r="G43" s="6"/>
      <c r="H43" s="6"/>
      <c r="I43" s="6"/>
      <c r="J43" s="6"/>
      <c r="K43" s="6"/>
      <c r="L43" s="6"/>
      <c r="M43" s="8"/>
    </row>
    <row r="44" spans="1:15" x14ac:dyDescent="0.2">
      <c r="B44" s="3"/>
      <c r="D44" s="6"/>
      <c r="E44" s="7"/>
      <c r="F44" s="6"/>
      <c r="G44" s="6"/>
      <c r="H44" s="6"/>
      <c r="I44" s="6"/>
      <c r="J44" s="6"/>
      <c r="K44" s="6"/>
      <c r="L44" s="6"/>
      <c r="M44" s="8"/>
    </row>
    <row r="45" spans="1:15" x14ac:dyDescent="0.2">
      <c r="B45" s="3"/>
      <c r="D45" s="6"/>
      <c r="E45" s="7"/>
      <c r="F45" s="6"/>
      <c r="G45" s="6"/>
      <c r="H45" s="6"/>
      <c r="I45" s="6"/>
      <c r="J45" s="6"/>
      <c r="K45" s="6"/>
      <c r="L45" s="6"/>
      <c r="M45" s="8"/>
    </row>
  </sheetData>
  <mergeCells count="5">
    <mergeCell ref="A40:M40"/>
    <mergeCell ref="D3:E3"/>
    <mergeCell ref="A1:M1"/>
    <mergeCell ref="A2:M2"/>
    <mergeCell ref="A3:B3"/>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'Tabela de alimentos'!$A$3:$A$691</xm:f>
          </x14:formula1>
          <xm:sqref>B5:B38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M50"/>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bestFit="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3" ht="35.1" customHeight="1" x14ac:dyDescent="0.25">
      <c r="A1" s="605" t="s">
        <v>635</v>
      </c>
      <c r="B1" s="606"/>
      <c r="C1" s="606"/>
      <c r="D1" s="606"/>
      <c r="E1" s="606"/>
      <c r="F1" s="606"/>
      <c r="G1" s="606"/>
      <c r="H1" s="606"/>
      <c r="I1" s="606"/>
      <c r="J1" s="606"/>
      <c r="K1" s="606"/>
      <c r="L1" s="606"/>
      <c r="M1" s="606"/>
    </row>
    <row r="2" spans="1:13" ht="35.1" customHeight="1" x14ac:dyDescent="0.25">
      <c r="A2" s="607" t="s">
        <v>634</v>
      </c>
      <c r="B2" s="608"/>
      <c r="C2" s="608"/>
      <c r="D2" s="608"/>
      <c r="E2" s="608"/>
      <c r="F2" s="608"/>
      <c r="G2" s="608"/>
      <c r="H2" s="608"/>
      <c r="I2" s="608"/>
      <c r="J2" s="608"/>
      <c r="K2" s="608"/>
      <c r="L2" s="608"/>
      <c r="M2" s="608"/>
    </row>
    <row r="3" spans="1:13" ht="28.5" x14ac:dyDescent="0.2">
      <c r="A3" s="609" t="s">
        <v>646</v>
      </c>
      <c r="B3" s="609"/>
      <c r="C3" s="97"/>
      <c r="D3" s="604" t="s">
        <v>31</v>
      </c>
      <c r="E3" s="604"/>
      <c r="F3" s="86" t="s">
        <v>7</v>
      </c>
      <c r="G3" s="86" t="s">
        <v>32</v>
      </c>
      <c r="H3" s="86" t="s">
        <v>640</v>
      </c>
      <c r="I3" s="87" t="s">
        <v>8</v>
      </c>
      <c r="J3" s="89" t="s">
        <v>9</v>
      </c>
      <c r="K3" s="88" t="s">
        <v>10</v>
      </c>
      <c r="L3" s="89" t="s">
        <v>396</v>
      </c>
      <c r="M3" s="90" t="s">
        <v>623</v>
      </c>
    </row>
    <row r="4" spans="1:13" ht="46.5" customHeight="1" x14ac:dyDescent="0.2">
      <c r="A4" s="98" t="s">
        <v>636</v>
      </c>
      <c r="B4" s="135" t="s">
        <v>637</v>
      </c>
      <c r="C4" s="100" t="s">
        <v>642</v>
      </c>
      <c r="D4" s="91" t="s">
        <v>34</v>
      </c>
      <c r="E4" s="92" t="s">
        <v>35</v>
      </c>
      <c r="F4" s="93" t="s">
        <v>36</v>
      </c>
      <c r="G4" s="93" t="s">
        <v>36</v>
      </c>
      <c r="H4" s="93" t="s">
        <v>36</v>
      </c>
      <c r="I4" s="92" t="s">
        <v>37</v>
      </c>
      <c r="J4" s="95" t="s">
        <v>37</v>
      </c>
      <c r="K4" s="94" t="s">
        <v>38</v>
      </c>
      <c r="L4" s="95" t="s">
        <v>37</v>
      </c>
      <c r="M4" s="96" t="s">
        <v>37</v>
      </c>
    </row>
    <row r="5" spans="1:13" ht="14.25" x14ac:dyDescent="0.2">
      <c r="A5" s="19"/>
      <c r="B5" s="132" t="s">
        <v>712</v>
      </c>
      <c r="C5" s="11">
        <v>100</v>
      </c>
      <c r="D5" s="23">
        <f>IFERROR((VLOOKUP($B5,'Tabela de alimentos'!$A$3:$K$1041,2,FALSE))*$C5/100,0)</f>
        <v>256.02</v>
      </c>
      <c r="E5" s="25">
        <f>IFERROR((VLOOKUP($B5,'Tabela de alimentos'!$A$3:$K$1041,3,FALSE))*$C5/100,0)</f>
        <v>943.31723652189748</v>
      </c>
      <c r="F5" s="23">
        <f>IFERROR((VLOOKUP($B5,'Tabela de alimentos'!$A$3:$K$1041,4,FALSE))*$C5/100,0)</f>
        <v>12.77019992192586</v>
      </c>
      <c r="G5" s="23">
        <f>IFERROR((VLOOKUP($B5,'Tabela de alimentos'!$A$3:$K$1041,5,FALSE))*$C5/100,0)</f>
        <v>8.9182333333333332</v>
      </c>
      <c r="H5" s="23">
        <f>IFERROR((VLOOKUP($B5,'Tabela de alimentos'!$A$3:$K$1041,6,FALSE))*$C5/100,0)</f>
        <v>22.974299878120423</v>
      </c>
      <c r="I5" s="25">
        <f>IFERROR((VLOOKUP($B5,'Tabela de alimentos'!$A$3:$K$1041,7,FALSE))*$C5/100,0)</f>
        <v>340.37229999999994</v>
      </c>
      <c r="J5" s="21">
        <f>IFERROR((VLOOKUP($B5,'Tabela de alimentos'!$A$3:$K$1041,8,FALSE))*$C5/100,0)</f>
        <v>2.946966666666667</v>
      </c>
      <c r="K5" s="21">
        <f>IFERROR((VLOOKUP($B5,'Tabela de alimentos'!$A$3:$K$1041,9,FALSE))*$C5/100,0)</f>
        <v>32.700000000000003</v>
      </c>
      <c r="L5" s="21">
        <f>IFERROR((VLOOKUP($B5,'Tabela de alimentos'!$A$3:$K$1041,10,FALSE))*$C5/100,0)</f>
        <v>0</v>
      </c>
      <c r="M5" s="21">
        <f>IFERROR((VLOOKUP($B5,'Tabela de alimentos'!$A$3:$K$1041,11,FALSE))*$C5/100,0)</f>
        <v>185.32266666666669</v>
      </c>
    </row>
    <row r="6" spans="1:13" ht="14.25" x14ac:dyDescent="0.2">
      <c r="A6" s="19"/>
      <c r="B6" s="116" t="s">
        <v>730</v>
      </c>
      <c r="C6" s="11">
        <v>100</v>
      </c>
      <c r="D6" s="23">
        <f>IFERROR((VLOOKUP($B6,'Tabela de alimentos'!$A$3:$K$1041,2,FALSE))*$C6/100,0)</f>
        <v>323.10448848695648</v>
      </c>
      <c r="E6" s="25">
        <f>IFERROR((VLOOKUP($B6,'Tabela de alimentos'!$A$3:$K$1041,3,FALSE))*$C6/100,0)</f>
        <v>1351.8691798294262</v>
      </c>
      <c r="F6" s="23">
        <f>IFERROR((VLOOKUP($B6,'Tabela de alimentos'!$A$3:$K$1041,4,FALSE))*$C6/100,0)</f>
        <v>10.375391304347824</v>
      </c>
      <c r="G6" s="23">
        <f>IFERROR((VLOOKUP($B6,'Tabela de alimentos'!$A$3:$K$1041,5,FALSE))*$C6/100,0)</f>
        <v>9.1710000000000012</v>
      </c>
      <c r="H6" s="23">
        <f>IFERROR((VLOOKUP($B6,'Tabela de alimentos'!$A$3:$K$1041,6,FALSE))*$C6/100,0)</f>
        <v>54.239275362318843</v>
      </c>
      <c r="I6" s="25">
        <f>IFERROR((VLOOKUP($B6,'Tabela de alimentos'!$A$3:$K$1041,7,FALSE))*$C6/100,0)</f>
        <v>278.96899999999999</v>
      </c>
      <c r="J6" s="21">
        <f>IFERROR((VLOOKUP($B6,'Tabela de alimentos'!$A$3:$K$1041,8,FALSE))*$C6/100,0)</f>
        <v>0.59833333333333327</v>
      </c>
      <c r="K6" s="21">
        <f>IFERROR((VLOOKUP($B6,'Tabela de alimentos'!$A$3:$K$1041,9,FALSE))*$C6/100,0)</f>
        <v>305.81700000000001</v>
      </c>
      <c r="L6" s="21">
        <f>IFERROR((VLOOKUP($B6,'Tabela de alimentos'!$A$3:$K$1041,10,FALSE))*$C6/100,0)</f>
        <v>201.50416666666669</v>
      </c>
      <c r="M6" s="21">
        <f>IFERROR((VLOOKUP($B6,'Tabela de alimentos'!$A$3:$K$1041,11,FALSE))*$C6/100,0)</f>
        <v>96.9</v>
      </c>
    </row>
    <row r="7" spans="1:13" ht="14.25" x14ac:dyDescent="0.2">
      <c r="A7" s="19"/>
      <c r="B7" s="116" t="s">
        <v>679</v>
      </c>
      <c r="C7" s="11">
        <v>100</v>
      </c>
      <c r="D7" s="23">
        <f>IFERROR((VLOOKUP($B7,'Tabela de alimentos'!$A$3:$K$1041,2,FALSE))*$C7/100,0)</f>
        <v>271.60228713872823</v>
      </c>
      <c r="E7" s="25">
        <f>IFERROR((VLOOKUP($B7,'Tabela de alimentos'!$A$3:$K$1041,3,FALSE))*$C7/100,0)</f>
        <v>1136.383969388439</v>
      </c>
      <c r="F7" s="23">
        <f>IFERROR((VLOOKUP($B7,'Tabela de alimentos'!$A$3:$K$1041,4,FALSE))*$C7/100,0)</f>
        <v>25.113146779756956</v>
      </c>
      <c r="G7" s="23">
        <f>IFERROR((VLOOKUP($B7,'Tabela de alimentos'!$A$3:$K$1041,5,FALSE))*$C7/100,0)</f>
        <v>11.458413333333334</v>
      </c>
      <c r="H7" s="23">
        <f>IFERROR((VLOOKUP($B7,'Tabela de alimentos'!$A$3:$K$1041,6,FALSE))*$C7/100,0)</f>
        <v>17.799253220243038</v>
      </c>
      <c r="I7" s="25">
        <f>IFERROR((VLOOKUP($B7,'Tabela de alimentos'!$A$3:$K$1041,7,FALSE))*$C7/100,0)</f>
        <v>294.6841</v>
      </c>
      <c r="J7" s="21">
        <f>IFERROR((VLOOKUP($B7,'Tabela de alimentos'!$A$3:$K$1041,8,FALSE))*$C7/100,0)</f>
        <v>1.2354666666666669</v>
      </c>
      <c r="K7" s="21">
        <f>IFERROR((VLOOKUP($B7,'Tabela de alimentos'!$A$3:$K$1041,9,FALSE))*$C7/100,0)</f>
        <v>99.989066666666673</v>
      </c>
      <c r="L7" s="21">
        <f>IFERROR((VLOOKUP($B7,'Tabela de alimentos'!$A$3:$K$1041,10,FALSE))*$C7/100,0)</f>
        <v>17.4481</v>
      </c>
      <c r="M7" s="21">
        <f>IFERROR((VLOOKUP($B7,'Tabela de alimentos'!$A$3:$K$1041,11,FALSE))*$C7/100,0)</f>
        <v>262.9510866666667</v>
      </c>
    </row>
    <row r="8" spans="1:13" ht="14.25" x14ac:dyDescent="0.2">
      <c r="A8" s="19"/>
      <c r="B8" s="116" t="s">
        <v>674</v>
      </c>
      <c r="C8" s="11">
        <v>100</v>
      </c>
      <c r="D8" s="23">
        <f>IFERROR((VLOOKUP($B8,'Tabela de alimentos'!$A$3:$K$1041,2,FALSE))*$C8/100,0)</f>
        <v>308.897067884058</v>
      </c>
      <c r="E8" s="25">
        <f>IFERROR((VLOOKUP($B8,'Tabela de alimentos'!$A$3:$K$1041,3,FALSE))*$C8/100,0)</f>
        <v>1292.4253320268986</v>
      </c>
      <c r="F8" s="23">
        <f>IFERROR((VLOOKUP($B8,'Tabela de alimentos'!$A$3:$K$1041,4,FALSE))*$C8/100,0)</f>
        <v>5.7618862318840574</v>
      </c>
      <c r="G8" s="23">
        <f>IFERROR((VLOOKUP($B8,'Tabela de alimentos'!$A$3:$K$1041,5,FALSE))*$C8/100,0)</f>
        <v>2.7690999999999999</v>
      </c>
      <c r="H8" s="23">
        <f>IFERROR((VLOOKUP($B8,'Tabela de alimentos'!$A$3:$K$1041,6,FALSE))*$C8/100,0)</f>
        <v>63.127163768115935</v>
      </c>
      <c r="I8" s="25">
        <f>IFERROR((VLOOKUP($B8,'Tabela de alimentos'!$A$3:$K$1041,7,FALSE))*$C8/100,0)</f>
        <v>3.5992666666666664</v>
      </c>
      <c r="J8" s="21">
        <f>IFERROR((VLOOKUP($B8,'Tabela de alimentos'!$A$3:$K$1041,8,FALSE))*$C8/100,0)</f>
        <v>0.54619799999999996</v>
      </c>
      <c r="K8" s="21">
        <f>IFERROR((VLOOKUP($B8,'Tabela de alimentos'!$A$3:$K$1041,9,FALSE))*$C8/100,0)</f>
        <v>0</v>
      </c>
      <c r="L8" s="21">
        <f>IFERROR((VLOOKUP($B8,'Tabela de alimentos'!$A$3:$K$1041,10,FALSE))*$C8/100,0)</f>
        <v>0</v>
      </c>
      <c r="M8" s="21">
        <f>IFERROR((VLOOKUP($B8,'Tabela de alimentos'!$A$3:$K$1041,11,FALSE))*$C8/100,0)</f>
        <v>80.728133333333332</v>
      </c>
    </row>
    <row r="9" spans="1:13" ht="14.25" x14ac:dyDescent="0.2">
      <c r="A9" s="19"/>
      <c r="B9" s="116" t="s">
        <v>676</v>
      </c>
      <c r="C9" s="11">
        <v>100</v>
      </c>
      <c r="D9" s="23">
        <f>IFERROR((VLOOKUP($B9,'Tabela de alimentos'!$A$3:$K$1041,2,FALSE))*$C9/100,0)</f>
        <v>110.33464939130434</v>
      </c>
      <c r="E9" s="25">
        <f>IFERROR((VLOOKUP($B9,'Tabela de alimentos'!$A$3:$K$1041,3,FALSE))*$C9/100,0)</f>
        <v>461.64017305321738</v>
      </c>
      <c r="F9" s="23">
        <f>IFERROR((VLOOKUP($B9,'Tabela de alimentos'!$A$3:$K$1041,4,FALSE))*$C9/100,0)</f>
        <v>5.291054347826087</v>
      </c>
      <c r="G9" s="23">
        <f>IFERROR((VLOOKUP($B9,'Tabela de alimentos'!$A$3:$K$1041,5,FALSE))*$C9/100,0)</f>
        <v>4.1120999999999999</v>
      </c>
      <c r="H9" s="23">
        <f>IFERROR((VLOOKUP($B9,'Tabela de alimentos'!$A$3:$K$1041,6,FALSE))*$C9/100,0)</f>
        <v>13.664528985507244</v>
      </c>
      <c r="I9" s="25">
        <f>IFERROR((VLOOKUP($B9,'Tabela de alimentos'!$A$3:$K$1041,7,FALSE))*$C9/100,0)</f>
        <v>49.747799999999998</v>
      </c>
      <c r="J9" s="21">
        <f>IFERROR((VLOOKUP($B9,'Tabela de alimentos'!$A$3:$K$1041,8,FALSE))*$C9/100,0)</f>
        <v>2.0020000000000002</v>
      </c>
      <c r="K9" s="21">
        <f>IFERROR((VLOOKUP($B9,'Tabela de alimentos'!$A$3:$K$1041,9,FALSE))*$C9/100,0)</f>
        <v>0</v>
      </c>
      <c r="L9" s="21">
        <f>IFERROR((VLOOKUP($B9,'Tabela de alimentos'!$A$3:$K$1041,10,FALSE))*$C9/100,0)</f>
        <v>0</v>
      </c>
      <c r="M9" s="21">
        <f>IFERROR((VLOOKUP($B9,'Tabela de alimentos'!$A$3:$K$1041,11,FALSE))*$C9/100,0)</f>
        <v>84.592800000000011</v>
      </c>
    </row>
    <row r="10" spans="1:13" ht="14.25" x14ac:dyDescent="0.2">
      <c r="A10" s="19"/>
      <c r="B10" s="116" t="s">
        <v>726</v>
      </c>
      <c r="C10" s="11">
        <v>100</v>
      </c>
      <c r="D10" s="23">
        <f>IFERROR((VLOOKUP($B10,'Tabela de alimentos'!$A$3:$K$1041,2,FALSE))*$C10/100,0)</f>
        <v>35.403624347826081</v>
      </c>
      <c r="E10" s="25">
        <f>IFERROR((VLOOKUP($B10,'Tabela de alimentos'!$A$3:$K$1041,3,FALSE))*$C10/100,0)</f>
        <v>148.12876427130431</v>
      </c>
      <c r="F10" s="23">
        <f>IFERROR((VLOOKUP($B10,'Tabela de alimentos'!$A$3:$K$1041,4,FALSE))*$C10/100,0)</f>
        <v>0.97445652173913022</v>
      </c>
      <c r="G10" s="23">
        <f>IFERROR((VLOOKUP($B10,'Tabela de alimentos'!$A$3:$K$1041,5,FALSE))*$C10/100,0)</f>
        <v>0</v>
      </c>
      <c r="H10" s="23">
        <f>IFERROR((VLOOKUP($B10,'Tabela de alimentos'!$A$3:$K$1041,6,FALSE))*$C10/100,0)</f>
        <v>8.0785434782608672</v>
      </c>
      <c r="I10" s="25">
        <f>IFERROR((VLOOKUP($B10,'Tabela de alimentos'!$A$3:$K$1041,7,FALSE))*$C10/100,0)</f>
        <v>1.9524999999999999</v>
      </c>
      <c r="J10" s="21">
        <f>IFERROR((VLOOKUP($B10,'Tabela de alimentos'!$A$3:$K$1041,8,FALSE))*$C10/100,0)</f>
        <v>0.19800000000000001</v>
      </c>
      <c r="K10" s="21">
        <f>IFERROR((VLOOKUP($B10,'Tabela de alimentos'!$A$3:$K$1041,9,FALSE))*$C10/100,0)</f>
        <v>0</v>
      </c>
      <c r="L10" s="21">
        <f>IFERROR((VLOOKUP($B10,'Tabela de alimentos'!$A$3:$K$1041,10,FALSE))*$C10/100,0)</f>
        <v>17.095833333333331</v>
      </c>
      <c r="M10" s="21">
        <f>IFERROR((VLOOKUP($B10,'Tabela de alimentos'!$A$3:$K$1041,11,FALSE))*$C10/100,0)</f>
        <v>0</v>
      </c>
    </row>
    <row r="11" spans="1:13" ht="14.25" x14ac:dyDescent="0.2">
      <c r="A11" s="19"/>
      <c r="B11" s="116" t="s">
        <v>705</v>
      </c>
      <c r="C11" s="11">
        <v>100</v>
      </c>
      <c r="D11" s="23">
        <f>IFERROR((VLOOKUP($B11,'Tabela de alimentos'!$A$3:$K$1041,2,FALSE))*$C11/100,0)</f>
        <v>359.02666830998942</v>
      </c>
      <c r="E11" s="25">
        <f>IFERROR((VLOOKUP($B11,'Tabela de alimentos'!$A$3:$K$1041,3,FALSE))*$C11/100,0)</f>
        <v>1502.5395802089961</v>
      </c>
      <c r="F11" s="23">
        <f>IFERROR((VLOOKUP($B11,'Tabela de alimentos'!$A$3:$K$1041,4,FALSE))*$C11/100,0)</f>
        <v>10.520409854926234</v>
      </c>
      <c r="G11" s="23">
        <f>IFERROR((VLOOKUP($B11,'Tabela de alimentos'!$A$3:$K$1041,5,FALSE))*$C11/100,0)</f>
        <v>17.911233333333335</v>
      </c>
      <c r="H11" s="23">
        <f>IFERROR((VLOOKUP($B11,'Tabela de alimentos'!$A$3:$K$1041,6,FALSE))*$C11/100,0)</f>
        <v>39.328290145073765</v>
      </c>
      <c r="I11" s="25">
        <f>IFERROR((VLOOKUP($B11,'Tabela de alimentos'!$A$3:$K$1041,7,FALSE))*$C11/100,0)</f>
        <v>196.48116666666664</v>
      </c>
      <c r="J11" s="21">
        <f>IFERROR((VLOOKUP($B11,'Tabela de alimentos'!$A$3:$K$1041,8,FALSE))*$C11/100,0)</f>
        <v>0.78049999999999997</v>
      </c>
      <c r="K11" s="21">
        <f>IFERROR((VLOOKUP($B11,'Tabela de alimentos'!$A$3:$K$1041,9,FALSE))*$C11/100,0)</f>
        <v>202.91800000000001</v>
      </c>
      <c r="L11" s="21">
        <f>IFERROR((VLOOKUP($B11,'Tabela de alimentos'!$A$3:$K$1041,10,FALSE))*$C11/100,0)</f>
        <v>0.76749999999999996</v>
      </c>
      <c r="M11" s="21">
        <f>IFERROR((VLOOKUP($B11,'Tabela de alimentos'!$A$3:$K$1041,11,FALSE))*$C11/100,0)</f>
        <v>208.93233333333333</v>
      </c>
    </row>
    <row r="12" spans="1:13" ht="14.25" x14ac:dyDescent="0.2">
      <c r="A12" s="19"/>
      <c r="B12" s="116" t="s">
        <v>739</v>
      </c>
      <c r="C12" s="11">
        <v>100</v>
      </c>
      <c r="D12" s="23">
        <f>IFERROR((VLOOKUP($B12,'Tabela de alimentos'!$A$3:$K$1041,2,FALSE))*$C12/100,0)</f>
        <v>111.82</v>
      </c>
      <c r="E12" s="25">
        <f>IFERROR((VLOOKUP($B12,'Tabela de alimentos'!$A$3:$K$1041,3,FALSE))*$C12/100,0)</f>
        <v>467.86296516159973</v>
      </c>
      <c r="F12" s="23">
        <f>IFERROR((VLOOKUP($B12,'Tabela de alimentos'!$A$3:$K$1041,4,FALSE))*$C12/100,0)</f>
        <v>0.99450000000000005</v>
      </c>
      <c r="G12" s="23">
        <f>IFERROR((VLOOKUP($B12,'Tabela de alimentos'!$A$3:$K$1041,5,FALSE))*$C12/100,0)</f>
        <v>0.308</v>
      </c>
      <c r="H12" s="23">
        <f>IFERROR((VLOOKUP($B12,'Tabela de alimentos'!$A$3:$K$1041,6,FALSE))*$C12/100,0)</f>
        <v>28.662499999999987</v>
      </c>
      <c r="I12" s="25">
        <f>IFERROR((VLOOKUP($B12,'Tabela de alimentos'!$A$3:$K$1041,7,FALSE))*$C12/100,0)</f>
        <v>2.4373333333333336</v>
      </c>
      <c r="J12" s="21">
        <f>IFERROR((VLOOKUP($B12,'Tabela de alimentos'!$A$3:$K$1041,8,FALSE))*$C12/100,0)</f>
        <v>0.30966666666666659</v>
      </c>
      <c r="K12" s="21">
        <f>IFERROR((VLOOKUP($B12,'Tabela de alimentos'!$A$3:$K$1041,9,FALSE))*$C12/100,0)</f>
        <v>42</v>
      </c>
      <c r="L12" s="21">
        <f>IFERROR((VLOOKUP($B12,'Tabela de alimentos'!$A$3:$K$1041,10,FALSE))*$C12/100,0)</f>
        <v>239.43866666666668</v>
      </c>
      <c r="M12" s="21">
        <f>IFERROR((VLOOKUP($B12,'Tabela de alimentos'!$A$3:$K$1041,11,FALSE))*$C12/100,0)</f>
        <v>8.3233333333333324</v>
      </c>
    </row>
    <row r="13" spans="1:13" ht="14.25" x14ac:dyDescent="0.2">
      <c r="A13" s="19"/>
      <c r="B13" s="116"/>
      <c r="C13" s="11"/>
      <c r="D13" s="23">
        <f>IFERROR((VLOOKUP($B13,'Tabela de alimentos'!$A$3:$K$1041,2,FALSE))*$C13/100,0)</f>
        <v>0</v>
      </c>
      <c r="E13" s="25">
        <f>IFERROR((VLOOKUP($B13,'Tabela de alimentos'!$A$3:$K$1041,3,FALSE))*$C13/100,0)</f>
        <v>0</v>
      </c>
      <c r="F13" s="23">
        <f>IFERROR((VLOOKUP($B13,'Tabela de alimentos'!$A$3:$K$1041,4,FALSE))*$C13/100,0)</f>
        <v>0</v>
      </c>
      <c r="G13" s="23">
        <f>IFERROR((VLOOKUP($B13,'Tabela de alimentos'!$A$3:$K$1041,5,FALSE))*$C13/100,0)</f>
        <v>0</v>
      </c>
      <c r="H13" s="23">
        <f>IFERROR((VLOOKUP($B13,'Tabela de alimentos'!$A$3:$K$1041,6,FALSE))*$C13/100,0)</f>
        <v>0</v>
      </c>
      <c r="I13" s="25">
        <f>IFERROR((VLOOKUP($B13,'Tabela de alimentos'!$A$3:$K$1041,7,FALSE))*$C13/100,0)</f>
        <v>0</v>
      </c>
      <c r="J13" s="21">
        <f>IFERROR((VLOOKUP($B13,'Tabela de alimentos'!$A$3:$K$1041,8,FALSE))*$C13/100,0)</f>
        <v>0</v>
      </c>
      <c r="K13" s="21">
        <f>IFERROR((VLOOKUP($B13,'Tabela de alimentos'!$A$3:$K$1041,9,FALSE))*$C13/100,0)</f>
        <v>0</v>
      </c>
      <c r="L13" s="21">
        <f>IFERROR((VLOOKUP($B13,'Tabela de alimentos'!$A$3:$K$1041,10,FALSE))*$C13/100,0)</f>
        <v>0</v>
      </c>
      <c r="M13" s="21">
        <f>IFERROR((VLOOKUP($B13,'Tabela de alimentos'!$A$3:$K$1041,11,FALSE))*$C13/100,0)</f>
        <v>0</v>
      </c>
    </row>
    <row r="14" spans="1:13" ht="14.25" hidden="1" x14ac:dyDescent="0.2">
      <c r="A14" s="19"/>
      <c r="B14" s="116"/>
      <c r="C14" s="11"/>
      <c r="D14" s="23">
        <f>IFERROR((VLOOKUP($B14,'Tabela de alimentos'!$A$3:$K$1041,2,FALSE))*$C14/100,0)</f>
        <v>0</v>
      </c>
      <c r="E14" s="25">
        <f>IFERROR((VLOOKUP($B14,'Tabela de alimentos'!$A$3:$K$1041,3,FALSE))*$C14/100,0)</f>
        <v>0</v>
      </c>
      <c r="F14" s="23">
        <f>IFERROR((VLOOKUP($B14,'Tabela de alimentos'!$A$3:$K$1041,4,FALSE))*$C14/100,0)</f>
        <v>0</v>
      </c>
      <c r="G14" s="23">
        <f>IFERROR((VLOOKUP($B14,'Tabela de alimentos'!$A$3:$K$1041,5,FALSE))*$C14/100,0)</f>
        <v>0</v>
      </c>
      <c r="H14" s="23">
        <f>IFERROR((VLOOKUP($B14,'Tabela de alimentos'!$A$3:$K$1041,6,FALSE))*$C14/100,0)</f>
        <v>0</v>
      </c>
      <c r="I14" s="25">
        <f>IFERROR((VLOOKUP($B14,'Tabela de alimentos'!$A$3:$K$1041,7,FALSE))*$C14/100,0)</f>
        <v>0</v>
      </c>
      <c r="J14" s="21">
        <f>IFERROR((VLOOKUP($B14,'Tabela de alimentos'!$A$3:$K$1041,8,FALSE))*$C14/100,0)</f>
        <v>0</v>
      </c>
      <c r="K14" s="21">
        <f>IFERROR((VLOOKUP($B14,'Tabela de alimentos'!$A$3:$K$1041,9,FALSE))*$C14/100,0)</f>
        <v>0</v>
      </c>
      <c r="L14" s="21">
        <f>IFERROR((VLOOKUP($B14,'Tabela de alimentos'!$A$3:$K$1041,10,FALSE))*$C14/100,0)</f>
        <v>0</v>
      </c>
      <c r="M14" s="21">
        <f>IFERROR((VLOOKUP($B14,'Tabela de alimentos'!$A$3:$K$1041,11,FALSE))*$C14/100,0)</f>
        <v>0</v>
      </c>
    </row>
    <row r="15" spans="1:13" ht="14.25" hidden="1" x14ac:dyDescent="0.2">
      <c r="A15" s="19"/>
      <c r="B15" s="116"/>
      <c r="C15" s="11"/>
      <c r="D15" s="23">
        <f>IFERROR((VLOOKUP($B15,'Tabela de alimentos'!$A$3:$K$1041,2,FALSE))*$C15/100,0)</f>
        <v>0</v>
      </c>
      <c r="E15" s="25">
        <f>IFERROR((VLOOKUP($B15,'Tabela de alimentos'!$A$3:$K$1041,3,FALSE))*$C15/100,0)</f>
        <v>0</v>
      </c>
      <c r="F15" s="23">
        <f>IFERROR((VLOOKUP($B15,'Tabela de alimentos'!$A$3:$K$1041,4,FALSE))*$C15/100,0)</f>
        <v>0</v>
      </c>
      <c r="G15" s="23">
        <f>IFERROR((VLOOKUP($B15,'Tabela de alimentos'!$A$3:$K$1041,5,FALSE))*$C15/100,0)</f>
        <v>0</v>
      </c>
      <c r="H15" s="23">
        <f>IFERROR((VLOOKUP($B15,'Tabela de alimentos'!$A$3:$K$1041,6,FALSE))*$C15/100,0)</f>
        <v>0</v>
      </c>
      <c r="I15" s="25">
        <f>IFERROR((VLOOKUP($B15,'Tabela de alimentos'!$A$3:$K$1041,7,FALSE))*$C15/100,0)</f>
        <v>0</v>
      </c>
      <c r="J15" s="21">
        <f>IFERROR((VLOOKUP($B15,'Tabela de alimentos'!$A$3:$K$1041,8,FALSE))*$C15/100,0)</f>
        <v>0</v>
      </c>
      <c r="K15" s="21">
        <f>IFERROR((VLOOKUP($B15,'Tabela de alimentos'!$A$3:$K$1041,9,FALSE))*$C15/100,0)</f>
        <v>0</v>
      </c>
      <c r="L15" s="21">
        <f>IFERROR((VLOOKUP($B15,'Tabela de alimentos'!$A$3:$K$1041,10,FALSE))*$C15/100,0)</f>
        <v>0</v>
      </c>
      <c r="M15" s="21">
        <f>IFERROR((VLOOKUP($B15,'Tabela de alimentos'!$A$3:$K$1041,11,FALSE))*$C15/100,0)</f>
        <v>0</v>
      </c>
    </row>
    <row r="16" spans="1:13" ht="14.25" hidden="1" x14ac:dyDescent="0.2">
      <c r="A16" s="19"/>
      <c r="B16" s="116"/>
      <c r="C16" s="11"/>
      <c r="D16" s="23">
        <f>IFERROR((VLOOKUP($B16,'Tabela de alimentos'!$A$3:$K$1041,2,FALSE))*$C16/100,0)</f>
        <v>0</v>
      </c>
      <c r="E16" s="25">
        <f>IFERROR((VLOOKUP($B16,'Tabela de alimentos'!$A$3:$K$1041,3,FALSE))*$C16/100,0)</f>
        <v>0</v>
      </c>
      <c r="F16" s="23">
        <f>IFERROR((VLOOKUP($B16,'Tabela de alimentos'!$A$3:$K$1041,4,FALSE))*$C16/100,0)</f>
        <v>0</v>
      </c>
      <c r="G16" s="23">
        <f>IFERROR((VLOOKUP($B16,'Tabela de alimentos'!$A$3:$K$1041,5,FALSE))*$C16/100,0)</f>
        <v>0</v>
      </c>
      <c r="H16" s="23">
        <f>IFERROR((VLOOKUP($B16,'Tabela de alimentos'!$A$3:$K$1041,6,FALSE))*$C16/100,0)</f>
        <v>0</v>
      </c>
      <c r="I16" s="25">
        <f>IFERROR((VLOOKUP($B16,'Tabela de alimentos'!$A$3:$K$1041,7,FALSE))*$C16/100,0)</f>
        <v>0</v>
      </c>
      <c r="J16" s="21">
        <f>IFERROR((VLOOKUP($B16,'Tabela de alimentos'!$A$3:$K$1041,8,FALSE))*$C16/100,0)</f>
        <v>0</v>
      </c>
      <c r="K16" s="21">
        <f>IFERROR((VLOOKUP($B16,'Tabela de alimentos'!$A$3:$K$1041,9,FALSE))*$C16/100,0)</f>
        <v>0</v>
      </c>
      <c r="L16" s="21">
        <f>IFERROR((VLOOKUP($B16,'Tabela de alimentos'!$A$3:$K$1041,10,FALSE))*$C16/100,0)</f>
        <v>0</v>
      </c>
      <c r="M16" s="21">
        <f>IFERROR((VLOOKUP($B16,'Tabela de alimentos'!$A$3:$K$1041,11,FALSE))*$C16/100,0)</f>
        <v>0</v>
      </c>
    </row>
    <row r="17" spans="1:13" ht="14.25" hidden="1" x14ac:dyDescent="0.2">
      <c r="A17" s="19"/>
      <c r="B17" s="116"/>
      <c r="C17" s="11"/>
      <c r="D17" s="23">
        <f>IFERROR((VLOOKUP($B17,'Tabela de alimentos'!$A$3:$K$1041,2,FALSE))*$C17/100,0)</f>
        <v>0</v>
      </c>
      <c r="E17" s="25">
        <f>IFERROR((VLOOKUP($B17,'Tabela de alimentos'!$A$3:$K$1041,3,FALSE))*$C17/100,0)</f>
        <v>0</v>
      </c>
      <c r="F17" s="23">
        <f>IFERROR((VLOOKUP($B17,'Tabela de alimentos'!$A$3:$K$1041,4,FALSE))*$C17/100,0)</f>
        <v>0</v>
      </c>
      <c r="G17" s="23">
        <f>IFERROR((VLOOKUP($B17,'Tabela de alimentos'!$A$3:$K$1041,5,FALSE))*$C17/100,0)</f>
        <v>0</v>
      </c>
      <c r="H17" s="23">
        <f>IFERROR((VLOOKUP($B17,'Tabela de alimentos'!$A$3:$K$1041,6,FALSE))*$C17/100,0)</f>
        <v>0</v>
      </c>
      <c r="I17" s="25">
        <f>IFERROR((VLOOKUP($B17,'Tabela de alimentos'!$A$3:$K$1041,7,FALSE))*$C17/100,0)</f>
        <v>0</v>
      </c>
      <c r="J17" s="21">
        <f>IFERROR((VLOOKUP($B17,'Tabela de alimentos'!$A$3:$K$1041,8,FALSE))*$C17/100,0)</f>
        <v>0</v>
      </c>
      <c r="K17" s="21">
        <f>IFERROR((VLOOKUP($B17,'Tabela de alimentos'!$A$3:$K$1041,9,FALSE))*$C17/100,0)</f>
        <v>0</v>
      </c>
      <c r="L17" s="21">
        <f>IFERROR((VLOOKUP($B17,'Tabela de alimentos'!$A$3:$K$1041,10,FALSE))*$C17/100,0)</f>
        <v>0</v>
      </c>
      <c r="M17" s="21">
        <f>IFERROR((VLOOKUP($B17,'Tabela de alimentos'!$A$3:$K$1041,11,FALSE))*$C17/100,0)</f>
        <v>0</v>
      </c>
    </row>
    <row r="18" spans="1:13" ht="14.25" hidden="1" x14ac:dyDescent="0.2">
      <c r="A18" s="19"/>
      <c r="B18" s="116"/>
      <c r="C18" s="11"/>
      <c r="D18" s="23">
        <f>IFERROR((VLOOKUP($B18,'Tabela de alimentos'!$A$3:$K$1041,2,FALSE))*$C18/100,0)</f>
        <v>0</v>
      </c>
      <c r="E18" s="25">
        <f>IFERROR((VLOOKUP($B18,'Tabela de alimentos'!$A$3:$K$1041,3,FALSE))*$C18/100,0)</f>
        <v>0</v>
      </c>
      <c r="F18" s="23">
        <f>IFERROR((VLOOKUP($B18,'Tabela de alimentos'!$A$3:$K$1041,4,FALSE))*$C18/100,0)</f>
        <v>0</v>
      </c>
      <c r="G18" s="23">
        <f>IFERROR((VLOOKUP($B18,'Tabela de alimentos'!$A$3:$K$1041,5,FALSE))*$C18/100,0)</f>
        <v>0</v>
      </c>
      <c r="H18" s="23">
        <f>IFERROR((VLOOKUP($B18,'Tabela de alimentos'!$A$3:$K$1041,6,FALSE))*$C18/100,0)</f>
        <v>0</v>
      </c>
      <c r="I18" s="25">
        <f>IFERROR((VLOOKUP($B18,'Tabela de alimentos'!$A$3:$K$1041,7,FALSE))*$C18/100,0)</f>
        <v>0</v>
      </c>
      <c r="J18" s="21">
        <f>IFERROR((VLOOKUP($B18,'Tabela de alimentos'!$A$3:$K$1041,8,FALSE))*$C18/100,0)</f>
        <v>0</v>
      </c>
      <c r="K18" s="21">
        <f>IFERROR((VLOOKUP($B18,'Tabela de alimentos'!$A$3:$K$1041,9,FALSE))*$C18/100,0)</f>
        <v>0</v>
      </c>
      <c r="L18" s="21">
        <f>IFERROR((VLOOKUP($B18,'Tabela de alimentos'!$A$3:$K$1041,10,FALSE))*$C18/100,0)</f>
        <v>0</v>
      </c>
      <c r="M18" s="21">
        <f>IFERROR((VLOOKUP($B18,'Tabela de alimentos'!$A$3:$K$1041,11,FALSE))*$C18/100,0)</f>
        <v>0</v>
      </c>
    </row>
    <row r="19" spans="1:13" ht="14.25" hidden="1" x14ac:dyDescent="0.2">
      <c r="A19" s="19"/>
      <c r="B19" s="116"/>
      <c r="C19" s="11"/>
      <c r="D19" s="23">
        <f>IFERROR((VLOOKUP($B19,'Tabela de alimentos'!$A$3:$K$1041,2,FALSE))*$C19/100,0)</f>
        <v>0</v>
      </c>
      <c r="E19" s="25">
        <f>IFERROR((VLOOKUP($B19,'Tabela de alimentos'!$A$3:$K$1041,3,FALSE))*$C19/100,0)</f>
        <v>0</v>
      </c>
      <c r="F19" s="23">
        <f>IFERROR((VLOOKUP($B19,'Tabela de alimentos'!$A$3:$K$1041,4,FALSE))*$C19/100,0)</f>
        <v>0</v>
      </c>
      <c r="G19" s="23">
        <f>IFERROR((VLOOKUP($B19,'Tabela de alimentos'!$A$3:$K$1041,5,FALSE))*$C19/100,0)</f>
        <v>0</v>
      </c>
      <c r="H19" s="23">
        <f>IFERROR((VLOOKUP($B19,'Tabela de alimentos'!$A$3:$K$1041,6,FALSE))*$C19/100,0)</f>
        <v>0</v>
      </c>
      <c r="I19" s="25">
        <f>IFERROR((VLOOKUP($B19,'Tabela de alimentos'!$A$3:$K$1041,7,FALSE))*$C19/100,0)</f>
        <v>0</v>
      </c>
      <c r="J19" s="21">
        <f>IFERROR((VLOOKUP($B19,'Tabela de alimentos'!$A$3:$K$1041,8,FALSE))*$C19/100,0)</f>
        <v>0</v>
      </c>
      <c r="K19" s="21">
        <f>IFERROR((VLOOKUP($B19,'Tabela de alimentos'!$A$3:$K$1041,9,FALSE))*$C19/100,0)</f>
        <v>0</v>
      </c>
      <c r="L19" s="21">
        <f>IFERROR((VLOOKUP($B19,'Tabela de alimentos'!$A$3:$K$1041,10,FALSE))*$C19/100,0)</f>
        <v>0</v>
      </c>
      <c r="M19" s="21">
        <f>IFERROR((VLOOKUP($B19,'Tabela de alimentos'!$A$3:$K$1041,11,FALSE))*$C19/100,0)</f>
        <v>0</v>
      </c>
    </row>
    <row r="20" spans="1:13" ht="14.25" hidden="1" x14ac:dyDescent="0.2">
      <c r="A20" s="19"/>
      <c r="B20" s="116"/>
      <c r="C20" s="11"/>
      <c r="D20" s="23">
        <f>IFERROR((VLOOKUP($B20,'Tabela de alimentos'!$A$3:$K$1041,2,FALSE))*$C20/100,0)</f>
        <v>0</v>
      </c>
      <c r="E20" s="25">
        <f>IFERROR((VLOOKUP($B20,'Tabela de alimentos'!$A$3:$K$1041,3,FALSE))*$C20/100,0)</f>
        <v>0</v>
      </c>
      <c r="F20" s="23">
        <f>IFERROR((VLOOKUP($B20,'Tabela de alimentos'!$A$3:$K$1041,4,FALSE))*$C20/100,0)</f>
        <v>0</v>
      </c>
      <c r="G20" s="23">
        <f>IFERROR((VLOOKUP($B20,'Tabela de alimentos'!$A$3:$K$1041,5,FALSE))*$C20/100,0)</f>
        <v>0</v>
      </c>
      <c r="H20" s="23">
        <f>IFERROR((VLOOKUP($B20,'Tabela de alimentos'!$A$3:$K$1041,6,FALSE))*$C20/100,0)</f>
        <v>0</v>
      </c>
      <c r="I20" s="25">
        <f>IFERROR((VLOOKUP($B20,'Tabela de alimentos'!$A$3:$K$1041,7,FALSE))*$C20/100,0)</f>
        <v>0</v>
      </c>
      <c r="J20" s="21">
        <f>IFERROR((VLOOKUP($B20,'Tabela de alimentos'!$A$3:$K$1041,8,FALSE))*$C20/100,0)</f>
        <v>0</v>
      </c>
      <c r="K20" s="21">
        <f>IFERROR((VLOOKUP($B20,'Tabela de alimentos'!$A$3:$K$1041,9,FALSE))*$C20/100,0)</f>
        <v>0</v>
      </c>
      <c r="L20" s="21">
        <f>IFERROR((VLOOKUP($B20,'Tabela de alimentos'!$A$3:$K$1041,10,FALSE))*$C20/100,0)</f>
        <v>0</v>
      </c>
      <c r="M20" s="21">
        <f>IFERROR((VLOOKUP($B20,'Tabela de alimentos'!$A$3:$K$1041,11,FALSE))*$C20/100,0)</f>
        <v>0</v>
      </c>
    </row>
    <row r="21" spans="1:13" ht="14.25" hidden="1" x14ac:dyDescent="0.2">
      <c r="A21" s="19"/>
      <c r="B21" s="116"/>
      <c r="C21" s="11"/>
      <c r="D21" s="23">
        <f>IFERROR((VLOOKUP($B21,'Tabela de alimentos'!$A$3:$K$1041,2,FALSE))*$C21/100,0)</f>
        <v>0</v>
      </c>
      <c r="E21" s="25">
        <f>IFERROR((VLOOKUP($B21,'Tabela de alimentos'!$A$3:$K$1041,3,FALSE))*$C21/100,0)</f>
        <v>0</v>
      </c>
      <c r="F21" s="23">
        <f>IFERROR((VLOOKUP($B21,'Tabela de alimentos'!$A$3:$K$1041,4,FALSE))*$C21/100,0)</f>
        <v>0</v>
      </c>
      <c r="G21" s="23">
        <f>IFERROR((VLOOKUP($B21,'Tabela de alimentos'!$A$3:$K$1041,5,FALSE))*$C21/100,0)</f>
        <v>0</v>
      </c>
      <c r="H21" s="23">
        <f>IFERROR((VLOOKUP($B21,'Tabela de alimentos'!$A$3:$K$1041,6,FALSE))*$C21/100,0)</f>
        <v>0</v>
      </c>
      <c r="I21" s="25">
        <f>IFERROR((VLOOKUP($B21,'Tabela de alimentos'!$A$3:$K$1041,7,FALSE))*$C21/100,0)</f>
        <v>0</v>
      </c>
      <c r="J21" s="21">
        <f>IFERROR((VLOOKUP($B21,'Tabela de alimentos'!$A$3:$K$1041,8,FALSE))*$C21/100,0)</f>
        <v>0</v>
      </c>
      <c r="K21" s="21">
        <f>IFERROR((VLOOKUP($B21,'Tabela de alimentos'!$A$3:$K$1041,9,FALSE))*$C21/100,0)</f>
        <v>0</v>
      </c>
      <c r="L21" s="21">
        <f>IFERROR((VLOOKUP($B21,'Tabela de alimentos'!$A$3:$K$1041,10,FALSE))*$C21/100,0)</f>
        <v>0</v>
      </c>
      <c r="M21" s="21">
        <f>IFERROR((VLOOKUP($B21,'Tabela de alimentos'!$A$3:$K$1041,11,FALSE))*$C21/100,0)</f>
        <v>0</v>
      </c>
    </row>
    <row r="22" spans="1:13" ht="14.25" hidden="1" x14ac:dyDescent="0.2">
      <c r="A22" s="19"/>
      <c r="B22" s="116"/>
      <c r="C22" s="11"/>
      <c r="D22" s="23">
        <f>IFERROR((VLOOKUP($B22,'Tabela de alimentos'!$A$3:$K$1041,2,FALSE))*$C22/100,0)</f>
        <v>0</v>
      </c>
      <c r="E22" s="25">
        <f>IFERROR((VLOOKUP($B22,'Tabela de alimentos'!$A$3:$K$1041,3,FALSE))*$C22/100,0)</f>
        <v>0</v>
      </c>
      <c r="F22" s="23">
        <f>IFERROR((VLOOKUP($B22,'Tabela de alimentos'!$A$3:$K$1041,4,FALSE))*$C22/100,0)</f>
        <v>0</v>
      </c>
      <c r="G22" s="23">
        <f>IFERROR((VLOOKUP($B22,'Tabela de alimentos'!$A$3:$K$1041,5,FALSE))*$C22/100,0)</f>
        <v>0</v>
      </c>
      <c r="H22" s="23">
        <f>IFERROR((VLOOKUP($B22,'Tabela de alimentos'!$A$3:$K$1041,6,FALSE))*$C22/100,0)</f>
        <v>0</v>
      </c>
      <c r="I22" s="25">
        <f>IFERROR((VLOOKUP($B22,'Tabela de alimentos'!$A$3:$K$1041,7,FALSE))*$C22/100,0)</f>
        <v>0</v>
      </c>
      <c r="J22" s="21">
        <f>IFERROR((VLOOKUP($B22,'Tabela de alimentos'!$A$3:$K$1041,8,FALSE))*$C22/100,0)</f>
        <v>0</v>
      </c>
      <c r="K22" s="21">
        <f>IFERROR((VLOOKUP($B22,'Tabela de alimentos'!$A$3:$K$1041,9,FALSE))*$C22/100,0)</f>
        <v>0</v>
      </c>
      <c r="L22" s="21">
        <f>IFERROR((VLOOKUP($B22,'Tabela de alimentos'!$A$3:$K$1041,10,FALSE))*$C22/100,0)</f>
        <v>0</v>
      </c>
      <c r="M22" s="21">
        <f>IFERROR((VLOOKUP($B22,'Tabela de alimentos'!$A$3:$K$1041,11,FALSE))*$C22/100,0)</f>
        <v>0</v>
      </c>
    </row>
    <row r="23" spans="1:13" ht="14.25" hidden="1" x14ac:dyDescent="0.2">
      <c r="A23" s="19"/>
      <c r="B23" s="116"/>
      <c r="C23" s="11"/>
      <c r="D23" s="23">
        <f>IFERROR((VLOOKUP($B23,'Tabela de alimentos'!$A$3:$K$1041,2,FALSE))*$C23/100,0)</f>
        <v>0</v>
      </c>
      <c r="E23" s="25">
        <f>IFERROR((VLOOKUP($B23,'Tabela de alimentos'!$A$3:$K$1041,3,FALSE))*$C23/100,0)</f>
        <v>0</v>
      </c>
      <c r="F23" s="23">
        <f>IFERROR((VLOOKUP($B23,'Tabela de alimentos'!$A$3:$K$1041,4,FALSE))*$C23/100,0)</f>
        <v>0</v>
      </c>
      <c r="G23" s="23">
        <f>IFERROR((VLOOKUP($B23,'Tabela de alimentos'!$A$3:$K$1041,5,FALSE))*$C23/100,0)</f>
        <v>0</v>
      </c>
      <c r="H23" s="23">
        <f>IFERROR((VLOOKUP($B23,'Tabela de alimentos'!$A$3:$K$1041,6,FALSE))*$C23/100,0)</f>
        <v>0</v>
      </c>
      <c r="I23" s="25">
        <f>IFERROR((VLOOKUP($B23,'Tabela de alimentos'!$A$3:$K$1041,7,FALSE))*$C23/100,0)</f>
        <v>0</v>
      </c>
      <c r="J23" s="21">
        <f>IFERROR((VLOOKUP($B23,'Tabela de alimentos'!$A$3:$K$1041,8,FALSE))*$C23/100,0)</f>
        <v>0</v>
      </c>
      <c r="K23" s="21">
        <f>IFERROR((VLOOKUP($B23,'Tabela de alimentos'!$A$3:$K$1041,9,FALSE))*$C23/100,0)</f>
        <v>0</v>
      </c>
      <c r="L23" s="21">
        <f>IFERROR((VLOOKUP($B23,'Tabela de alimentos'!$A$3:$K$1041,10,FALSE))*$C23/100,0)</f>
        <v>0</v>
      </c>
      <c r="M23" s="21">
        <f>IFERROR((VLOOKUP($B23,'Tabela de alimentos'!$A$3:$K$1041,11,FALSE))*$C23/100,0)</f>
        <v>0</v>
      </c>
    </row>
    <row r="24" spans="1:13" ht="14.25" hidden="1" x14ac:dyDescent="0.2">
      <c r="A24" s="19"/>
      <c r="B24" s="116"/>
      <c r="C24" s="11"/>
      <c r="D24" s="23">
        <f>IFERROR((VLOOKUP($B24,'Tabela de alimentos'!$A$3:$K$1041,2,FALSE))*$C24/100,0)</f>
        <v>0</v>
      </c>
      <c r="E24" s="25">
        <f>IFERROR((VLOOKUP($B24,'Tabela de alimentos'!$A$3:$K$1041,3,FALSE))*$C24/100,0)</f>
        <v>0</v>
      </c>
      <c r="F24" s="23">
        <f>IFERROR((VLOOKUP($B24,'Tabela de alimentos'!$A$3:$K$1041,4,FALSE))*$C24/100,0)</f>
        <v>0</v>
      </c>
      <c r="G24" s="23">
        <f>IFERROR((VLOOKUP($B24,'Tabela de alimentos'!$A$3:$K$1041,5,FALSE))*$C24/100,0)</f>
        <v>0</v>
      </c>
      <c r="H24" s="23">
        <f>IFERROR((VLOOKUP($B24,'Tabela de alimentos'!$A$3:$K$1041,6,FALSE))*$C24/100,0)</f>
        <v>0</v>
      </c>
      <c r="I24" s="25">
        <f>IFERROR((VLOOKUP($B24,'Tabela de alimentos'!$A$3:$K$1041,7,FALSE))*$C24/100,0)</f>
        <v>0</v>
      </c>
      <c r="J24" s="21">
        <f>IFERROR((VLOOKUP($B24,'Tabela de alimentos'!$A$3:$K$1041,8,FALSE))*$C24/100,0)</f>
        <v>0</v>
      </c>
      <c r="K24" s="21">
        <f>IFERROR((VLOOKUP($B24,'Tabela de alimentos'!$A$3:$K$1041,9,FALSE))*$C24/100,0)</f>
        <v>0</v>
      </c>
      <c r="L24" s="21">
        <f>IFERROR((VLOOKUP($B24,'Tabela de alimentos'!$A$3:$K$1041,10,FALSE))*$C24/100,0)</f>
        <v>0</v>
      </c>
      <c r="M24" s="21">
        <f>IFERROR((VLOOKUP($B24,'Tabela de alimentos'!$A$3:$K$1041,11,FALSE))*$C24/100,0)</f>
        <v>0</v>
      </c>
    </row>
    <row r="25" spans="1:13" ht="14.25" hidden="1" x14ac:dyDescent="0.2">
      <c r="A25" s="19"/>
      <c r="B25" s="116"/>
      <c r="C25" s="11"/>
      <c r="D25" s="23">
        <f>IFERROR((VLOOKUP($B25,'Tabela de alimentos'!$A$3:$K$1041,2,FALSE))*$C25/100,0)</f>
        <v>0</v>
      </c>
      <c r="E25" s="25">
        <f>IFERROR((VLOOKUP($B25,'Tabela de alimentos'!$A$3:$K$1041,3,FALSE))*$C25/100,0)</f>
        <v>0</v>
      </c>
      <c r="F25" s="23">
        <f>IFERROR((VLOOKUP($B25,'Tabela de alimentos'!$A$3:$K$1041,4,FALSE))*$C25/100,0)</f>
        <v>0</v>
      </c>
      <c r="G25" s="23">
        <f>IFERROR((VLOOKUP($B25,'Tabela de alimentos'!$A$3:$K$1041,5,FALSE))*$C25/100,0)</f>
        <v>0</v>
      </c>
      <c r="H25" s="23">
        <f>IFERROR((VLOOKUP($B25,'Tabela de alimentos'!$A$3:$K$1041,6,FALSE))*$C25/100,0)</f>
        <v>0</v>
      </c>
      <c r="I25" s="25">
        <f>IFERROR((VLOOKUP($B25,'Tabela de alimentos'!$A$3:$K$1041,7,FALSE))*$C25/100,0)</f>
        <v>0</v>
      </c>
      <c r="J25" s="21">
        <f>IFERROR((VLOOKUP($B25,'Tabela de alimentos'!$A$3:$K$1041,8,FALSE))*$C25/100,0)</f>
        <v>0</v>
      </c>
      <c r="K25" s="21">
        <f>IFERROR((VLOOKUP($B25,'Tabela de alimentos'!$A$3:$K$1041,9,FALSE))*$C25/100,0)</f>
        <v>0</v>
      </c>
      <c r="L25" s="21">
        <f>IFERROR((VLOOKUP($B25,'Tabela de alimentos'!$A$3:$K$1041,10,FALSE))*$C25/100,0)</f>
        <v>0</v>
      </c>
      <c r="M25" s="21">
        <f>IFERROR((VLOOKUP($B25,'Tabela de alimentos'!$A$3:$K$1041,11,FALSE))*$C25/100,0)</f>
        <v>0</v>
      </c>
    </row>
    <row r="26" spans="1:13" ht="14.25" hidden="1" x14ac:dyDescent="0.2">
      <c r="A26" s="19"/>
      <c r="B26" s="116"/>
      <c r="C26" s="11"/>
      <c r="D26" s="23">
        <f>IFERROR((VLOOKUP($B26,'Tabela de alimentos'!$A$3:$K$1041,2,FALSE))*$C26/100,0)</f>
        <v>0</v>
      </c>
      <c r="E26" s="25">
        <f>IFERROR((VLOOKUP($B26,'Tabela de alimentos'!$A$3:$K$1041,3,FALSE))*$C26/100,0)</f>
        <v>0</v>
      </c>
      <c r="F26" s="23">
        <f>IFERROR((VLOOKUP($B26,'Tabela de alimentos'!$A$3:$K$1041,4,FALSE))*$C26/100,0)</f>
        <v>0</v>
      </c>
      <c r="G26" s="23">
        <f>IFERROR((VLOOKUP($B26,'Tabela de alimentos'!$A$3:$K$1041,5,FALSE))*$C26/100,0)</f>
        <v>0</v>
      </c>
      <c r="H26" s="23">
        <f>IFERROR((VLOOKUP($B26,'Tabela de alimentos'!$A$3:$K$1041,6,FALSE))*$C26/100,0)</f>
        <v>0</v>
      </c>
      <c r="I26" s="25">
        <f>IFERROR((VLOOKUP($B26,'Tabela de alimentos'!$A$3:$K$1041,7,FALSE))*$C26/100,0)</f>
        <v>0</v>
      </c>
      <c r="J26" s="21">
        <f>IFERROR((VLOOKUP($B26,'Tabela de alimentos'!$A$3:$K$1041,8,FALSE))*$C26/100,0)</f>
        <v>0</v>
      </c>
      <c r="K26" s="21">
        <f>IFERROR((VLOOKUP($B26,'Tabela de alimentos'!$A$3:$K$1041,9,FALSE))*$C26/100,0)</f>
        <v>0</v>
      </c>
      <c r="L26" s="21">
        <f>IFERROR((VLOOKUP($B26,'Tabela de alimentos'!$A$3:$K$1041,10,FALSE))*$C26/100,0)</f>
        <v>0</v>
      </c>
      <c r="M26" s="21">
        <f>IFERROR((VLOOKUP($B26,'Tabela de alimentos'!$A$3:$K$1041,11,FALSE))*$C26/100,0)</f>
        <v>0</v>
      </c>
    </row>
    <row r="27" spans="1:13" ht="14.25" hidden="1" x14ac:dyDescent="0.2">
      <c r="A27" s="19"/>
      <c r="B27" s="116"/>
      <c r="C27" s="11"/>
      <c r="D27" s="23">
        <f>IFERROR((VLOOKUP($B27,'Tabela de alimentos'!$A$3:$K$1041,2,FALSE))*$C27/100,0)</f>
        <v>0</v>
      </c>
      <c r="E27" s="25">
        <f>IFERROR((VLOOKUP($B27,'Tabela de alimentos'!$A$3:$K$1041,3,FALSE))*$C27/100,0)</f>
        <v>0</v>
      </c>
      <c r="F27" s="23">
        <f>IFERROR((VLOOKUP($B27,'Tabela de alimentos'!$A$3:$K$1041,4,FALSE))*$C27/100,0)</f>
        <v>0</v>
      </c>
      <c r="G27" s="23">
        <f>IFERROR((VLOOKUP($B27,'Tabela de alimentos'!$A$3:$K$1041,5,FALSE))*$C27/100,0)</f>
        <v>0</v>
      </c>
      <c r="H27" s="23">
        <f>IFERROR((VLOOKUP($B27,'Tabela de alimentos'!$A$3:$K$1041,6,FALSE))*$C27/100,0)</f>
        <v>0</v>
      </c>
      <c r="I27" s="25">
        <f>IFERROR((VLOOKUP($B27,'Tabela de alimentos'!$A$3:$K$1041,7,FALSE))*$C27/100,0)</f>
        <v>0</v>
      </c>
      <c r="J27" s="21">
        <f>IFERROR((VLOOKUP($B27,'Tabela de alimentos'!$A$3:$K$1041,8,FALSE))*$C27/100,0)</f>
        <v>0</v>
      </c>
      <c r="K27" s="21">
        <f>IFERROR((VLOOKUP($B27,'Tabela de alimentos'!$A$3:$K$1041,9,FALSE))*$C27/100,0)</f>
        <v>0</v>
      </c>
      <c r="L27" s="21">
        <f>IFERROR((VLOOKUP($B27,'Tabela de alimentos'!$A$3:$K$1041,10,FALSE))*$C27/100,0)</f>
        <v>0</v>
      </c>
      <c r="M27" s="21">
        <f>IFERROR((VLOOKUP($B27,'Tabela de alimentos'!$A$3:$K$1041,11,FALSE))*$C27/100,0)</f>
        <v>0</v>
      </c>
    </row>
    <row r="28" spans="1:13" ht="14.25" hidden="1" x14ac:dyDescent="0.2">
      <c r="A28" s="19"/>
      <c r="B28" s="116"/>
      <c r="C28" s="11"/>
      <c r="D28" s="23">
        <f>IFERROR((VLOOKUP($B28,'Tabela de alimentos'!$A$3:$K$1041,2,FALSE))*$C28/100,0)</f>
        <v>0</v>
      </c>
      <c r="E28" s="25">
        <f>IFERROR((VLOOKUP($B28,'Tabela de alimentos'!$A$3:$K$1041,3,FALSE))*$C28/100,0)</f>
        <v>0</v>
      </c>
      <c r="F28" s="23">
        <f>IFERROR((VLOOKUP($B28,'Tabela de alimentos'!$A$3:$K$1041,4,FALSE))*$C28/100,0)</f>
        <v>0</v>
      </c>
      <c r="G28" s="23">
        <f>IFERROR((VLOOKUP($B28,'Tabela de alimentos'!$A$3:$K$1041,5,FALSE))*$C28/100,0)</f>
        <v>0</v>
      </c>
      <c r="H28" s="23">
        <f>IFERROR((VLOOKUP($B28,'Tabela de alimentos'!$A$3:$K$1041,6,FALSE))*$C28/100,0)</f>
        <v>0</v>
      </c>
      <c r="I28" s="25">
        <f>IFERROR((VLOOKUP($B28,'Tabela de alimentos'!$A$3:$K$1041,7,FALSE))*$C28/100,0)</f>
        <v>0</v>
      </c>
      <c r="J28" s="21">
        <f>IFERROR((VLOOKUP($B28,'Tabela de alimentos'!$A$3:$K$1041,8,FALSE))*$C28/100,0)</f>
        <v>0</v>
      </c>
      <c r="K28" s="21">
        <f>IFERROR((VLOOKUP($B28,'Tabela de alimentos'!$A$3:$K$1041,9,FALSE))*$C28/100,0)</f>
        <v>0</v>
      </c>
      <c r="L28" s="21">
        <f>IFERROR((VLOOKUP($B28,'Tabela de alimentos'!$A$3:$K$1041,10,FALSE))*$C28/100,0)</f>
        <v>0</v>
      </c>
      <c r="M28" s="21">
        <f>IFERROR((VLOOKUP($B28,'Tabela de alimentos'!$A$3:$K$1041,11,FALSE))*$C28/100,0)</f>
        <v>0</v>
      </c>
    </row>
    <row r="29" spans="1:13" ht="14.25" hidden="1" x14ac:dyDescent="0.2">
      <c r="A29" s="19"/>
      <c r="B29" s="116"/>
      <c r="C29" s="11"/>
      <c r="D29" s="23">
        <f>IFERROR((VLOOKUP($B29,'Tabela de alimentos'!$A$3:$K$1041,2,FALSE))*$C29/100,0)</f>
        <v>0</v>
      </c>
      <c r="E29" s="25">
        <f>IFERROR((VLOOKUP($B29,'Tabela de alimentos'!$A$3:$K$1041,3,FALSE))*$C29/100,0)</f>
        <v>0</v>
      </c>
      <c r="F29" s="23">
        <f>IFERROR((VLOOKUP($B29,'Tabela de alimentos'!$A$3:$K$1041,4,FALSE))*$C29/100,0)</f>
        <v>0</v>
      </c>
      <c r="G29" s="23">
        <f>IFERROR((VLOOKUP($B29,'Tabela de alimentos'!$A$3:$K$1041,5,FALSE))*$C29/100,0)</f>
        <v>0</v>
      </c>
      <c r="H29" s="23">
        <f>IFERROR((VLOOKUP($B29,'Tabela de alimentos'!$A$3:$K$1041,6,FALSE))*$C29/100,0)</f>
        <v>0</v>
      </c>
      <c r="I29" s="25">
        <f>IFERROR((VLOOKUP($B29,'Tabela de alimentos'!$A$3:$K$1041,7,FALSE))*$C29/100,0)</f>
        <v>0</v>
      </c>
      <c r="J29" s="21">
        <f>IFERROR((VLOOKUP($B29,'Tabela de alimentos'!$A$3:$K$1041,8,FALSE))*$C29/100,0)</f>
        <v>0</v>
      </c>
      <c r="K29" s="21">
        <f>IFERROR((VLOOKUP($B29,'Tabela de alimentos'!$A$3:$K$1041,9,FALSE))*$C29/100,0)</f>
        <v>0</v>
      </c>
      <c r="L29" s="21">
        <f>IFERROR((VLOOKUP($B29,'Tabela de alimentos'!$A$3:$K$1041,10,FALSE))*$C29/100,0)</f>
        <v>0</v>
      </c>
      <c r="M29" s="21">
        <f>IFERROR((VLOOKUP($B29,'Tabela de alimentos'!$A$3:$K$1041,11,FALSE))*$C29/100,0)</f>
        <v>0</v>
      </c>
    </row>
    <row r="30" spans="1:13" ht="14.25" hidden="1" x14ac:dyDescent="0.2">
      <c r="A30" s="19"/>
      <c r="B30" s="116"/>
      <c r="C30" s="11"/>
      <c r="D30" s="23">
        <f>IFERROR((VLOOKUP($B30,'Tabela de alimentos'!$A$3:$K$1041,2,FALSE))*$C30/100,0)</f>
        <v>0</v>
      </c>
      <c r="E30" s="25">
        <f>IFERROR((VLOOKUP($B30,'Tabela de alimentos'!$A$3:$K$1041,3,FALSE))*$C30/100,0)</f>
        <v>0</v>
      </c>
      <c r="F30" s="23">
        <f>IFERROR((VLOOKUP($B30,'Tabela de alimentos'!$A$3:$K$1041,4,FALSE))*$C30/100,0)</f>
        <v>0</v>
      </c>
      <c r="G30" s="23">
        <f>IFERROR((VLOOKUP($B30,'Tabela de alimentos'!$A$3:$K$1041,5,FALSE))*$C30/100,0)</f>
        <v>0</v>
      </c>
      <c r="H30" s="23">
        <f>IFERROR((VLOOKUP($B30,'Tabela de alimentos'!$A$3:$K$1041,6,FALSE))*$C30/100,0)</f>
        <v>0</v>
      </c>
      <c r="I30" s="25">
        <f>IFERROR((VLOOKUP($B30,'Tabela de alimentos'!$A$3:$K$1041,7,FALSE))*$C30/100,0)</f>
        <v>0</v>
      </c>
      <c r="J30" s="21">
        <f>IFERROR((VLOOKUP($B30,'Tabela de alimentos'!$A$3:$K$1041,8,FALSE))*$C30/100,0)</f>
        <v>0</v>
      </c>
      <c r="K30" s="21">
        <f>IFERROR((VLOOKUP($B30,'Tabela de alimentos'!$A$3:$K$1041,9,FALSE))*$C30/100,0)</f>
        <v>0</v>
      </c>
      <c r="L30" s="21">
        <f>IFERROR((VLOOKUP($B30,'Tabela de alimentos'!$A$3:$K$1041,10,FALSE))*$C30/100,0)</f>
        <v>0</v>
      </c>
      <c r="M30" s="21">
        <f>IFERROR((VLOOKUP($B30,'Tabela de alimentos'!$A$3:$K$1041,11,FALSE))*$C30/100,0)</f>
        <v>0</v>
      </c>
    </row>
    <row r="31" spans="1:13" ht="14.25" hidden="1" x14ac:dyDescent="0.2">
      <c r="A31" s="19"/>
      <c r="B31" s="116"/>
      <c r="C31" s="11"/>
      <c r="D31" s="23">
        <f>IFERROR((VLOOKUP($B31,'Tabela de alimentos'!$A$3:$K$1041,2,FALSE))*$C31/100,0)</f>
        <v>0</v>
      </c>
      <c r="E31" s="25">
        <f>IFERROR((VLOOKUP($B31,'Tabela de alimentos'!$A$3:$K$1041,3,FALSE))*$C31/100,0)</f>
        <v>0</v>
      </c>
      <c r="F31" s="23">
        <f>IFERROR((VLOOKUP($B31,'Tabela de alimentos'!$A$3:$K$1041,4,FALSE))*$C31/100,0)</f>
        <v>0</v>
      </c>
      <c r="G31" s="23">
        <f>IFERROR((VLOOKUP($B31,'Tabela de alimentos'!$A$3:$K$1041,5,FALSE))*$C31/100,0)</f>
        <v>0</v>
      </c>
      <c r="H31" s="23">
        <f>IFERROR((VLOOKUP($B31,'Tabela de alimentos'!$A$3:$K$1041,6,FALSE))*$C31/100,0)</f>
        <v>0</v>
      </c>
      <c r="I31" s="25">
        <f>IFERROR((VLOOKUP($B31,'Tabela de alimentos'!$A$3:$K$1041,7,FALSE))*$C31/100,0)</f>
        <v>0</v>
      </c>
      <c r="J31" s="21">
        <f>IFERROR((VLOOKUP($B31,'Tabela de alimentos'!$A$3:$K$1041,8,FALSE))*$C31/100,0)</f>
        <v>0</v>
      </c>
      <c r="K31" s="21">
        <f>IFERROR((VLOOKUP($B31,'Tabela de alimentos'!$A$3:$K$1041,9,FALSE))*$C31/100,0)</f>
        <v>0</v>
      </c>
      <c r="L31" s="21">
        <f>IFERROR((VLOOKUP($B31,'Tabela de alimentos'!$A$3:$K$1041,10,FALSE))*$C31/100,0)</f>
        <v>0</v>
      </c>
      <c r="M31" s="21">
        <f>IFERROR((VLOOKUP($B31,'Tabela de alimentos'!$A$3:$K$1041,11,FALSE))*$C31/100,0)</f>
        <v>0</v>
      </c>
    </row>
    <row r="32" spans="1:13" ht="14.25" hidden="1" x14ac:dyDescent="0.2">
      <c r="A32" s="19"/>
      <c r="B32" s="116"/>
      <c r="C32" s="11"/>
      <c r="D32" s="23">
        <f>IFERROR((VLOOKUP($B32,'Tabela de alimentos'!$A$3:$K$1041,2,FALSE))*$C32/100,0)</f>
        <v>0</v>
      </c>
      <c r="E32" s="25">
        <f>IFERROR((VLOOKUP($B32,'Tabela de alimentos'!$A$3:$K$1041,3,FALSE))*$C32/100,0)</f>
        <v>0</v>
      </c>
      <c r="F32" s="23">
        <f>IFERROR((VLOOKUP($B32,'Tabela de alimentos'!$A$3:$K$1041,4,FALSE))*$C32/100,0)</f>
        <v>0</v>
      </c>
      <c r="G32" s="23">
        <f>IFERROR((VLOOKUP($B32,'Tabela de alimentos'!$A$3:$K$1041,5,FALSE))*$C32/100,0)</f>
        <v>0</v>
      </c>
      <c r="H32" s="23">
        <f>IFERROR((VLOOKUP($B32,'Tabela de alimentos'!$A$3:$K$1041,6,FALSE))*$C32/100,0)</f>
        <v>0</v>
      </c>
      <c r="I32" s="25">
        <f>IFERROR((VLOOKUP($B32,'Tabela de alimentos'!$A$3:$K$1041,7,FALSE))*$C32/100,0)</f>
        <v>0</v>
      </c>
      <c r="J32" s="21">
        <f>IFERROR((VLOOKUP($B32,'Tabela de alimentos'!$A$3:$K$1041,8,FALSE))*$C32/100,0)</f>
        <v>0</v>
      </c>
      <c r="K32" s="21">
        <f>IFERROR((VLOOKUP($B32,'Tabela de alimentos'!$A$3:$K$1041,9,FALSE))*$C32/100,0)</f>
        <v>0</v>
      </c>
      <c r="L32" s="21">
        <f>IFERROR((VLOOKUP($B32,'Tabela de alimentos'!$A$3:$K$1041,10,FALSE))*$C32/100,0)</f>
        <v>0</v>
      </c>
      <c r="M32" s="21">
        <f>IFERROR((VLOOKUP($B32,'Tabela de alimentos'!$A$3:$K$1041,11,FALSE))*$C32/100,0)</f>
        <v>0</v>
      </c>
    </row>
    <row r="33" spans="1:13" ht="14.25" hidden="1" x14ac:dyDescent="0.2">
      <c r="A33" s="19"/>
      <c r="B33" s="116"/>
      <c r="C33" s="11"/>
      <c r="D33" s="23">
        <f>IFERROR((VLOOKUP($B33,'Tabela de alimentos'!$A$3:$K$1041,2,FALSE))*$C33/100,0)</f>
        <v>0</v>
      </c>
      <c r="E33" s="25">
        <f>IFERROR((VLOOKUP($B33,'Tabela de alimentos'!$A$3:$K$1041,3,FALSE))*$C33/100,0)</f>
        <v>0</v>
      </c>
      <c r="F33" s="23">
        <f>IFERROR((VLOOKUP($B33,'Tabela de alimentos'!$A$3:$K$1041,4,FALSE))*$C33/100,0)</f>
        <v>0</v>
      </c>
      <c r="G33" s="23">
        <f>IFERROR((VLOOKUP($B33,'Tabela de alimentos'!$A$3:$K$1041,5,FALSE))*$C33/100,0)</f>
        <v>0</v>
      </c>
      <c r="H33" s="23">
        <f>IFERROR((VLOOKUP($B33,'Tabela de alimentos'!$A$3:$K$1041,6,FALSE))*$C33/100,0)</f>
        <v>0</v>
      </c>
      <c r="I33" s="25">
        <f>IFERROR((VLOOKUP($B33,'Tabela de alimentos'!$A$3:$K$1041,7,FALSE))*$C33/100,0)</f>
        <v>0</v>
      </c>
      <c r="J33" s="21">
        <f>IFERROR((VLOOKUP($B33,'Tabela de alimentos'!$A$3:$K$1041,8,FALSE))*$C33/100,0)</f>
        <v>0</v>
      </c>
      <c r="K33" s="21">
        <f>IFERROR((VLOOKUP($B33,'Tabela de alimentos'!$A$3:$K$1041,9,FALSE))*$C33/100,0)</f>
        <v>0</v>
      </c>
      <c r="L33" s="21">
        <f>IFERROR((VLOOKUP($B33,'Tabela de alimentos'!$A$3:$K$1041,10,FALSE))*$C33/100,0)</f>
        <v>0</v>
      </c>
      <c r="M33" s="21">
        <f>IFERROR((VLOOKUP($B33,'Tabela de alimentos'!$A$3:$K$1041,11,FALSE))*$C33/100,0)</f>
        <v>0</v>
      </c>
    </row>
    <row r="34" spans="1:13" ht="14.25" hidden="1" x14ac:dyDescent="0.2">
      <c r="A34" s="19"/>
      <c r="B34" s="116"/>
      <c r="C34" s="11"/>
      <c r="D34" s="23">
        <f>IFERROR((VLOOKUP($B34,'Tabela de alimentos'!$A$3:$K$1041,2,FALSE))*$C34/100,0)</f>
        <v>0</v>
      </c>
      <c r="E34" s="25">
        <f>IFERROR((VLOOKUP($B34,'Tabela de alimentos'!$A$3:$K$1041,3,FALSE))*$C34/100,0)</f>
        <v>0</v>
      </c>
      <c r="F34" s="23">
        <f>IFERROR((VLOOKUP($B34,'Tabela de alimentos'!$A$3:$K$1041,4,FALSE))*$C34/100,0)</f>
        <v>0</v>
      </c>
      <c r="G34" s="23">
        <f>IFERROR((VLOOKUP($B34,'Tabela de alimentos'!$A$3:$K$1041,5,FALSE))*$C34/100,0)</f>
        <v>0</v>
      </c>
      <c r="H34" s="23">
        <f>IFERROR((VLOOKUP($B34,'Tabela de alimentos'!$A$3:$K$1041,6,FALSE))*$C34/100,0)</f>
        <v>0</v>
      </c>
      <c r="I34" s="25">
        <f>IFERROR((VLOOKUP($B34,'Tabela de alimentos'!$A$3:$K$1041,7,FALSE))*$C34/100,0)</f>
        <v>0</v>
      </c>
      <c r="J34" s="21">
        <f>IFERROR((VLOOKUP($B34,'Tabela de alimentos'!$A$3:$K$1041,8,FALSE))*$C34/100,0)</f>
        <v>0</v>
      </c>
      <c r="K34" s="21">
        <f>IFERROR((VLOOKUP($B34,'Tabela de alimentos'!$A$3:$K$1041,9,FALSE))*$C34/100,0)</f>
        <v>0</v>
      </c>
      <c r="L34" s="21">
        <f>IFERROR((VLOOKUP($B34,'Tabela de alimentos'!$A$3:$K$1041,10,FALSE))*$C34/100,0)</f>
        <v>0</v>
      </c>
      <c r="M34" s="21">
        <f>IFERROR((VLOOKUP($B34,'Tabela de alimentos'!$A$3:$K$1041,11,FALSE))*$C34/100,0)</f>
        <v>0</v>
      </c>
    </row>
    <row r="35" spans="1:13" ht="14.25" hidden="1" x14ac:dyDescent="0.2">
      <c r="A35" s="19"/>
      <c r="B35" s="116"/>
      <c r="C35" s="11"/>
      <c r="D35" s="23">
        <f>IFERROR((VLOOKUP($B35,'Tabela de alimentos'!$A$3:$K$1041,2,FALSE))*$C35/100,0)</f>
        <v>0</v>
      </c>
      <c r="E35" s="25">
        <f>IFERROR((VLOOKUP($B35,'Tabela de alimentos'!$A$3:$K$1041,3,FALSE))*$C35/100,0)</f>
        <v>0</v>
      </c>
      <c r="F35" s="23">
        <f>IFERROR((VLOOKUP($B35,'Tabela de alimentos'!$A$3:$K$1041,4,FALSE))*$C35/100,0)</f>
        <v>0</v>
      </c>
      <c r="G35" s="23">
        <f>IFERROR((VLOOKUP($B35,'Tabela de alimentos'!$A$3:$K$1041,5,FALSE))*$C35/100,0)</f>
        <v>0</v>
      </c>
      <c r="H35" s="23">
        <f>IFERROR((VLOOKUP($B35,'Tabela de alimentos'!$A$3:$K$1041,6,FALSE))*$C35/100,0)</f>
        <v>0</v>
      </c>
      <c r="I35" s="25">
        <f>IFERROR((VLOOKUP($B35,'Tabela de alimentos'!$A$3:$K$1041,7,FALSE))*$C35/100,0)</f>
        <v>0</v>
      </c>
      <c r="J35" s="21">
        <f>IFERROR((VLOOKUP($B35,'Tabela de alimentos'!$A$3:$K$1041,8,FALSE))*$C35/100,0)</f>
        <v>0</v>
      </c>
      <c r="K35" s="21">
        <f>IFERROR((VLOOKUP($B35,'Tabela de alimentos'!$A$3:$K$1041,9,FALSE))*$C35/100,0)</f>
        <v>0</v>
      </c>
      <c r="L35" s="21">
        <f>IFERROR((VLOOKUP($B35,'Tabela de alimentos'!$A$3:$K$1041,10,FALSE))*$C35/100,0)</f>
        <v>0</v>
      </c>
      <c r="M35" s="21">
        <f>IFERROR((VLOOKUP($B35,'Tabela de alimentos'!$A$3:$K$1041,11,FALSE))*$C35/100,0)</f>
        <v>0</v>
      </c>
    </row>
    <row r="36" spans="1:13" ht="14.25" hidden="1" x14ac:dyDescent="0.2">
      <c r="A36" s="19"/>
      <c r="B36" s="116"/>
      <c r="C36" s="11"/>
      <c r="D36" s="23">
        <f>IFERROR((VLOOKUP($B36,'Tabela de alimentos'!$A$3:$K$1041,2,FALSE))*$C36/100,0)</f>
        <v>0</v>
      </c>
      <c r="E36" s="25">
        <f>IFERROR((VLOOKUP($B36,'Tabela de alimentos'!$A$3:$K$1041,3,FALSE))*$C36/100,0)</f>
        <v>0</v>
      </c>
      <c r="F36" s="23">
        <f>IFERROR((VLOOKUP($B36,'Tabela de alimentos'!$A$3:$K$1041,4,FALSE))*$C36/100,0)</f>
        <v>0</v>
      </c>
      <c r="G36" s="23">
        <f>IFERROR((VLOOKUP($B36,'Tabela de alimentos'!$A$3:$K$1041,5,FALSE))*$C36/100,0)</f>
        <v>0</v>
      </c>
      <c r="H36" s="23">
        <f>IFERROR((VLOOKUP($B36,'Tabela de alimentos'!$A$3:$K$1041,6,FALSE))*$C36/100,0)</f>
        <v>0</v>
      </c>
      <c r="I36" s="25">
        <f>IFERROR((VLOOKUP($B36,'Tabela de alimentos'!$A$3:$K$1041,7,FALSE))*$C36/100,0)</f>
        <v>0</v>
      </c>
      <c r="J36" s="21">
        <f>IFERROR((VLOOKUP($B36,'Tabela de alimentos'!$A$3:$K$1041,8,FALSE))*$C36/100,0)</f>
        <v>0</v>
      </c>
      <c r="K36" s="21">
        <f>IFERROR((VLOOKUP($B36,'Tabela de alimentos'!$A$3:$K$1041,9,FALSE))*$C36/100,0)</f>
        <v>0</v>
      </c>
      <c r="L36" s="21">
        <f>IFERROR((VLOOKUP($B36,'Tabela de alimentos'!$A$3:$K$1041,10,FALSE))*$C36/100,0)</f>
        <v>0</v>
      </c>
      <c r="M36" s="21">
        <f>IFERROR((VLOOKUP($B36,'Tabela de alimentos'!$A$3:$K$1041,11,FALSE))*$C36/100,0)</f>
        <v>0</v>
      </c>
    </row>
    <row r="37" spans="1:13" ht="14.25" hidden="1" x14ac:dyDescent="0.2">
      <c r="A37" s="19"/>
      <c r="B37" s="116"/>
      <c r="C37" s="11"/>
      <c r="D37" s="23">
        <f>IFERROR((VLOOKUP($B37,'Tabela de alimentos'!$A$3:$K$1041,2,FALSE))*$C37/100,0)</f>
        <v>0</v>
      </c>
      <c r="E37" s="25">
        <f>IFERROR((VLOOKUP($B37,'Tabela de alimentos'!$A$3:$K$1041,3,FALSE))*$C37/100,0)</f>
        <v>0</v>
      </c>
      <c r="F37" s="23">
        <f>IFERROR((VLOOKUP($B37,'Tabela de alimentos'!$A$3:$K$1041,4,FALSE))*$C37/100,0)</f>
        <v>0</v>
      </c>
      <c r="G37" s="23">
        <f>IFERROR((VLOOKUP($B37,'Tabela de alimentos'!$A$3:$K$1041,5,FALSE))*$C37/100,0)</f>
        <v>0</v>
      </c>
      <c r="H37" s="23">
        <f>IFERROR((VLOOKUP($B37,'Tabela de alimentos'!$A$3:$K$1041,6,FALSE))*$C37/100,0)</f>
        <v>0</v>
      </c>
      <c r="I37" s="25">
        <f>IFERROR((VLOOKUP($B37,'Tabela de alimentos'!$A$3:$K$1041,7,FALSE))*$C37/100,0)</f>
        <v>0</v>
      </c>
      <c r="J37" s="21">
        <f>IFERROR((VLOOKUP($B37,'Tabela de alimentos'!$A$3:$K$1041,8,FALSE))*$C37/100,0)</f>
        <v>0</v>
      </c>
      <c r="K37" s="21">
        <f>IFERROR((VLOOKUP($B37,'Tabela de alimentos'!$A$3:$K$1041,9,FALSE))*$C37/100,0)</f>
        <v>0</v>
      </c>
      <c r="L37" s="21">
        <f>IFERROR((VLOOKUP($B37,'Tabela de alimentos'!$A$3:$K$1041,10,FALSE))*$C37/100,0)</f>
        <v>0</v>
      </c>
      <c r="M37" s="21">
        <f>IFERROR((VLOOKUP($B37,'Tabela de alimentos'!$A$3:$K$1041,11,FALSE))*$C37/100,0)</f>
        <v>0</v>
      </c>
    </row>
    <row r="38" spans="1:13" ht="14.25" hidden="1" x14ac:dyDescent="0.2">
      <c r="A38" s="19"/>
      <c r="B38" s="116"/>
      <c r="C38" s="11"/>
      <c r="D38" s="23">
        <f>IFERROR((VLOOKUP($B38,'Tabela de alimentos'!$A$3:$K$1041,2,FALSE))*$C38/100,0)</f>
        <v>0</v>
      </c>
      <c r="E38" s="25">
        <f>IFERROR((VLOOKUP($B38,'Tabela de alimentos'!$A$3:$K$1041,3,FALSE))*$C38/100,0)</f>
        <v>0</v>
      </c>
      <c r="F38" s="23">
        <f>IFERROR((VLOOKUP($B38,'Tabela de alimentos'!$A$3:$K$1041,4,FALSE))*$C38/100,0)</f>
        <v>0</v>
      </c>
      <c r="G38" s="23">
        <f>IFERROR((VLOOKUP($B38,'Tabela de alimentos'!$A$3:$K$1041,5,FALSE))*$C38/100,0)</f>
        <v>0</v>
      </c>
      <c r="H38" s="23">
        <f>IFERROR((VLOOKUP($B38,'Tabela de alimentos'!$A$3:$K$1041,6,FALSE))*$C38/100,0)</f>
        <v>0</v>
      </c>
      <c r="I38" s="25">
        <f>IFERROR((VLOOKUP($B38,'Tabela de alimentos'!$A$3:$K$1041,7,FALSE))*$C38/100,0)</f>
        <v>0</v>
      </c>
      <c r="J38" s="21">
        <f>IFERROR((VLOOKUP($B38,'Tabela de alimentos'!$A$3:$K$1041,8,FALSE))*$C38/100,0)</f>
        <v>0</v>
      </c>
      <c r="K38" s="21">
        <f>IFERROR((VLOOKUP($B38,'Tabela de alimentos'!$A$3:$K$1041,9,FALSE))*$C38/100,0)</f>
        <v>0</v>
      </c>
      <c r="L38" s="21">
        <f>IFERROR((VLOOKUP($B38,'Tabela de alimentos'!$A$3:$K$1041,10,FALSE))*$C38/100,0)</f>
        <v>0</v>
      </c>
      <c r="M38" s="21">
        <f>IFERROR((VLOOKUP($B38,'Tabela de alimentos'!$A$3:$K$1041,11,FALSE))*$C38/100,0)</f>
        <v>0</v>
      </c>
    </row>
    <row r="39" spans="1:13" ht="14.25" hidden="1" x14ac:dyDescent="0.2">
      <c r="A39" s="19"/>
      <c r="B39" s="116"/>
      <c r="C39" s="11"/>
      <c r="D39" s="23">
        <f>IFERROR((VLOOKUP($B39,'Tabela de alimentos'!$A$3:$K$1041,2,FALSE))*$C39/100,0)</f>
        <v>0</v>
      </c>
      <c r="E39" s="25">
        <f>IFERROR((VLOOKUP($B39,'Tabela de alimentos'!$A$3:$K$1041,3,FALSE))*$C39/100,0)</f>
        <v>0</v>
      </c>
      <c r="F39" s="23">
        <f>IFERROR((VLOOKUP($B39,'Tabela de alimentos'!$A$3:$K$1041,4,FALSE))*$C39/100,0)</f>
        <v>0</v>
      </c>
      <c r="G39" s="23">
        <f>IFERROR((VLOOKUP($B39,'Tabela de alimentos'!$A$3:$K$1041,5,FALSE))*$C39/100,0)</f>
        <v>0</v>
      </c>
      <c r="H39" s="23">
        <f>IFERROR((VLOOKUP($B39,'Tabela de alimentos'!$A$3:$K$1041,6,FALSE))*$C39/100,0)</f>
        <v>0</v>
      </c>
      <c r="I39" s="25">
        <f>IFERROR((VLOOKUP($B39,'Tabela de alimentos'!$A$3:$K$1041,7,FALSE))*$C39/100,0)</f>
        <v>0</v>
      </c>
      <c r="J39" s="21">
        <f>IFERROR((VLOOKUP($B39,'Tabela de alimentos'!$A$3:$K$1041,8,FALSE))*$C39/100,0)</f>
        <v>0</v>
      </c>
      <c r="K39" s="21">
        <f>IFERROR((VLOOKUP($B39,'Tabela de alimentos'!$A$3:$K$1041,9,FALSE))*$C39/100,0)</f>
        <v>0</v>
      </c>
      <c r="L39" s="21">
        <f>IFERROR((VLOOKUP($B39,'Tabela de alimentos'!$A$3:$K$1041,10,FALSE))*$C39/100,0)</f>
        <v>0</v>
      </c>
      <c r="M39" s="21">
        <f>IFERROR((VLOOKUP($B39,'Tabela de alimentos'!$A$3:$K$1041,11,FALSE))*$C39/100,0)</f>
        <v>0</v>
      </c>
    </row>
    <row r="40" spans="1:13" ht="14.25" hidden="1" x14ac:dyDescent="0.2">
      <c r="A40" s="19"/>
      <c r="B40" s="116"/>
      <c r="C40" s="11"/>
      <c r="D40" s="23">
        <f>IFERROR((VLOOKUP($B40,'Tabela de alimentos'!$A$3:$K$1041,2,FALSE))*$C40/100,0)</f>
        <v>0</v>
      </c>
      <c r="E40" s="25">
        <f>IFERROR((VLOOKUP($B40,'Tabela de alimentos'!$A$3:$K$1041,3,FALSE))*$C40/100,0)</f>
        <v>0</v>
      </c>
      <c r="F40" s="23">
        <f>IFERROR((VLOOKUP($B40,'Tabela de alimentos'!$A$3:$K$1041,4,FALSE))*$C40/100,0)</f>
        <v>0</v>
      </c>
      <c r="G40" s="23">
        <f>IFERROR((VLOOKUP($B40,'Tabela de alimentos'!$A$3:$K$1041,5,FALSE))*$C40/100,0)</f>
        <v>0</v>
      </c>
      <c r="H40" s="23">
        <f>IFERROR((VLOOKUP($B40,'Tabela de alimentos'!$A$3:$K$1041,6,FALSE))*$C40/100,0)</f>
        <v>0</v>
      </c>
      <c r="I40" s="25">
        <f>IFERROR((VLOOKUP($B40,'Tabela de alimentos'!$A$3:$K$1041,7,FALSE))*$C40/100,0)</f>
        <v>0</v>
      </c>
      <c r="J40" s="21">
        <f>IFERROR((VLOOKUP($B40,'Tabela de alimentos'!$A$3:$K$1041,8,FALSE))*$C40/100,0)</f>
        <v>0</v>
      </c>
      <c r="K40" s="21">
        <f>IFERROR((VLOOKUP($B40,'Tabela de alimentos'!$A$3:$K$1041,9,FALSE))*$C40/100,0)</f>
        <v>0</v>
      </c>
      <c r="L40" s="21">
        <f>IFERROR((VLOOKUP($B40,'Tabela de alimentos'!$A$3:$K$1041,10,FALSE))*$C40/100,0)</f>
        <v>0</v>
      </c>
      <c r="M40" s="21">
        <f>IFERROR((VLOOKUP($B40,'Tabela de alimentos'!$A$3:$K$1041,11,FALSE))*$C40/100,0)</f>
        <v>0</v>
      </c>
    </row>
    <row r="41" spans="1:13" ht="14.25" hidden="1" x14ac:dyDescent="0.2">
      <c r="A41" s="19"/>
      <c r="B41" s="116"/>
      <c r="C41" s="11"/>
      <c r="D41" s="23">
        <f>IFERROR((VLOOKUP($B41,'Tabela de alimentos'!$A$3:$K$1041,2,FALSE))*$C41/100,0)</f>
        <v>0</v>
      </c>
      <c r="E41" s="25">
        <f>IFERROR((VLOOKUP($B41,'Tabela de alimentos'!$A$3:$K$1041,3,FALSE))*$C41/100,0)</f>
        <v>0</v>
      </c>
      <c r="F41" s="23">
        <f>IFERROR((VLOOKUP($B41,'Tabela de alimentos'!$A$3:$K$1041,4,FALSE))*$C41/100,0)</f>
        <v>0</v>
      </c>
      <c r="G41" s="23">
        <f>IFERROR((VLOOKUP($B41,'Tabela de alimentos'!$A$3:$K$1041,5,FALSE))*$C41/100,0)</f>
        <v>0</v>
      </c>
      <c r="H41" s="23">
        <f>IFERROR((VLOOKUP($B41,'Tabela de alimentos'!$A$3:$K$1041,6,FALSE))*$C41/100,0)</f>
        <v>0</v>
      </c>
      <c r="I41" s="25">
        <f>IFERROR((VLOOKUP($B41,'Tabela de alimentos'!$A$3:$K$1041,7,FALSE))*$C41/100,0)</f>
        <v>0</v>
      </c>
      <c r="J41" s="21">
        <f>IFERROR((VLOOKUP($B41,'Tabela de alimentos'!$A$3:$K$1041,8,FALSE))*$C41/100,0)</f>
        <v>0</v>
      </c>
      <c r="K41" s="21">
        <f>IFERROR((VLOOKUP($B41,'Tabela de alimentos'!$A$3:$K$1041,9,FALSE))*$C41/100,0)</f>
        <v>0</v>
      </c>
      <c r="L41" s="21">
        <f>IFERROR((VLOOKUP($B41,'Tabela de alimentos'!$A$3:$K$1041,10,FALSE))*$C41/100,0)</f>
        <v>0</v>
      </c>
      <c r="M41" s="21">
        <f>IFERROR((VLOOKUP($B41,'Tabela de alimentos'!$A$3:$K$1041,11,FALSE))*$C41/100,0)</f>
        <v>0</v>
      </c>
    </row>
    <row r="42" spans="1:13" ht="14.25" hidden="1" x14ac:dyDescent="0.2">
      <c r="A42" s="19"/>
      <c r="B42" s="116"/>
      <c r="C42" s="11"/>
      <c r="D42" s="23">
        <f>IFERROR((VLOOKUP($B42,'Tabela de alimentos'!$A$3:$K$1041,2,FALSE))*$C42/100,0)</f>
        <v>0</v>
      </c>
      <c r="E42" s="25">
        <f>IFERROR((VLOOKUP($B42,'Tabela de alimentos'!$A$3:$K$1041,3,FALSE))*$C42/100,0)</f>
        <v>0</v>
      </c>
      <c r="F42" s="23">
        <f>IFERROR((VLOOKUP($B42,'Tabela de alimentos'!$A$3:$K$1041,4,FALSE))*$C42/100,0)</f>
        <v>0</v>
      </c>
      <c r="G42" s="23">
        <f>IFERROR((VLOOKUP($B42,'Tabela de alimentos'!$A$3:$K$1041,5,FALSE))*$C42/100,0)</f>
        <v>0</v>
      </c>
      <c r="H42" s="23">
        <f>IFERROR((VLOOKUP($B42,'Tabela de alimentos'!$A$3:$K$1041,6,FALSE))*$C42/100,0)</f>
        <v>0</v>
      </c>
      <c r="I42" s="25">
        <f>IFERROR((VLOOKUP($B42,'Tabela de alimentos'!$A$3:$K$1041,7,FALSE))*$C42/100,0)</f>
        <v>0</v>
      </c>
      <c r="J42" s="21">
        <f>IFERROR((VLOOKUP($B42,'Tabela de alimentos'!$A$3:$K$1041,8,FALSE))*$C42/100,0)</f>
        <v>0</v>
      </c>
      <c r="K42" s="21">
        <f>IFERROR((VLOOKUP($B42,'Tabela de alimentos'!$A$3:$K$1041,9,FALSE))*$C42/100,0)</f>
        <v>0</v>
      </c>
      <c r="L42" s="21">
        <f>IFERROR((VLOOKUP($B42,'Tabela de alimentos'!$A$3:$K$1041,10,FALSE))*$C42/100,0)</f>
        <v>0</v>
      </c>
      <c r="M42" s="21">
        <f>IFERROR((VLOOKUP($B42,'Tabela de alimentos'!$A$3:$K$1041,11,FALSE))*$C42/100,0)</f>
        <v>0</v>
      </c>
    </row>
    <row r="43" spans="1:13" ht="14.25" hidden="1" x14ac:dyDescent="0.2">
      <c r="A43" s="19"/>
      <c r="B43" s="116"/>
      <c r="C43" s="11"/>
      <c r="D43" s="23">
        <f>IFERROR((VLOOKUP($B43,'Tabela de alimentos'!$A$3:$K$1041,2,FALSE))*$C43/100,0)</f>
        <v>0</v>
      </c>
      <c r="E43" s="25">
        <f>IFERROR((VLOOKUP($B43,'Tabela de alimentos'!$A$3:$K$1041,3,FALSE))*$C43/100,0)</f>
        <v>0</v>
      </c>
      <c r="F43" s="23">
        <f>IFERROR((VLOOKUP($B43,'Tabela de alimentos'!$A$3:$K$1041,4,FALSE))*$C43/100,0)</f>
        <v>0</v>
      </c>
      <c r="G43" s="23">
        <f>IFERROR((VLOOKUP($B43,'Tabela de alimentos'!$A$3:$K$1041,5,FALSE))*$C43/100,0)</f>
        <v>0</v>
      </c>
      <c r="H43" s="23">
        <f>IFERROR((VLOOKUP($B43,'Tabela de alimentos'!$A$3:$K$1041,6,FALSE))*$C43/100,0)</f>
        <v>0</v>
      </c>
      <c r="I43" s="25">
        <f>IFERROR((VLOOKUP($B43,'Tabela de alimentos'!$A$3:$K$1041,7,FALSE))*$C43/100,0)</f>
        <v>0</v>
      </c>
      <c r="J43" s="21">
        <f>IFERROR((VLOOKUP($B43,'Tabela de alimentos'!$A$3:$K$1041,8,FALSE))*$C43/100,0)</f>
        <v>0</v>
      </c>
      <c r="K43" s="21">
        <f>IFERROR((VLOOKUP($B43,'Tabela de alimentos'!$A$3:$K$1041,9,FALSE))*$C43/100,0)</f>
        <v>0</v>
      </c>
      <c r="L43" s="21">
        <f>IFERROR((VLOOKUP($B43,'Tabela de alimentos'!$A$3:$K$1041,10,FALSE))*$C43/100,0)</f>
        <v>0</v>
      </c>
      <c r="M43" s="21">
        <f>IFERROR((VLOOKUP($B43,'Tabela de alimentos'!$A$3:$K$1041,11,FALSE))*$C43/100,0)</f>
        <v>0</v>
      </c>
    </row>
    <row r="44" spans="1:13" ht="14.25" hidden="1" x14ac:dyDescent="0.2">
      <c r="A44" s="19"/>
      <c r="B44" s="193"/>
      <c r="C44" s="11"/>
      <c r="D44" s="23">
        <f>IFERROR((VLOOKUP($B44,'Tabela de alimentos'!$A$3:$K$1041,2,FALSE))*$C44/100,0)</f>
        <v>0</v>
      </c>
      <c r="E44" s="25">
        <f>IFERROR((VLOOKUP($B44,'Tabela de alimentos'!$A$3:$K$1041,3,FALSE))*$C44/100,0)</f>
        <v>0</v>
      </c>
      <c r="F44" s="23">
        <f>IFERROR((VLOOKUP($B44,'Tabela de alimentos'!$A$3:$K$1041,4,FALSE))*$C44/100,0)</f>
        <v>0</v>
      </c>
      <c r="G44" s="23">
        <f>IFERROR((VLOOKUP($B44,'Tabela de alimentos'!$A$3:$K$1041,5,FALSE))*$C44/100,0)</f>
        <v>0</v>
      </c>
      <c r="H44" s="23">
        <f>IFERROR((VLOOKUP($B44,'Tabela de alimentos'!$A$3:$K$1041,6,FALSE))*$C44/100,0)</f>
        <v>0</v>
      </c>
      <c r="I44" s="25">
        <f>IFERROR((VLOOKUP($B44,'Tabela de alimentos'!$A$3:$K$1041,7,FALSE))*$C44/100,0)</f>
        <v>0</v>
      </c>
      <c r="J44" s="21">
        <f>IFERROR((VLOOKUP($B44,'Tabela de alimentos'!$A$3:$K$1041,8,FALSE))*$C44/100,0)</f>
        <v>0</v>
      </c>
      <c r="K44" s="21">
        <f>IFERROR((VLOOKUP($B44,'Tabela de alimentos'!$A$3:$K$1041,9,FALSE))*$C44/100,0)</f>
        <v>0</v>
      </c>
      <c r="L44" s="21">
        <f>IFERROR((VLOOKUP($B44,'Tabela de alimentos'!$A$3:$K$1041,10,FALSE))*$C44/100,0)</f>
        <v>0</v>
      </c>
      <c r="M44" s="21">
        <f>IFERROR((VLOOKUP($B44,'Tabela de alimentos'!$A$3:$K$1041,11,FALSE))*$C44/100,0)</f>
        <v>0</v>
      </c>
    </row>
    <row r="45" spans="1:13" s="2" customFormat="1" ht="19.899999999999999" customHeight="1" thickBot="1" x14ac:dyDescent="0.3">
      <c r="A45" s="20"/>
      <c r="B45" s="192"/>
      <c r="C45" s="29" t="s">
        <v>398</v>
      </c>
      <c r="D45" s="24">
        <f t="shared" ref="D45:M45" si="0">SUM(D5:D44)</f>
        <v>1776.2087855588625</v>
      </c>
      <c r="E45" s="26">
        <f t="shared" si="0"/>
        <v>7304.1672004617794</v>
      </c>
      <c r="F45" s="24">
        <f t="shared" si="0"/>
        <v>71.801044962406138</v>
      </c>
      <c r="G45" s="24">
        <f t="shared" si="0"/>
        <v>54.64808</v>
      </c>
      <c r="H45" s="24">
        <f t="shared" si="0"/>
        <v>247.8738548376401</v>
      </c>
      <c r="I45" s="26">
        <f t="shared" si="0"/>
        <v>1168.2434666666666</v>
      </c>
      <c r="J45" s="22">
        <f t="shared" si="0"/>
        <v>8.6171313333333348</v>
      </c>
      <c r="K45" s="22">
        <f t="shared" si="0"/>
        <v>683.4240666666667</v>
      </c>
      <c r="L45" s="22">
        <f t="shared" si="0"/>
        <v>476.25426666666669</v>
      </c>
      <c r="M45" s="22">
        <f t="shared" si="0"/>
        <v>927.75035333333335</v>
      </c>
    </row>
    <row r="46" spans="1:13" s="2" customFormat="1" ht="24.95" customHeight="1" x14ac:dyDescent="0.25">
      <c r="A46" s="603" t="s">
        <v>638</v>
      </c>
      <c r="B46" s="603"/>
      <c r="C46" s="603"/>
      <c r="D46" s="603"/>
      <c r="E46" s="603"/>
      <c r="F46" s="603"/>
      <c r="G46" s="603"/>
      <c r="H46" s="603"/>
      <c r="I46" s="603"/>
      <c r="J46" s="603"/>
      <c r="K46" s="603"/>
      <c r="L46" s="603"/>
      <c r="M46" s="603"/>
    </row>
    <row r="47" spans="1:13" x14ac:dyDescent="0.2">
      <c r="B47" s="2"/>
      <c r="D47" s="4"/>
      <c r="E47" s="4"/>
      <c r="F47" s="4"/>
      <c r="G47" s="4"/>
      <c r="H47" s="4"/>
      <c r="I47" s="4"/>
      <c r="J47" s="4"/>
      <c r="K47" s="4"/>
      <c r="L47" s="4"/>
      <c r="M47" s="5"/>
    </row>
    <row r="48" spans="1:13" x14ac:dyDescent="0.2">
      <c r="B48" s="3"/>
      <c r="D48" s="6"/>
      <c r="E48" s="7"/>
      <c r="F48" s="6"/>
      <c r="G48" s="6"/>
      <c r="H48" s="6"/>
      <c r="I48" s="6"/>
      <c r="J48" s="6"/>
      <c r="K48" s="6"/>
      <c r="L48" s="6"/>
      <c r="M48" s="8"/>
    </row>
    <row r="49" spans="2:13" x14ac:dyDescent="0.2">
      <c r="B49" s="3"/>
      <c r="D49" s="6"/>
      <c r="E49" s="7"/>
      <c r="F49" s="6"/>
      <c r="G49" s="6"/>
      <c r="H49" s="6"/>
      <c r="I49" s="6"/>
      <c r="J49" s="6"/>
      <c r="K49" s="6"/>
      <c r="L49" s="6"/>
      <c r="M49" s="8"/>
    </row>
    <row r="50" spans="2:13" x14ac:dyDescent="0.2">
      <c r="B50" s="3"/>
      <c r="D50" s="6"/>
      <c r="E50" s="7"/>
      <c r="F50" s="6"/>
      <c r="G50" s="6"/>
      <c r="H50" s="6"/>
      <c r="I50" s="6"/>
      <c r="J50" s="6"/>
      <c r="K50" s="6"/>
      <c r="L50" s="6"/>
      <c r="M50" s="8"/>
    </row>
  </sheetData>
  <mergeCells count="5">
    <mergeCell ref="D3:E3"/>
    <mergeCell ref="A1:M1"/>
    <mergeCell ref="A2:M2"/>
    <mergeCell ref="A46:M46"/>
    <mergeCell ref="A3:B3"/>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'Tabela de alimentos'!$A$3:$A$691</xm:f>
          </x14:formula1>
          <xm:sqref>B5:B44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N51"/>
  <sheetViews>
    <sheetView showGridLines="0" zoomScaleNormal="100" workbookViewId="0">
      <pane ySplit="4" topLeftCell="A5" activePane="bottomLeft" state="frozen"/>
      <selection activeCell="E41" sqref="E41"/>
      <selection pane="bottomLeft" activeCell="E41" sqref="E41"/>
    </sheetView>
  </sheetViews>
  <sheetFormatPr defaultColWidth="9.140625" defaultRowHeight="12.75" x14ac:dyDescent="0.2"/>
  <cols>
    <col min="1" max="1" width="20.7109375" style="1" customWidth="1"/>
    <col min="2" max="2" width="34" style="1" bestFit="1" customWidth="1"/>
    <col min="3" max="3" width="10.7109375" style="1" customWidth="1"/>
    <col min="4" max="5" width="8.7109375" style="1" customWidth="1"/>
    <col min="6" max="6" width="9.28515625" style="1" bestFit="1" customWidth="1"/>
    <col min="7" max="7" width="9.7109375" style="1" bestFit="1" customWidth="1"/>
    <col min="8" max="13" width="8.7109375" style="1" customWidth="1"/>
    <col min="14" max="16384" width="9.140625" style="1"/>
  </cols>
  <sheetData>
    <row r="1" spans="1:14" ht="35.1" customHeight="1" x14ac:dyDescent="0.25">
      <c r="A1" s="605" t="s">
        <v>635</v>
      </c>
      <c r="B1" s="606"/>
      <c r="C1" s="606"/>
      <c r="D1" s="606"/>
      <c r="E1" s="606"/>
      <c r="F1" s="606"/>
      <c r="G1" s="606"/>
      <c r="H1" s="606"/>
      <c r="I1" s="606"/>
      <c r="J1" s="606"/>
      <c r="K1" s="606"/>
      <c r="L1" s="606"/>
      <c r="M1" s="606"/>
    </row>
    <row r="2" spans="1:14" ht="35.1" customHeight="1" x14ac:dyDescent="0.25">
      <c r="A2" s="607" t="s">
        <v>634</v>
      </c>
      <c r="B2" s="608"/>
      <c r="C2" s="608"/>
      <c r="D2" s="608"/>
      <c r="E2" s="608"/>
      <c r="F2" s="608"/>
      <c r="G2" s="608"/>
      <c r="H2" s="608"/>
      <c r="I2" s="608"/>
      <c r="J2" s="608"/>
      <c r="K2" s="608"/>
      <c r="L2" s="608"/>
      <c r="M2" s="608"/>
    </row>
    <row r="3" spans="1:14" ht="35.25" customHeight="1" x14ac:dyDescent="0.2">
      <c r="A3" s="609" t="s">
        <v>646</v>
      </c>
      <c r="B3" s="609"/>
      <c r="C3" s="97"/>
      <c r="D3" s="604" t="s">
        <v>31</v>
      </c>
      <c r="E3" s="604"/>
      <c r="F3" s="86" t="s">
        <v>7</v>
      </c>
      <c r="G3" s="86" t="s">
        <v>32</v>
      </c>
      <c r="H3" s="86" t="s">
        <v>640</v>
      </c>
      <c r="I3" s="87" t="s">
        <v>8</v>
      </c>
      <c r="J3" s="89" t="s">
        <v>9</v>
      </c>
      <c r="K3" s="88" t="s">
        <v>10</v>
      </c>
      <c r="L3" s="89" t="s">
        <v>396</v>
      </c>
      <c r="M3" s="90" t="s">
        <v>623</v>
      </c>
      <c r="N3" s="11"/>
    </row>
    <row r="4" spans="1:14" ht="49.5" customHeight="1" x14ac:dyDescent="0.2">
      <c r="A4" s="98" t="s">
        <v>636</v>
      </c>
      <c r="B4" s="99" t="s">
        <v>637</v>
      </c>
      <c r="C4" s="100" t="s">
        <v>642</v>
      </c>
      <c r="D4" s="91" t="s">
        <v>34</v>
      </c>
      <c r="E4" s="92" t="s">
        <v>35</v>
      </c>
      <c r="F4" s="93" t="s">
        <v>36</v>
      </c>
      <c r="G4" s="93" t="s">
        <v>36</v>
      </c>
      <c r="H4" s="93" t="s">
        <v>36</v>
      </c>
      <c r="I4" s="92" t="s">
        <v>37</v>
      </c>
      <c r="J4" s="95" t="s">
        <v>37</v>
      </c>
      <c r="K4" s="94" t="s">
        <v>38</v>
      </c>
      <c r="L4" s="95" t="s">
        <v>37</v>
      </c>
      <c r="M4" s="96" t="s">
        <v>37</v>
      </c>
      <c r="N4" s="11"/>
    </row>
    <row r="5" spans="1:14" ht="14.25" x14ac:dyDescent="0.2">
      <c r="A5" s="19"/>
      <c r="B5" s="132" t="s">
        <v>707</v>
      </c>
      <c r="C5" s="11">
        <v>100</v>
      </c>
      <c r="D5" s="30">
        <f>IFERROR((VLOOKUP($B5,'Tabela de alimentos'!$A$3:$K$1041,2,FALSE))*$C5/100,0)</f>
        <v>536.37663268969959</v>
      </c>
      <c r="E5" s="33">
        <f>IFERROR((VLOOKUP($B5,'Tabela de alimentos'!$A$3:$K$1041,3,FALSE))*$C5/100,0)</f>
        <v>2244.1998311737034</v>
      </c>
      <c r="F5" s="30">
        <f>IFERROR((VLOOKUP($B5,'Tabela de alimentos'!$A$3:$K$1041,4,FALSE))*$C5/100,0)</f>
        <v>14.897083767969713</v>
      </c>
      <c r="G5" s="30">
        <f>IFERROR((VLOOKUP($B5,'Tabela de alimentos'!$A$3:$K$1041,5,FALSE))*$C5/100,0)</f>
        <v>14.458486666666666</v>
      </c>
      <c r="H5" s="30">
        <f>IFERROR((VLOOKUP($B5,'Tabela de alimentos'!$A$3:$K$1041,6,FALSE))*$C5/100,0)</f>
        <v>88.334216232030286</v>
      </c>
      <c r="I5" s="33">
        <f>IFERROR((VLOOKUP($B5,'Tabela de alimentos'!$A$3:$K$1041,7,FALSE))*$C5/100,0)</f>
        <v>195.31463333333329</v>
      </c>
      <c r="J5" s="32">
        <f>IFERROR((VLOOKUP($B5,'Tabela de alimentos'!$A$3:$K$1041,8,FALSE))*$C5/100,0)</f>
        <v>1.2454999999999998</v>
      </c>
      <c r="K5" s="32">
        <f>IFERROR((VLOOKUP($B5,'Tabela de alimentos'!$A$3:$K$1041,9,FALSE))*$C5/100,0)</f>
        <v>122.74893333333334</v>
      </c>
      <c r="L5" s="32">
        <f>IFERROR((VLOOKUP($B5,'Tabela de alimentos'!$A$3:$K$1041,10,FALSE))*$C5/100,0)</f>
        <v>0</v>
      </c>
      <c r="M5" s="32">
        <f>IFERROR((VLOOKUP($B5,'Tabela de alimentos'!$A$3:$K$1041,11,FALSE))*$C5/100,0)</f>
        <v>252.13114666666669</v>
      </c>
      <c r="N5" s="11"/>
    </row>
    <row r="6" spans="1:14" ht="14.25" x14ac:dyDescent="0.2">
      <c r="A6" s="19"/>
      <c r="B6" s="116" t="s">
        <v>721</v>
      </c>
      <c r="C6" s="11">
        <v>100</v>
      </c>
      <c r="D6" s="30">
        <f>IFERROR((VLOOKUP($B6,'Tabela de alimentos'!$A$3:$K$1041,2,FALSE))*$C6/100,0)</f>
        <v>207.08194859999995</v>
      </c>
      <c r="E6" s="33">
        <f>IFERROR((VLOOKUP($B6,'Tabela de alimentos'!$A$3:$K$1041,3,FALSE))*$C6/100,0)</f>
        <v>866.4308729423999</v>
      </c>
      <c r="F6" s="30">
        <f>IFERROR((VLOOKUP($B6,'Tabela de alimentos'!$A$3:$K$1041,4,FALSE))*$C6/100,0)</f>
        <v>7.6812000000000005</v>
      </c>
      <c r="G6" s="30">
        <f>IFERROR((VLOOKUP($B6,'Tabela de alimentos'!$A$3:$K$1041,5,FALSE))*$C6/100,0)</f>
        <v>8.083000000000002</v>
      </c>
      <c r="H6" s="30">
        <f>IFERROR((VLOOKUP($B6,'Tabela de alimentos'!$A$3:$K$1041,6,FALSE))*$C6/100,0)</f>
        <v>26.723699999999997</v>
      </c>
      <c r="I6" s="33">
        <f>IFERROR((VLOOKUP($B6,'Tabela de alimentos'!$A$3:$K$1041,7,FALSE))*$C6/100,0)</f>
        <v>268.33999999999997</v>
      </c>
      <c r="J6" s="32">
        <f>IFERROR((VLOOKUP($B6,'Tabela de alimentos'!$A$3:$K$1041,8,FALSE))*$C6/100,0)</f>
        <v>0.18209999999999998</v>
      </c>
      <c r="K6" s="32">
        <f>IFERROR((VLOOKUP($B6,'Tabela de alimentos'!$A$3:$K$1041,9,FALSE))*$C6/100,0)</f>
        <v>108.31700000000001</v>
      </c>
      <c r="L6" s="32">
        <f>IFERROR((VLOOKUP($B6,'Tabela de alimentos'!$A$3:$K$1041,10,FALSE))*$C6/100,0)</f>
        <v>0</v>
      </c>
      <c r="M6" s="32">
        <f>IFERROR((VLOOKUP($B6,'Tabela de alimentos'!$A$3:$K$1041,11,FALSE))*$C6/100,0)</f>
        <v>97.020000000000024</v>
      </c>
      <c r="N6" s="11"/>
    </row>
    <row r="7" spans="1:14" ht="14.25" x14ac:dyDescent="0.2">
      <c r="A7" s="19"/>
      <c r="B7" s="116" t="s">
        <v>183</v>
      </c>
      <c r="C7" s="11">
        <v>70</v>
      </c>
      <c r="D7" s="30">
        <f>IFERROR((VLOOKUP($B7,'Tabela de alimentos'!$A$3:$K$1041,2,FALSE))*$C7/100,0)</f>
        <v>25.741635652173926</v>
      </c>
      <c r="E7" s="33">
        <f>IFERROR((VLOOKUP($B7,'Tabela de alimentos'!$A$3:$K$1041,3,FALSE))*$C7/100,0)</f>
        <v>107.70300356869569</v>
      </c>
      <c r="F7" s="30">
        <f>IFERROR((VLOOKUP($B7,'Tabela de alimentos'!$A$3:$K$1041,4,FALSE))*$C7/100,0)</f>
        <v>0.73043478260869565</v>
      </c>
      <c r="G7" s="30">
        <f>IFERROR((VLOOKUP($B7,'Tabela de alimentos'!$A$3:$K$1041,5,FALSE))*$C7/100,0)</f>
        <v>8.8666666666666671E-2</v>
      </c>
      <c r="H7" s="30">
        <f>IFERROR((VLOOKUP($B7,'Tabela de alimentos'!$A$3:$K$1041,6,FALSE))*$C7/100,0)</f>
        <v>6.2625652173913071</v>
      </c>
      <c r="I7" s="33">
        <f>IFERROR((VLOOKUP($B7,'Tabela de alimentos'!$A$3:$K$1041,7,FALSE))*$C7/100,0)</f>
        <v>15.3202</v>
      </c>
      <c r="J7" s="32">
        <f>IFERROR((VLOOKUP($B7,'Tabela de alimentos'!$A$3:$K$1041,8,FALSE))*$C7/100,0)</f>
        <v>6.3E-2</v>
      </c>
      <c r="K7" s="32">
        <f>IFERROR((VLOOKUP($B7,'Tabela de alimentos'!$A$3:$K$1041,9,FALSE))*$C7/100,0)</f>
        <v>1.4</v>
      </c>
      <c r="L7" s="32">
        <f>IFERROR((VLOOKUP($B7,'Tabela de alimentos'!$A$3:$K$1041,10,FALSE))*$C7/100,0)</f>
        <v>37.61333333333333</v>
      </c>
      <c r="M7" s="32">
        <f>IFERROR((VLOOKUP($B7,'Tabela de alimentos'!$A$3:$K$1041,11,FALSE))*$C7/100,0)</f>
        <v>0</v>
      </c>
      <c r="N7" s="11"/>
    </row>
    <row r="8" spans="1:14" ht="14.25" x14ac:dyDescent="0.2">
      <c r="A8" s="19"/>
      <c r="B8" s="116" t="s">
        <v>690</v>
      </c>
      <c r="C8" s="11">
        <v>100</v>
      </c>
      <c r="D8" s="30">
        <f>IFERROR((VLOOKUP($B8,'Tabela de alimentos'!$A$3:$K$1041,2,FALSE))*$C8/100,0)</f>
        <v>148.65901175362316</v>
      </c>
      <c r="E8" s="33">
        <f>IFERROR((VLOOKUP($B8,'Tabela de alimentos'!$A$3:$K$1041,3,FALSE))*$C8/100,0)</f>
        <v>621.98930517715939</v>
      </c>
      <c r="F8" s="30">
        <f>IFERROR((VLOOKUP($B8,'Tabela de alimentos'!$A$3:$K$1041,4,FALSE))*$C8/100,0)</f>
        <v>15.984086956521738</v>
      </c>
      <c r="G8" s="30">
        <f>IFERROR((VLOOKUP($B8,'Tabela de alimentos'!$A$3:$K$1041,5,FALSE))*$C8/100,0)</f>
        <v>8.6694999999999993</v>
      </c>
      <c r="H8" s="30">
        <f>IFERROR((VLOOKUP($B8,'Tabela de alimentos'!$A$3:$K$1041,6,FALSE))*$C8/100,0)</f>
        <v>0.65024637681159414</v>
      </c>
      <c r="I8" s="33">
        <f>IFERROR((VLOOKUP($B8,'Tabela de alimentos'!$A$3:$K$1041,7,FALSE))*$C8/100,0)</f>
        <v>8.1537333333333333</v>
      </c>
      <c r="J8" s="32">
        <f>IFERROR((VLOOKUP($B8,'Tabela de alimentos'!$A$3:$K$1041,8,FALSE))*$C8/100,0)</f>
        <v>0.86093333333333333</v>
      </c>
      <c r="K8" s="32">
        <f>IFERROR((VLOOKUP($B8,'Tabela de alimentos'!$A$3:$K$1041,9,FALSE))*$C8/100,0)</f>
        <v>21.03</v>
      </c>
      <c r="L8" s="32">
        <f>IFERROR((VLOOKUP($B8,'Tabela de alimentos'!$A$3:$K$1041,10,FALSE))*$C8/100,0)</f>
        <v>0.70359999999999989</v>
      </c>
      <c r="M8" s="32">
        <f>IFERROR((VLOOKUP($B8,'Tabela de alimentos'!$A$3:$K$1041,11,FALSE))*$C8/100,0)</f>
        <v>72.100466666666662</v>
      </c>
      <c r="N8" s="11"/>
    </row>
    <row r="9" spans="1:14" ht="14.25" x14ac:dyDescent="0.2">
      <c r="A9" s="19"/>
      <c r="B9" s="116" t="s">
        <v>674</v>
      </c>
      <c r="C9" s="11">
        <v>100</v>
      </c>
      <c r="D9" s="30">
        <f>IFERROR((VLOOKUP($B9,'Tabela de alimentos'!$A$3:$K$1041,2,FALSE))*$C9/100,0)</f>
        <v>308.897067884058</v>
      </c>
      <c r="E9" s="33">
        <f>IFERROR((VLOOKUP($B9,'Tabela de alimentos'!$A$3:$K$1041,3,FALSE))*$C9/100,0)</f>
        <v>1292.4253320268986</v>
      </c>
      <c r="F9" s="30">
        <f>IFERROR((VLOOKUP($B9,'Tabela de alimentos'!$A$3:$K$1041,4,FALSE))*$C9/100,0)</f>
        <v>5.7618862318840574</v>
      </c>
      <c r="G9" s="30">
        <f>IFERROR((VLOOKUP($B9,'Tabela de alimentos'!$A$3:$K$1041,5,FALSE))*$C9/100,0)</f>
        <v>2.7690999999999999</v>
      </c>
      <c r="H9" s="30">
        <f>IFERROR((VLOOKUP($B9,'Tabela de alimentos'!$A$3:$K$1041,6,FALSE))*$C9/100,0)</f>
        <v>63.127163768115935</v>
      </c>
      <c r="I9" s="33">
        <f>IFERROR((VLOOKUP($B9,'Tabela de alimentos'!$A$3:$K$1041,7,FALSE))*$C9/100,0)</f>
        <v>3.5992666666666664</v>
      </c>
      <c r="J9" s="32">
        <f>IFERROR((VLOOKUP($B9,'Tabela de alimentos'!$A$3:$K$1041,8,FALSE))*$C9/100,0)</f>
        <v>0.54619799999999996</v>
      </c>
      <c r="K9" s="32">
        <f>IFERROR((VLOOKUP($B9,'Tabela de alimentos'!$A$3:$K$1041,9,FALSE))*$C9/100,0)</f>
        <v>0</v>
      </c>
      <c r="L9" s="32">
        <f>IFERROR((VLOOKUP($B9,'Tabela de alimentos'!$A$3:$K$1041,10,FALSE))*$C9/100,0)</f>
        <v>0</v>
      </c>
      <c r="M9" s="32">
        <f>IFERROR((VLOOKUP($B9,'Tabela de alimentos'!$A$3:$K$1041,11,FALSE))*$C9/100,0)</f>
        <v>80.728133333333332</v>
      </c>
      <c r="N9" s="11"/>
    </row>
    <row r="10" spans="1:14" ht="14.25" x14ac:dyDescent="0.2">
      <c r="A10" s="19"/>
      <c r="B10" s="116" t="s">
        <v>676</v>
      </c>
      <c r="C10" s="11">
        <v>100</v>
      </c>
      <c r="D10" s="30">
        <f>IFERROR((VLOOKUP($B10,'Tabela de alimentos'!$A$3:$K$1041,2,FALSE))*$C10/100,0)</f>
        <v>110.33464939130434</v>
      </c>
      <c r="E10" s="33">
        <f>IFERROR((VLOOKUP($B10,'Tabela de alimentos'!$A$3:$K$1041,3,FALSE))*$C10/100,0)</f>
        <v>461.64017305321738</v>
      </c>
      <c r="F10" s="30">
        <f>IFERROR((VLOOKUP($B10,'Tabela de alimentos'!$A$3:$K$1041,4,FALSE))*$C10/100,0)</f>
        <v>5.291054347826087</v>
      </c>
      <c r="G10" s="30">
        <f>IFERROR((VLOOKUP($B10,'Tabela de alimentos'!$A$3:$K$1041,5,FALSE))*$C10/100,0)</f>
        <v>4.1120999999999999</v>
      </c>
      <c r="H10" s="30">
        <f>IFERROR((VLOOKUP($B10,'Tabela de alimentos'!$A$3:$K$1041,6,FALSE))*$C10/100,0)</f>
        <v>13.664528985507244</v>
      </c>
      <c r="I10" s="33">
        <f>IFERROR((VLOOKUP($B10,'Tabela de alimentos'!$A$3:$K$1041,7,FALSE))*$C10/100,0)</f>
        <v>49.747799999999998</v>
      </c>
      <c r="J10" s="32">
        <f>IFERROR((VLOOKUP($B10,'Tabela de alimentos'!$A$3:$K$1041,8,FALSE))*$C10/100,0)</f>
        <v>2.0020000000000002</v>
      </c>
      <c r="K10" s="32">
        <f>IFERROR((VLOOKUP($B10,'Tabela de alimentos'!$A$3:$K$1041,9,FALSE))*$C10/100,0)</f>
        <v>0</v>
      </c>
      <c r="L10" s="32">
        <f>IFERROR((VLOOKUP($B10,'Tabela de alimentos'!$A$3:$K$1041,10,FALSE))*$C10/100,0)</f>
        <v>0</v>
      </c>
      <c r="M10" s="32">
        <f>IFERROR((VLOOKUP($B10,'Tabela de alimentos'!$A$3:$K$1041,11,FALSE))*$C10/100,0)</f>
        <v>84.592800000000011</v>
      </c>
      <c r="N10" s="11"/>
    </row>
    <row r="11" spans="1:14" ht="14.25" x14ac:dyDescent="0.2">
      <c r="A11" s="19"/>
      <c r="B11" s="116" t="s">
        <v>738</v>
      </c>
      <c r="C11" s="11">
        <v>100</v>
      </c>
      <c r="D11" s="30">
        <f>IFERROR((VLOOKUP($B11,'Tabela de alimentos'!$A$3:$K$1041,2,FALSE))*$C11/100,0)</f>
        <v>29.97</v>
      </c>
      <c r="E11" s="33">
        <f>IFERROR((VLOOKUP($B11,'Tabela de alimentos'!$A$3:$K$1041,3,FALSE))*$C11/100,0)</f>
        <v>119.429984</v>
      </c>
      <c r="F11" s="30">
        <f>IFERROR((VLOOKUP($B11,'Tabela de alimentos'!$A$3:$K$1041,4,FALSE))*$C11/100,0)</f>
        <v>0.29464583333333338</v>
      </c>
      <c r="G11" s="30">
        <f>IFERROR((VLOOKUP($B11,'Tabela de alimentos'!$A$3:$K$1041,5,FALSE))*$C11/100,0)</f>
        <v>3.0102500000000005</v>
      </c>
      <c r="H11" s="30">
        <f>IFERROR((VLOOKUP($B11,'Tabela de alimentos'!$A$3:$K$1041,6,FALSE))*$C11/100,0)</f>
        <v>1.8557008333333314</v>
      </c>
      <c r="I11" s="33">
        <f>IFERROR((VLOOKUP($B11,'Tabela de alimentos'!$A$3:$K$1041,7,FALSE))*$C11/100,0)</f>
        <v>4.0072166666666673</v>
      </c>
      <c r="J11" s="32">
        <f>IFERROR((VLOOKUP($B11,'Tabela de alimentos'!$A$3:$K$1041,8,FALSE))*$C11/100,0)</f>
        <v>0.14561666666666667</v>
      </c>
      <c r="K11" s="32">
        <f>IFERROR((VLOOKUP($B11,'Tabela de alimentos'!$A$3:$K$1041,9,FALSE))*$C11/100,0)</f>
        <v>0.34517000000000003</v>
      </c>
      <c r="L11" s="32">
        <f>IFERROR((VLOOKUP($B11,'Tabela de alimentos'!$A$3:$K$1041,10,FALSE))*$C11/100,0)</f>
        <v>4.5313999999999997</v>
      </c>
      <c r="M11" s="32">
        <f>IFERROR((VLOOKUP($B11,'Tabela de alimentos'!$A$3:$K$1041,11,FALSE))*$C11/100,0)</f>
        <v>1.8500500000000002</v>
      </c>
      <c r="N11" s="11"/>
    </row>
    <row r="12" spans="1:14" ht="14.25" x14ac:dyDescent="0.2">
      <c r="A12" s="19"/>
      <c r="B12" s="116" t="s">
        <v>708</v>
      </c>
      <c r="C12" s="11">
        <v>100</v>
      </c>
      <c r="D12" s="30">
        <f>IFERROR((VLOOKUP($B12,'Tabela de alimentos'!$A$3:$K$1041,2,FALSE))*$C12/100,0)</f>
        <v>377.83997060869564</v>
      </c>
      <c r="E12" s="33">
        <f>IFERROR((VLOOKUP($B12,'Tabela de alimentos'!$A$3:$K$1041,3,FALSE))*$C12/100,0)</f>
        <v>1580.8824370267828</v>
      </c>
      <c r="F12" s="30">
        <f>IFERROR((VLOOKUP($B12,'Tabela de alimentos'!$A$3:$K$1041,4,FALSE))*$C12/100,0)</f>
        <v>28.346746376811595</v>
      </c>
      <c r="G12" s="30">
        <f>IFERROR((VLOOKUP($B12,'Tabela de alimentos'!$A$3:$K$1041,5,FALSE))*$C12/100,0)</f>
        <v>14.425000000000001</v>
      </c>
      <c r="H12" s="30">
        <f>IFERROR((VLOOKUP($B12,'Tabela de alimentos'!$A$3:$K$1041,6,FALSE))*$C12/100,0)</f>
        <v>31.409953623188404</v>
      </c>
      <c r="I12" s="33">
        <f>IFERROR((VLOOKUP($B12,'Tabela de alimentos'!$A$3:$K$1041,7,FALSE))*$C12/100,0)</f>
        <v>40.797266666666665</v>
      </c>
      <c r="J12" s="32">
        <f>IFERROR((VLOOKUP($B12,'Tabela de alimentos'!$A$3:$K$1041,8,FALSE))*$C12/100,0)</f>
        <v>3.7897333333333334</v>
      </c>
      <c r="K12" s="32">
        <f>IFERROR((VLOOKUP($B12,'Tabela de alimentos'!$A$3:$K$1041,9,FALSE))*$C12/100,0)</f>
        <v>20.22</v>
      </c>
      <c r="L12" s="32">
        <f>IFERROR((VLOOKUP($B12,'Tabela de alimentos'!$A$3:$K$1041,10,FALSE))*$C12/100,0)</f>
        <v>1.0214000000000001</v>
      </c>
      <c r="M12" s="32">
        <f>IFERROR((VLOOKUP($B12,'Tabela de alimentos'!$A$3:$K$1041,11,FALSE))*$C12/100,0)</f>
        <v>350.29849999999999</v>
      </c>
      <c r="N12" s="11"/>
    </row>
    <row r="13" spans="1:14" ht="14.25" x14ac:dyDescent="0.2">
      <c r="A13" s="19"/>
      <c r="B13" s="116" t="s">
        <v>741</v>
      </c>
      <c r="C13" s="11">
        <v>100</v>
      </c>
      <c r="D13" s="30">
        <f>IFERROR((VLOOKUP($B13,'Tabela de alimentos'!$A$3:$K$1041,2,FALSE))*$C13/100,0)</f>
        <v>135.29</v>
      </c>
      <c r="E13" s="33">
        <f>IFERROR((VLOOKUP($B13,'Tabela de alimentos'!$A$3:$K$1041,3,FALSE))*$C13/100,0)</f>
        <v>566.07985476160002</v>
      </c>
      <c r="F13" s="30">
        <f>IFERROR((VLOOKUP($B13,'Tabela de alimentos'!$A$3:$K$1041,4,FALSE))*$C13/100,0)</f>
        <v>0.79449999999999998</v>
      </c>
      <c r="G13" s="30">
        <f>IFERROR((VLOOKUP($B13,'Tabela de alimentos'!$A$3:$K$1041,5,FALSE))*$C13/100,0)</f>
        <v>0.46799999999999997</v>
      </c>
      <c r="H13" s="30">
        <f>IFERROR((VLOOKUP($B13,'Tabela de alimentos'!$A$3:$K$1041,6,FALSE))*$C13/100,0)</f>
        <v>34.997833333333332</v>
      </c>
      <c r="I13" s="33">
        <f>IFERROR((VLOOKUP($B13,'Tabela de alimentos'!$A$3:$K$1041,7,FALSE))*$C13/100,0)</f>
        <v>15.000666666666664</v>
      </c>
      <c r="J13" s="32">
        <f>IFERROR((VLOOKUP($B13,'Tabela de alimentos'!$A$3:$K$1041,8,FALSE))*$C13/100,0)</f>
        <v>0.19500000000000001</v>
      </c>
      <c r="K13" s="32">
        <f>IFERROR((VLOOKUP($B13,'Tabela de alimentos'!$A$3:$K$1041,9,FALSE))*$C13/100,0)</f>
        <v>0</v>
      </c>
      <c r="L13" s="32">
        <f>IFERROR((VLOOKUP($B13,'Tabela de alimentos'!$A$3:$K$1041,10,FALSE))*$C13/100,0)</f>
        <v>49.804666666666662</v>
      </c>
      <c r="M13" s="32">
        <f>IFERROR((VLOOKUP($B13,'Tabela de alimentos'!$A$3:$K$1041,11,FALSE))*$C13/100,0)</f>
        <v>13.466666666666667</v>
      </c>
      <c r="N13" s="11"/>
    </row>
    <row r="14" spans="1:14" ht="14.25" x14ac:dyDescent="0.2">
      <c r="A14" s="19"/>
      <c r="B14" s="116" t="s">
        <v>368</v>
      </c>
      <c r="C14" s="11">
        <v>70</v>
      </c>
      <c r="D14" s="30">
        <f>IFERROR((VLOOKUP($B14,'Tabela de alimentos'!$A$3:$K$1041,2,FALSE))*$C14/100,0)</f>
        <v>37.918951304347836</v>
      </c>
      <c r="E14" s="33">
        <f>IFERROR((VLOOKUP($B14,'Tabela de alimentos'!$A$3:$K$1041,3,FALSE))*$C14/100,0)</f>
        <v>158.65289225739133</v>
      </c>
      <c r="F14" s="30">
        <f>IFERROR((VLOOKUP($B14,'Tabela de alimentos'!$A$3:$K$1041,4,FALSE))*$C14/100,0)</f>
        <v>0.76086956521739124</v>
      </c>
      <c r="G14" s="30">
        <f>IFERROR((VLOOKUP($B14,'Tabela de alimentos'!$A$3:$K$1041,5,FALSE))*$C14/100,0)</f>
        <v>0.308</v>
      </c>
      <c r="H14" s="30">
        <f>IFERROR((VLOOKUP($B14,'Tabela de alimentos'!$A$3:$K$1041,6,FALSE))*$C14/100,0)</f>
        <v>9.1067971014492723</v>
      </c>
      <c r="I14" s="33">
        <f>IFERROR((VLOOKUP($B14,'Tabela de alimentos'!$A$3:$K$1041,7,FALSE))*$C14/100,0)</f>
        <v>3.1159333333333334</v>
      </c>
      <c r="J14" s="32">
        <f>IFERROR((VLOOKUP($B14,'Tabela de alimentos'!$A$3:$K$1041,8,FALSE))*$C14/100,0)</f>
        <v>0.11900000000000001</v>
      </c>
      <c r="K14" s="32">
        <f>IFERROR((VLOOKUP($B14,'Tabela de alimentos'!$A$3:$K$1041,9,FALSE))*$C14/100,0)</f>
        <v>55.3</v>
      </c>
      <c r="L14" s="32">
        <f>IFERROR((VLOOKUP($B14,'Tabela de alimentos'!$A$3:$K$1041,10,FALSE))*$C14/100,0)</f>
        <v>56.421166666666664</v>
      </c>
      <c r="M14" s="32">
        <f>IFERROR((VLOOKUP($B14,'Tabela de alimentos'!$A$3:$K$1041,11,FALSE))*$C14/100,0)</f>
        <v>0</v>
      </c>
      <c r="N14" s="11"/>
    </row>
    <row r="15" spans="1:14" ht="14.25" x14ac:dyDescent="0.2">
      <c r="A15" s="19"/>
      <c r="B15" s="116"/>
      <c r="C15" s="11"/>
      <c r="D15" s="30">
        <f>IFERROR((VLOOKUP($B15,'Tabela de alimentos'!$A$3:$K$1041,2,FALSE))*$C15/100,0)</f>
        <v>0</v>
      </c>
      <c r="E15" s="33">
        <f>IFERROR((VLOOKUP($B15,'Tabela de alimentos'!$A$3:$K$1041,3,FALSE))*$C15/100,0)</f>
        <v>0</v>
      </c>
      <c r="F15" s="30">
        <f>IFERROR((VLOOKUP($B15,'Tabela de alimentos'!$A$3:$K$1041,4,FALSE))*$C15/100,0)</f>
        <v>0</v>
      </c>
      <c r="G15" s="30">
        <f>IFERROR((VLOOKUP($B15,'Tabela de alimentos'!$A$3:$K$1041,5,FALSE))*$C15/100,0)</f>
        <v>0</v>
      </c>
      <c r="H15" s="30">
        <f>IFERROR((VLOOKUP($B15,'Tabela de alimentos'!$A$3:$K$1041,6,FALSE))*$C15/100,0)</f>
        <v>0</v>
      </c>
      <c r="I15" s="33">
        <f>IFERROR((VLOOKUP($B15,'Tabela de alimentos'!$A$3:$K$1041,7,FALSE))*$C15/100,0)</f>
        <v>0</v>
      </c>
      <c r="J15" s="32">
        <f>IFERROR((VLOOKUP($B15,'Tabela de alimentos'!$A$3:$K$1041,8,FALSE))*$C15/100,0)</f>
        <v>0</v>
      </c>
      <c r="K15" s="32">
        <f>IFERROR((VLOOKUP($B15,'Tabela de alimentos'!$A$3:$K$1041,9,FALSE))*$C15/100,0)</f>
        <v>0</v>
      </c>
      <c r="L15" s="32">
        <f>IFERROR((VLOOKUP($B15,'Tabela de alimentos'!$A$3:$K$1041,10,FALSE))*$C15/100,0)</f>
        <v>0</v>
      </c>
      <c r="M15" s="32">
        <f>IFERROR((VLOOKUP($B15,'Tabela de alimentos'!$A$3:$K$1041,11,FALSE))*$C15/100,0)</f>
        <v>0</v>
      </c>
      <c r="N15" s="11"/>
    </row>
    <row r="16" spans="1:14" ht="14.25" x14ac:dyDescent="0.2">
      <c r="A16" s="19"/>
      <c r="B16" s="116"/>
      <c r="C16" s="11"/>
      <c r="D16" s="30">
        <f>IFERROR((VLOOKUP($B16,'Tabela de alimentos'!$A$3:$K$1041,2,FALSE))*$C16/100,0)</f>
        <v>0</v>
      </c>
      <c r="E16" s="33">
        <f>IFERROR((VLOOKUP($B16,'Tabela de alimentos'!$A$3:$K$1041,3,FALSE))*$C16/100,0)</f>
        <v>0</v>
      </c>
      <c r="F16" s="30">
        <f>IFERROR((VLOOKUP($B16,'Tabela de alimentos'!$A$3:$K$1041,4,FALSE))*$C16/100,0)</f>
        <v>0</v>
      </c>
      <c r="G16" s="30">
        <f>IFERROR((VLOOKUP($B16,'Tabela de alimentos'!$A$3:$K$1041,5,FALSE))*$C16/100,0)</f>
        <v>0</v>
      </c>
      <c r="H16" s="30">
        <f>IFERROR((VLOOKUP($B16,'Tabela de alimentos'!$A$3:$K$1041,6,FALSE))*$C16/100,0)</f>
        <v>0</v>
      </c>
      <c r="I16" s="33">
        <f>IFERROR((VLOOKUP($B16,'Tabela de alimentos'!$A$3:$K$1041,7,FALSE))*$C16/100,0)</f>
        <v>0</v>
      </c>
      <c r="J16" s="32">
        <f>IFERROR((VLOOKUP($B16,'Tabela de alimentos'!$A$3:$K$1041,8,FALSE))*$C16/100,0)</f>
        <v>0</v>
      </c>
      <c r="K16" s="32">
        <f>IFERROR((VLOOKUP($B16,'Tabela de alimentos'!$A$3:$K$1041,9,FALSE))*$C16/100,0)</f>
        <v>0</v>
      </c>
      <c r="L16" s="32">
        <f>IFERROR((VLOOKUP($B16,'Tabela de alimentos'!$A$3:$K$1041,10,FALSE))*$C16/100,0)</f>
        <v>0</v>
      </c>
      <c r="M16" s="32">
        <f>IFERROR((VLOOKUP($B16,'Tabela de alimentos'!$A$3:$K$1041,11,FALSE))*$C16/100,0)</f>
        <v>0</v>
      </c>
      <c r="N16" s="11"/>
    </row>
    <row r="17" spans="1:14" ht="14.25" x14ac:dyDescent="0.2">
      <c r="A17" s="19"/>
      <c r="B17" s="116"/>
      <c r="C17" s="11"/>
      <c r="D17" s="30">
        <f>IFERROR((VLOOKUP($B17,'Tabela de alimentos'!$A$3:$K$1041,2,FALSE))*$C17/100,0)</f>
        <v>0</v>
      </c>
      <c r="E17" s="33">
        <f>IFERROR((VLOOKUP($B17,'Tabela de alimentos'!$A$3:$K$1041,3,FALSE))*$C17/100,0)</f>
        <v>0</v>
      </c>
      <c r="F17" s="30">
        <f>IFERROR((VLOOKUP($B17,'Tabela de alimentos'!$A$3:$K$1041,4,FALSE))*$C17/100,0)</f>
        <v>0</v>
      </c>
      <c r="G17" s="30">
        <f>IFERROR((VLOOKUP($B17,'Tabela de alimentos'!$A$3:$K$1041,5,FALSE))*$C17/100,0)</f>
        <v>0</v>
      </c>
      <c r="H17" s="30">
        <f>IFERROR((VLOOKUP($B17,'Tabela de alimentos'!$A$3:$K$1041,6,FALSE))*$C17/100,0)</f>
        <v>0</v>
      </c>
      <c r="I17" s="33">
        <f>IFERROR((VLOOKUP($B17,'Tabela de alimentos'!$A$3:$K$1041,7,FALSE))*$C17/100,0)</f>
        <v>0</v>
      </c>
      <c r="J17" s="32">
        <f>IFERROR((VLOOKUP($B17,'Tabela de alimentos'!$A$3:$K$1041,8,FALSE))*$C17/100,0)</f>
        <v>0</v>
      </c>
      <c r="K17" s="32">
        <f>IFERROR((VLOOKUP($B17,'Tabela de alimentos'!$A$3:$K$1041,9,FALSE))*$C17/100,0)</f>
        <v>0</v>
      </c>
      <c r="L17" s="32">
        <f>IFERROR((VLOOKUP($B17,'Tabela de alimentos'!$A$3:$K$1041,10,FALSE))*$C17/100,0)</f>
        <v>0</v>
      </c>
      <c r="M17" s="32">
        <f>IFERROR((VLOOKUP($B17,'Tabela de alimentos'!$A$3:$K$1041,11,FALSE))*$C17/100,0)</f>
        <v>0</v>
      </c>
      <c r="N17" s="11"/>
    </row>
    <row r="18" spans="1:14" ht="14.25" x14ac:dyDescent="0.2">
      <c r="A18" s="19"/>
      <c r="B18" s="116"/>
      <c r="C18" s="11"/>
      <c r="D18" s="30">
        <f>IFERROR((VLOOKUP($B18,'Tabela de alimentos'!$A$3:$K$1041,2,FALSE))*$C18/100,0)</f>
        <v>0</v>
      </c>
      <c r="E18" s="33">
        <f>IFERROR((VLOOKUP($B18,'Tabela de alimentos'!$A$3:$K$1041,3,FALSE))*$C18/100,0)</f>
        <v>0</v>
      </c>
      <c r="F18" s="30">
        <f>IFERROR((VLOOKUP($B18,'Tabela de alimentos'!$A$3:$K$1041,4,FALSE))*$C18/100,0)</f>
        <v>0</v>
      </c>
      <c r="G18" s="30">
        <f>IFERROR((VLOOKUP($B18,'Tabela de alimentos'!$A$3:$K$1041,5,FALSE))*$C18/100,0)</f>
        <v>0</v>
      </c>
      <c r="H18" s="30">
        <f>IFERROR((VLOOKUP($B18,'Tabela de alimentos'!$A$3:$K$1041,6,FALSE))*$C18/100,0)</f>
        <v>0</v>
      </c>
      <c r="I18" s="33">
        <f>IFERROR((VLOOKUP($B18,'Tabela de alimentos'!$A$3:$K$1041,7,FALSE))*$C18/100,0)</f>
        <v>0</v>
      </c>
      <c r="J18" s="32">
        <f>IFERROR((VLOOKUP($B18,'Tabela de alimentos'!$A$3:$K$1041,8,FALSE))*$C18/100,0)</f>
        <v>0</v>
      </c>
      <c r="K18" s="32">
        <f>IFERROR((VLOOKUP($B18,'Tabela de alimentos'!$A$3:$K$1041,9,FALSE))*$C18/100,0)</f>
        <v>0</v>
      </c>
      <c r="L18" s="32">
        <f>IFERROR((VLOOKUP($B18,'Tabela de alimentos'!$A$3:$K$1041,10,FALSE))*$C18/100,0)</f>
        <v>0</v>
      </c>
      <c r="M18" s="32">
        <f>IFERROR((VLOOKUP($B18,'Tabela de alimentos'!$A$3:$K$1041,11,FALSE))*$C18/100,0)</f>
        <v>0</v>
      </c>
      <c r="N18" s="11"/>
    </row>
    <row r="19" spans="1:14" ht="14.25" x14ac:dyDescent="0.2">
      <c r="A19" s="19"/>
      <c r="B19" s="116"/>
      <c r="C19" s="11"/>
      <c r="D19" s="30">
        <f>IFERROR((VLOOKUP($B19,'Tabela de alimentos'!$A$3:$K$1041,2,FALSE))*$C19/100,0)</f>
        <v>0</v>
      </c>
      <c r="E19" s="33">
        <f>IFERROR((VLOOKUP($B19,'Tabela de alimentos'!$A$3:$K$1041,3,FALSE))*$C19/100,0)</f>
        <v>0</v>
      </c>
      <c r="F19" s="30">
        <f>IFERROR((VLOOKUP($B19,'Tabela de alimentos'!$A$3:$K$1041,4,FALSE))*$C19/100,0)</f>
        <v>0</v>
      </c>
      <c r="G19" s="30">
        <f>IFERROR((VLOOKUP($B19,'Tabela de alimentos'!$A$3:$K$1041,5,FALSE))*$C19/100,0)</f>
        <v>0</v>
      </c>
      <c r="H19" s="30">
        <f>IFERROR((VLOOKUP($B19,'Tabela de alimentos'!$A$3:$K$1041,6,FALSE))*$C19/100,0)</f>
        <v>0</v>
      </c>
      <c r="I19" s="33">
        <f>IFERROR((VLOOKUP($B19,'Tabela de alimentos'!$A$3:$K$1041,7,FALSE))*$C19/100,0)</f>
        <v>0</v>
      </c>
      <c r="J19" s="32">
        <f>IFERROR((VLOOKUP($B19,'Tabela de alimentos'!$A$3:$K$1041,8,FALSE))*$C19/100,0)</f>
        <v>0</v>
      </c>
      <c r="K19" s="32">
        <f>IFERROR((VLOOKUP($B19,'Tabela de alimentos'!$A$3:$K$1041,9,FALSE))*$C19/100,0)</f>
        <v>0</v>
      </c>
      <c r="L19" s="32">
        <f>IFERROR((VLOOKUP($B19,'Tabela de alimentos'!$A$3:$K$1041,10,FALSE))*$C19/100,0)</f>
        <v>0</v>
      </c>
      <c r="M19" s="32">
        <f>IFERROR((VLOOKUP($B19,'Tabela de alimentos'!$A$3:$K$1041,11,FALSE))*$C19/100,0)</f>
        <v>0</v>
      </c>
      <c r="N19" s="11"/>
    </row>
    <row r="20" spans="1:14" ht="14.25" hidden="1" x14ac:dyDescent="0.2">
      <c r="A20" s="19"/>
      <c r="B20" s="116"/>
      <c r="C20" s="11"/>
      <c r="D20" s="30">
        <f>IFERROR((VLOOKUP($B20,'Tabela de alimentos'!$A$3:$K$1041,2,FALSE))*$C20/100,0)</f>
        <v>0</v>
      </c>
      <c r="E20" s="33">
        <f>IFERROR((VLOOKUP($B20,'Tabela de alimentos'!$A$3:$K$1041,3,FALSE))*$C20/100,0)</f>
        <v>0</v>
      </c>
      <c r="F20" s="30">
        <f>IFERROR((VLOOKUP($B20,'Tabela de alimentos'!$A$3:$K$1041,4,FALSE))*$C20/100,0)</f>
        <v>0</v>
      </c>
      <c r="G20" s="30">
        <f>IFERROR((VLOOKUP($B20,'Tabela de alimentos'!$A$3:$K$1041,5,FALSE))*$C20/100,0)</f>
        <v>0</v>
      </c>
      <c r="H20" s="30">
        <f>IFERROR((VLOOKUP($B20,'Tabela de alimentos'!$A$3:$K$1041,6,FALSE))*$C20/100,0)</f>
        <v>0</v>
      </c>
      <c r="I20" s="33">
        <f>IFERROR((VLOOKUP($B20,'Tabela de alimentos'!$A$3:$K$1041,7,FALSE))*$C20/100,0)</f>
        <v>0</v>
      </c>
      <c r="J20" s="32">
        <f>IFERROR((VLOOKUP($B20,'Tabela de alimentos'!$A$3:$K$1041,8,FALSE))*$C20/100,0)</f>
        <v>0</v>
      </c>
      <c r="K20" s="32">
        <f>IFERROR((VLOOKUP($B20,'Tabela de alimentos'!$A$3:$K$1041,9,FALSE))*$C20/100,0)</f>
        <v>0</v>
      </c>
      <c r="L20" s="32">
        <f>IFERROR((VLOOKUP($B20,'Tabela de alimentos'!$A$3:$K$1041,10,FALSE))*$C20/100,0)</f>
        <v>0</v>
      </c>
      <c r="M20" s="32">
        <f>IFERROR((VLOOKUP($B20,'Tabela de alimentos'!$A$3:$K$1041,11,FALSE))*$C20/100,0)</f>
        <v>0</v>
      </c>
      <c r="N20" s="11"/>
    </row>
    <row r="21" spans="1:14" ht="14.25" hidden="1" x14ac:dyDescent="0.2">
      <c r="A21" s="19"/>
      <c r="B21" s="116"/>
      <c r="C21" s="11"/>
      <c r="D21" s="30">
        <f>IFERROR((VLOOKUP($B21,'Tabela de alimentos'!$A$3:$K$1041,2,FALSE))*$C21/100,0)</f>
        <v>0</v>
      </c>
      <c r="E21" s="33">
        <f>IFERROR((VLOOKUP($B21,'Tabela de alimentos'!$A$3:$K$1041,3,FALSE))*$C21/100,0)</f>
        <v>0</v>
      </c>
      <c r="F21" s="30">
        <f>IFERROR((VLOOKUP($B21,'Tabela de alimentos'!$A$3:$K$1041,4,FALSE))*$C21/100,0)</f>
        <v>0</v>
      </c>
      <c r="G21" s="30">
        <f>IFERROR((VLOOKUP($B21,'Tabela de alimentos'!$A$3:$K$1041,5,FALSE))*$C21/100,0)</f>
        <v>0</v>
      </c>
      <c r="H21" s="30">
        <f>IFERROR((VLOOKUP($B21,'Tabela de alimentos'!$A$3:$K$1041,6,FALSE))*$C21/100,0)</f>
        <v>0</v>
      </c>
      <c r="I21" s="33">
        <f>IFERROR((VLOOKUP($B21,'Tabela de alimentos'!$A$3:$K$1041,7,FALSE))*$C21/100,0)</f>
        <v>0</v>
      </c>
      <c r="J21" s="32">
        <f>IFERROR((VLOOKUP($B21,'Tabela de alimentos'!$A$3:$K$1041,8,FALSE))*$C21/100,0)</f>
        <v>0</v>
      </c>
      <c r="K21" s="32">
        <f>IFERROR((VLOOKUP($B21,'Tabela de alimentos'!$A$3:$K$1041,9,FALSE))*$C21/100,0)</f>
        <v>0</v>
      </c>
      <c r="L21" s="32">
        <f>IFERROR((VLOOKUP($B21,'Tabela de alimentos'!$A$3:$K$1041,10,FALSE))*$C21/100,0)</f>
        <v>0</v>
      </c>
      <c r="M21" s="32">
        <f>IFERROR((VLOOKUP($B21,'Tabela de alimentos'!$A$3:$K$1041,11,FALSE))*$C21/100,0)</f>
        <v>0</v>
      </c>
      <c r="N21" s="11"/>
    </row>
    <row r="22" spans="1:14" ht="14.25" hidden="1" x14ac:dyDescent="0.2">
      <c r="A22" s="19"/>
      <c r="B22" s="116"/>
      <c r="C22" s="11"/>
      <c r="D22" s="30">
        <f>IFERROR((VLOOKUP($B22,'Tabela de alimentos'!$A$3:$K$1041,2,FALSE))*$C22/100,0)</f>
        <v>0</v>
      </c>
      <c r="E22" s="33">
        <f>IFERROR((VLOOKUP($B22,'Tabela de alimentos'!$A$3:$K$1041,3,FALSE))*$C22/100,0)</f>
        <v>0</v>
      </c>
      <c r="F22" s="30">
        <f>IFERROR((VLOOKUP($B22,'Tabela de alimentos'!$A$3:$K$1041,4,FALSE))*$C22/100,0)</f>
        <v>0</v>
      </c>
      <c r="G22" s="30">
        <f>IFERROR((VLOOKUP($B22,'Tabela de alimentos'!$A$3:$K$1041,5,FALSE))*$C22/100,0)</f>
        <v>0</v>
      </c>
      <c r="H22" s="30">
        <f>IFERROR((VLOOKUP($B22,'Tabela de alimentos'!$A$3:$K$1041,6,FALSE))*$C22/100,0)</f>
        <v>0</v>
      </c>
      <c r="I22" s="33">
        <f>IFERROR((VLOOKUP($B22,'Tabela de alimentos'!$A$3:$K$1041,7,FALSE))*$C22/100,0)</f>
        <v>0</v>
      </c>
      <c r="J22" s="32">
        <f>IFERROR((VLOOKUP($B22,'Tabela de alimentos'!$A$3:$K$1041,8,FALSE))*$C22/100,0)</f>
        <v>0</v>
      </c>
      <c r="K22" s="32">
        <f>IFERROR((VLOOKUP($B22,'Tabela de alimentos'!$A$3:$K$1041,9,FALSE))*$C22/100,0)</f>
        <v>0</v>
      </c>
      <c r="L22" s="32">
        <f>IFERROR((VLOOKUP($B22,'Tabela de alimentos'!$A$3:$K$1041,10,FALSE))*$C22/100,0)</f>
        <v>0</v>
      </c>
      <c r="M22" s="32">
        <f>IFERROR((VLOOKUP($B22,'Tabela de alimentos'!$A$3:$K$1041,11,FALSE))*$C22/100,0)</f>
        <v>0</v>
      </c>
      <c r="N22" s="11"/>
    </row>
    <row r="23" spans="1:14" ht="14.25" hidden="1" x14ac:dyDescent="0.2">
      <c r="A23" s="19"/>
      <c r="B23" s="116"/>
      <c r="C23" s="11"/>
      <c r="D23" s="30">
        <f>IFERROR((VLOOKUP($B23,'Tabela de alimentos'!$A$3:$K$1041,2,FALSE))*$C23/100,0)</f>
        <v>0</v>
      </c>
      <c r="E23" s="33">
        <f>IFERROR((VLOOKUP($B23,'Tabela de alimentos'!$A$3:$K$1041,3,FALSE))*$C23/100,0)</f>
        <v>0</v>
      </c>
      <c r="F23" s="30">
        <f>IFERROR((VLOOKUP($B23,'Tabela de alimentos'!$A$3:$K$1041,4,FALSE))*$C23/100,0)</f>
        <v>0</v>
      </c>
      <c r="G23" s="30">
        <f>IFERROR((VLOOKUP($B23,'Tabela de alimentos'!$A$3:$K$1041,5,FALSE))*$C23/100,0)</f>
        <v>0</v>
      </c>
      <c r="H23" s="30">
        <f>IFERROR((VLOOKUP($B23,'Tabela de alimentos'!$A$3:$K$1041,6,FALSE))*$C23/100,0)</f>
        <v>0</v>
      </c>
      <c r="I23" s="33">
        <f>IFERROR((VLOOKUP($B23,'Tabela de alimentos'!$A$3:$K$1041,7,FALSE))*$C23/100,0)</f>
        <v>0</v>
      </c>
      <c r="J23" s="32">
        <f>IFERROR((VLOOKUP($B23,'Tabela de alimentos'!$A$3:$K$1041,8,FALSE))*$C23/100,0)</f>
        <v>0</v>
      </c>
      <c r="K23" s="32">
        <f>IFERROR((VLOOKUP($B23,'Tabela de alimentos'!$A$3:$K$1041,9,FALSE))*$C23/100,0)</f>
        <v>0</v>
      </c>
      <c r="L23" s="32">
        <f>IFERROR((VLOOKUP($B23,'Tabela de alimentos'!$A$3:$K$1041,10,FALSE))*$C23/100,0)</f>
        <v>0</v>
      </c>
      <c r="M23" s="32">
        <f>IFERROR((VLOOKUP($B23,'Tabela de alimentos'!$A$3:$K$1041,11,FALSE))*$C23/100,0)</f>
        <v>0</v>
      </c>
      <c r="N23" s="11"/>
    </row>
    <row r="24" spans="1:14" ht="14.25" hidden="1" x14ac:dyDescent="0.2">
      <c r="A24" s="19"/>
      <c r="B24" s="116"/>
      <c r="C24" s="11"/>
      <c r="D24" s="30">
        <f>IFERROR((VLOOKUP($B24,'Tabela de alimentos'!$A$3:$K$1041,2,FALSE))*$C24/100,0)</f>
        <v>0</v>
      </c>
      <c r="E24" s="33">
        <f>IFERROR((VLOOKUP($B24,'Tabela de alimentos'!$A$3:$K$1041,3,FALSE))*$C24/100,0)</f>
        <v>0</v>
      </c>
      <c r="F24" s="30">
        <f>IFERROR((VLOOKUP($B24,'Tabela de alimentos'!$A$3:$K$1041,4,FALSE))*$C24/100,0)</f>
        <v>0</v>
      </c>
      <c r="G24" s="30">
        <f>IFERROR((VLOOKUP($B24,'Tabela de alimentos'!$A$3:$K$1041,5,FALSE))*$C24/100,0)</f>
        <v>0</v>
      </c>
      <c r="H24" s="30">
        <f>IFERROR((VLOOKUP($B24,'Tabela de alimentos'!$A$3:$K$1041,6,FALSE))*$C24/100,0)</f>
        <v>0</v>
      </c>
      <c r="I24" s="33">
        <f>IFERROR((VLOOKUP($B24,'Tabela de alimentos'!$A$3:$K$1041,7,FALSE))*$C24/100,0)</f>
        <v>0</v>
      </c>
      <c r="J24" s="32">
        <f>IFERROR((VLOOKUP($B24,'Tabela de alimentos'!$A$3:$K$1041,8,FALSE))*$C24/100,0)</f>
        <v>0</v>
      </c>
      <c r="K24" s="32">
        <f>IFERROR((VLOOKUP($B24,'Tabela de alimentos'!$A$3:$K$1041,9,FALSE))*$C24/100,0)</f>
        <v>0</v>
      </c>
      <c r="L24" s="32">
        <f>IFERROR((VLOOKUP($B24,'Tabela de alimentos'!$A$3:$K$1041,10,FALSE))*$C24/100,0)</f>
        <v>0</v>
      </c>
      <c r="M24" s="32">
        <f>IFERROR((VLOOKUP($B24,'Tabela de alimentos'!$A$3:$K$1041,11,FALSE))*$C24/100,0)</f>
        <v>0</v>
      </c>
      <c r="N24" s="11"/>
    </row>
    <row r="25" spans="1:14" ht="14.25" hidden="1" x14ac:dyDescent="0.2">
      <c r="A25" s="19"/>
      <c r="B25" s="116"/>
      <c r="C25" s="11"/>
      <c r="D25" s="30">
        <f>IFERROR((VLOOKUP($B25,'Tabela de alimentos'!$A$3:$K$1041,2,FALSE))*$C25/100,0)</f>
        <v>0</v>
      </c>
      <c r="E25" s="33">
        <f>IFERROR((VLOOKUP($B25,'Tabela de alimentos'!$A$3:$K$1041,3,FALSE))*$C25/100,0)</f>
        <v>0</v>
      </c>
      <c r="F25" s="30">
        <f>IFERROR((VLOOKUP($B25,'Tabela de alimentos'!$A$3:$K$1041,4,FALSE))*$C25/100,0)</f>
        <v>0</v>
      </c>
      <c r="G25" s="30">
        <f>IFERROR((VLOOKUP($B25,'Tabela de alimentos'!$A$3:$K$1041,5,FALSE))*$C25/100,0)</f>
        <v>0</v>
      </c>
      <c r="H25" s="30">
        <f>IFERROR((VLOOKUP($B25,'Tabela de alimentos'!$A$3:$K$1041,6,FALSE))*$C25/100,0)</f>
        <v>0</v>
      </c>
      <c r="I25" s="33">
        <f>IFERROR((VLOOKUP($B25,'Tabela de alimentos'!$A$3:$K$1041,7,FALSE))*$C25/100,0)</f>
        <v>0</v>
      </c>
      <c r="J25" s="32">
        <f>IFERROR((VLOOKUP($B25,'Tabela de alimentos'!$A$3:$K$1041,8,FALSE))*$C25/100,0)</f>
        <v>0</v>
      </c>
      <c r="K25" s="32">
        <f>IFERROR((VLOOKUP($B25,'Tabela de alimentos'!$A$3:$K$1041,9,FALSE))*$C25/100,0)</f>
        <v>0</v>
      </c>
      <c r="L25" s="32">
        <f>IFERROR((VLOOKUP($B25,'Tabela de alimentos'!$A$3:$K$1041,10,FALSE))*$C25/100,0)</f>
        <v>0</v>
      </c>
      <c r="M25" s="32">
        <f>IFERROR((VLOOKUP($B25,'Tabela de alimentos'!$A$3:$K$1041,11,FALSE))*$C25/100,0)</f>
        <v>0</v>
      </c>
      <c r="N25" s="11"/>
    </row>
    <row r="26" spans="1:14" ht="14.25" hidden="1" x14ac:dyDescent="0.2">
      <c r="A26" s="19"/>
      <c r="B26" s="116"/>
      <c r="C26" s="11"/>
      <c r="D26" s="30">
        <f>IFERROR((VLOOKUP($B26,'Tabela de alimentos'!$A$3:$K$1041,2,FALSE))*$C26/100,0)</f>
        <v>0</v>
      </c>
      <c r="E26" s="33">
        <f>IFERROR((VLOOKUP($B26,'Tabela de alimentos'!$A$3:$K$1041,3,FALSE))*$C26/100,0)</f>
        <v>0</v>
      </c>
      <c r="F26" s="30">
        <f>IFERROR((VLOOKUP($B26,'Tabela de alimentos'!$A$3:$K$1041,4,FALSE))*$C26/100,0)</f>
        <v>0</v>
      </c>
      <c r="G26" s="30">
        <f>IFERROR((VLOOKUP($B26,'Tabela de alimentos'!$A$3:$K$1041,5,FALSE))*$C26/100,0)</f>
        <v>0</v>
      </c>
      <c r="H26" s="30">
        <f>IFERROR((VLOOKUP($B26,'Tabela de alimentos'!$A$3:$K$1041,6,FALSE))*$C26/100,0)</f>
        <v>0</v>
      </c>
      <c r="I26" s="33">
        <f>IFERROR((VLOOKUP($B26,'Tabela de alimentos'!$A$3:$K$1041,7,FALSE))*$C26/100,0)</f>
        <v>0</v>
      </c>
      <c r="J26" s="32">
        <f>IFERROR((VLOOKUP($B26,'Tabela de alimentos'!$A$3:$K$1041,8,FALSE))*$C26/100,0)</f>
        <v>0</v>
      </c>
      <c r="K26" s="32">
        <f>IFERROR((VLOOKUP($B26,'Tabela de alimentos'!$A$3:$K$1041,9,FALSE))*$C26/100,0)</f>
        <v>0</v>
      </c>
      <c r="L26" s="32">
        <f>IFERROR((VLOOKUP($B26,'Tabela de alimentos'!$A$3:$K$1041,10,FALSE))*$C26/100,0)</f>
        <v>0</v>
      </c>
      <c r="M26" s="32">
        <f>IFERROR((VLOOKUP($B26,'Tabela de alimentos'!$A$3:$K$1041,11,FALSE))*$C26/100,0)</f>
        <v>0</v>
      </c>
      <c r="N26" s="11"/>
    </row>
    <row r="27" spans="1:14" ht="14.25" hidden="1" x14ac:dyDescent="0.2">
      <c r="A27" s="19"/>
      <c r="B27" s="116"/>
      <c r="C27" s="11"/>
      <c r="D27" s="30">
        <f>IFERROR((VLOOKUP($B27,'Tabela de alimentos'!$A$3:$K$1041,2,FALSE))*$C27/100,0)</f>
        <v>0</v>
      </c>
      <c r="E27" s="33">
        <f>IFERROR((VLOOKUP($B27,'Tabela de alimentos'!$A$3:$K$1041,3,FALSE))*$C27/100,0)</f>
        <v>0</v>
      </c>
      <c r="F27" s="30">
        <f>IFERROR((VLOOKUP($B27,'Tabela de alimentos'!$A$3:$K$1041,4,FALSE))*$C27/100,0)</f>
        <v>0</v>
      </c>
      <c r="G27" s="30">
        <f>IFERROR((VLOOKUP($B27,'Tabela de alimentos'!$A$3:$K$1041,5,FALSE))*$C27/100,0)</f>
        <v>0</v>
      </c>
      <c r="H27" s="30">
        <f>IFERROR((VLOOKUP($B27,'Tabela de alimentos'!$A$3:$K$1041,6,FALSE))*$C27/100,0)</f>
        <v>0</v>
      </c>
      <c r="I27" s="33">
        <f>IFERROR((VLOOKUP($B27,'Tabela de alimentos'!$A$3:$K$1041,7,FALSE))*$C27/100,0)</f>
        <v>0</v>
      </c>
      <c r="J27" s="32">
        <f>IFERROR((VLOOKUP($B27,'Tabela de alimentos'!$A$3:$K$1041,8,FALSE))*$C27/100,0)</f>
        <v>0</v>
      </c>
      <c r="K27" s="32">
        <f>IFERROR((VLOOKUP($B27,'Tabela de alimentos'!$A$3:$K$1041,9,FALSE))*$C27/100,0)</f>
        <v>0</v>
      </c>
      <c r="L27" s="32">
        <f>IFERROR((VLOOKUP($B27,'Tabela de alimentos'!$A$3:$K$1041,10,FALSE))*$C27/100,0)</f>
        <v>0</v>
      </c>
      <c r="M27" s="32">
        <f>IFERROR((VLOOKUP($B27,'Tabela de alimentos'!$A$3:$K$1041,11,FALSE))*$C27/100,0)</f>
        <v>0</v>
      </c>
      <c r="N27" s="11"/>
    </row>
    <row r="28" spans="1:14" ht="14.25" hidden="1" x14ac:dyDescent="0.2">
      <c r="A28" s="19"/>
      <c r="B28" s="116"/>
      <c r="C28" s="11"/>
      <c r="D28" s="30">
        <f>IFERROR((VLOOKUP($B28,'Tabela de alimentos'!$A$3:$K$1041,2,FALSE))*$C28/100,0)</f>
        <v>0</v>
      </c>
      <c r="E28" s="33">
        <f>IFERROR((VLOOKUP($B28,'Tabela de alimentos'!$A$3:$K$1041,3,FALSE))*$C28/100,0)</f>
        <v>0</v>
      </c>
      <c r="F28" s="30">
        <f>IFERROR((VLOOKUP($B28,'Tabela de alimentos'!$A$3:$K$1041,4,FALSE))*$C28/100,0)</f>
        <v>0</v>
      </c>
      <c r="G28" s="30">
        <f>IFERROR((VLOOKUP($B28,'Tabela de alimentos'!$A$3:$K$1041,5,FALSE))*$C28/100,0)</f>
        <v>0</v>
      </c>
      <c r="H28" s="30">
        <f>IFERROR((VLOOKUP($B28,'Tabela de alimentos'!$A$3:$K$1041,6,FALSE))*$C28/100,0)</f>
        <v>0</v>
      </c>
      <c r="I28" s="33">
        <f>IFERROR((VLOOKUP($B28,'Tabela de alimentos'!$A$3:$K$1041,7,FALSE))*$C28/100,0)</f>
        <v>0</v>
      </c>
      <c r="J28" s="32">
        <f>IFERROR((VLOOKUP($B28,'Tabela de alimentos'!$A$3:$K$1041,8,FALSE))*$C28/100,0)</f>
        <v>0</v>
      </c>
      <c r="K28" s="32">
        <f>IFERROR((VLOOKUP($B28,'Tabela de alimentos'!$A$3:$K$1041,9,FALSE))*$C28/100,0)</f>
        <v>0</v>
      </c>
      <c r="L28" s="32">
        <f>IFERROR((VLOOKUP($B28,'Tabela de alimentos'!$A$3:$K$1041,10,FALSE))*$C28/100,0)</f>
        <v>0</v>
      </c>
      <c r="M28" s="32">
        <f>IFERROR((VLOOKUP($B28,'Tabela de alimentos'!$A$3:$K$1041,11,FALSE))*$C28/100,0)</f>
        <v>0</v>
      </c>
      <c r="N28" s="11"/>
    </row>
    <row r="29" spans="1:14" ht="14.25" hidden="1" x14ac:dyDescent="0.2">
      <c r="A29" s="19"/>
      <c r="B29" s="116"/>
      <c r="C29" s="11"/>
      <c r="D29" s="30">
        <f>IFERROR((VLOOKUP($B29,'Tabela de alimentos'!$A$3:$K$1041,2,FALSE))*$C29/100,0)</f>
        <v>0</v>
      </c>
      <c r="E29" s="33">
        <f>IFERROR((VLOOKUP($B29,'Tabela de alimentos'!$A$3:$K$1041,3,FALSE))*$C29/100,0)</f>
        <v>0</v>
      </c>
      <c r="F29" s="30">
        <f>IFERROR((VLOOKUP($B29,'Tabela de alimentos'!$A$3:$K$1041,4,FALSE))*$C29/100,0)</f>
        <v>0</v>
      </c>
      <c r="G29" s="30">
        <f>IFERROR((VLOOKUP($B29,'Tabela de alimentos'!$A$3:$K$1041,5,FALSE))*$C29/100,0)</f>
        <v>0</v>
      </c>
      <c r="H29" s="30">
        <f>IFERROR((VLOOKUP($B29,'Tabela de alimentos'!$A$3:$K$1041,6,FALSE))*$C29/100,0)</f>
        <v>0</v>
      </c>
      <c r="I29" s="33">
        <f>IFERROR((VLOOKUP($B29,'Tabela de alimentos'!$A$3:$K$1041,7,FALSE))*$C29/100,0)</f>
        <v>0</v>
      </c>
      <c r="J29" s="32">
        <f>IFERROR((VLOOKUP($B29,'Tabela de alimentos'!$A$3:$K$1041,8,FALSE))*$C29/100,0)</f>
        <v>0</v>
      </c>
      <c r="K29" s="32">
        <f>IFERROR((VLOOKUP($B29,'Tabela de alimentos'!$A$3:$K$1041,9,FALSE))*$C29/100,0)</f>
        <v>0</v>
      </c>
      <c r="L29" s="32">
        <f>IFERROR((VLOOKUP($B29,'Tabela de alimentos'!$A$3:$K$1041,10,FALSE))*$C29/100,0)</f>
        <v>0</v>
      </c>
      <c r="M29" s="32">
        <f>IFERROR((VLOOKUP($B29,'Tabela de alimentos'!$A$3:$K$1041,11,FALSE))*$C29/100,0)</f>
        <v>0</v>
      </c>
      <c r="N29" s="11"/>
    </row>
    <row r="30" spans="1:14" ht="14.25" hidden="1" x14ac:dyDescent="0.2">
      <c r="A30" s="19"/>
      <c r="B30" s="116"/>
      <c r="C30" s="11"/>
      <c r="D30" s="30">
        <f>IFERROR((VLOOKUP($B30,'Tabela de alimentos'!$A$3:$K$1041,2,FALSE))*$C30/100,0)</f>
        <v>0</v>
      </c>
      <c r="E30" s="33">
        <f>IFERROR((VLOOKUP($B30,'Tabela de alimentos'!$A$3:$K$1041,3,FALSE))*$C30/100,0)</f>
        <v>0</v>
      </c>
      <c r="F30" s="30">
        <f>IFERROR((VLOOKUP($B30,'Tabela de alimentos'!$A$3:$K$1041,4,FALSE))*$C30/100,0)</f>
        <v>0</v>
      </c>
      <c r="G30" s="30">
        <f>IFERROR((VLOOKUP($B30,'Tabela de alimentos'!$A$3:$K$1041,5,FALSE))*$C30/100,0)</f>
        <v>0</v>
      </c>
      <c r="H30" s="30">
        <f>IFERROR((VLOOKUP($B30,'Tabela de alimentos'!$A$3:$K$1041,6,FALSE))*$C30/100,0)</f>
        <v>0</v>
      </c>
      <c r="I30" s="33">
        <f>IFERROR((VLOOKUP($B30,'Tabela de alimentos'!$A$3:$K$1041,7,FALSE))*$C30/100,0)</f>
        <v>0</v>
      </c>
      <c r="J30" s="32">
        <f>IFERROR((VLOOKUP($B30,'Tabela de alimentos'!$A$3:$K$1041,8,FALSE))*$C30/100,0)</f>
        <v>0</v>
      </c>
      <c r="K30" s="32">
        <f>IFERROR((VLOOKUP($B30,'Tabela de alimentos'!$A$3:$K$1041,9,FALSE))*$C30/100,0)</f>
        <v>0</v>
      </c>
      <c r="L30" s="32">
        <f>IFERROR((VLOOKUP($B30,'Tabela de alimentos'!$A$3:$K$1041,10,FALSE))*$C30/100,0)</f>
        <v>0</v>
      </c>
      <c r="M30" s="32">
        <f>IFERROR((VLOOKUP($B30,'Tabela de alimentos'!$A$3:$K$1041,11,FALSE))*$C30/100,0)</f>
        <v>0</v>
      </c>
      <c r="N30" s="11"/>
    </row>
    <row r="31" spans="1:14" ht="14.25" hidden="1" x14ac:dyDescent="0.2">
      <c r="A31" s="19"/>
      <c r="B31" s="116"/>
      <c r="C31" s="11"/>
      <c r="D31" s="30">
        <f>IFERROR((VLOOKUP($B31,'Tabela de alimentos'!$A$3:$K$1041,2,FALSE))*$C31/100,0)</f>
        <v>0</v>
      </c>
      <c r="E31" s="33">
        <f>IFERROR((VLOOKUP($B31,'Tabela de alimentos'!$A$3:$K$1041,3,FALSE))*$C31/100,0)</f>
        <v>0</v>
      </c>
      <c r="F31" s="30">
        <f>IFERROR((VLOOKUP($B31,'Tabela de alimentos'!$A$3:$K$1041,4,FALSE))*$C31/100,0)</f>
        <v>0</v>
      </c>
      <c r="G31" s="30">
        <f>IFERROR((VLOOKUP($B31,'Tabela de alimentos'!$A$3:$K$1041,5,FALSE))*$C31/100,0)</f>
        <v>0</v>
      </c>
      <c r="H31" s="30">
        <f>IFERROR((VLOOKUP($B31,'Tabela de alimentos'!$A$3:$K$1041,6,FALSE))*$C31/100,0)</f>
        <v>0</v>
      </c>
      <c r="I31" s="33">
        <f>IFERROR((VLOOKUP($B31,'Tabela de alimentos'!$A$3:$K$1041,7,FALSE))*$C31/100,0)</f>
        <v>0</v>
      </c>
      <c r="J31" s="32">
        <f>IFERROR((VLOOKUP($B31,'Tabela de alimentos'!$A$3:$K$1041,8,FALSE))*$C31/100,0)</f>
        <v>0</v>
      </c>
      <c r="K31" s="32">
        <f>IFERROR((VLOOKUP($B31,'Tabela de alimentos'!$A$3:$K$1041,9,FALSE))*$C31/100,0)</f>
        <v>0</v>
      </c>
      <c r="L31" s="32">
        <f>IFERROR((VLOOKUP($B31,'Tabela de alimentos'!$A$3:$K$1041,10,FALSE))*$C31/100,0)</f>
        <v>0</v>
      </c>
      <c r="M31" s="32">
        <f>IFERROR((VLOOKUP($B31,'Tabela de alimentos'!$A$3:$K$1041,11,FALSE))*$C31/100,0)</f>
        <v>0</v>
      </c>
      <c r="N31" s="11"/>
    </row>
    <row r="32" spans="1:14" ht="14.25" hidden="1" x14ac:dyDescent="0.2">
      <c r="A32" s="19"/>
      <c r="B32" s="116"/>
      <c r="C32" s="11"/>
      <c r="D32" s="30">
        <f>IFERROR((VLOOKUP($B32,'Tabela de alimentos'!$A$3:$K$1041,2,FALSE))*$C32/100,0)</f>
        <v>0</v>
      </c>
      <c r="E32" s="33">
        <f>IFERROR((VLOOKUP($B32,'Tabela de alimentos'!$A$3:$K$1041,3,FALSE))*$C32/100,0)</f>
        <v>0</v>
      </c>
      <c r="F32" s="30">
        <f>IFERROR((VLOOKUP($B32,'Tabela de alimentos'!$A$3:$K$1041,4,FALSE))*$C32/100,0)</f>
        <v>0</v>
      </c>
      <c r="G32" s="30">
        <f>IFERROR((VLOOKUP($B32,'Tabela de alimentos'!$A$3:$K$1041,5,FALSE))*$C32/100,0)</f>
        <v>0</v>
      </c>
      <c r="H32" s="30">
        <f>IFERROR((VLOOKUP($B32,'Tabela de alimentos'!$A$3:$K$1041,6,FALSE))*$C32/100,0)</f>
        <v>0</v>
      </c>
      <c r="I32" s="33">
        <f>IFERROR((VLOOKUP($B32,'Tabela de alimentos'!$A$3:$K$1041,7,FALSE))*$C32/100,0)</f>
        <v>0</v>
      </c>
      <c r="J32" s="32">
        <f>IFERROR((VLOOKUP($B32,'Tabela de alimentos'!$A$3:$K$1041,8,FALSE))*$C32/100,0)</f>
        <v>0</v>
      </c>
      <c r="K32" s="32">
        <f>IFERROR((VLOOKUP($B32,'Tabela de alimentos'!$A$3:$K$1041,9,FALSE))*$C32/100,0)</f>
        <v>0</v>
      </c>
      <c r="L32" s="32">
        <f>IFERROR((VLOOKUP($B32,'Tabela de alimentos'!$A$3:$K$1041,10,FALSE))*$C32/100,0)</f>
        <v>0</v>
      </c>
      <c r="M32" s="32">
        <f>IFERROR((VLOOKUP($B32,'Tabela de alimentos'!$A$3:$K$1041,11,FALSE))*$C32/100,0)</f>
        <v>0</v>
      </c>
      <c r="N32" s="11"/>
    </row>
    <row r="33" spans="1:14" ht="14.25" hidden="1" x14ac:dyDescent="0.2">
      <c r="A33" s="19"/>
      <c r="B33" s="116"/>
      <c r="C33" s="11"/>
      <c r="D33" s="30">
        <f>IFERROR((VLOOKUP($B33,'Tabela de alimentos'!$A$3:$K$1041,2,FALSE))*$C33/100,0)</f>
        <v>0</v>
      </c>
      <c r="E33" s="33">
        <f>IFERROR((VLOOKUP($B33,'Tabela de alimentos'!$A$3:$K$1041,3,FALSE))*$C33/100,0)</f>
        <v>0</v>
      </c>
      <c r="F33" s="30">
        <f>IFERROR((VLOOKUP($B33,'Tabela de alimentos'!$A$3:$K$1041,4,FALSE))*$C33/100,0)</f>
        <v>0</v>
      </c>
      <c r="G33" s="30">
        <f>IFERROR((VLOOKUP($B33,'Tabela de alimentos'!$A$3:$K$1041,5,FALSE))*$C33/100,0)</f>
        <v>0</v>
      </c>
      <c r="H33" s="30">
        <f>IFERROR((VLOOKUP($B33,'Tabela de alimentos'!$A$3:$K$1041,6,FALSE))*$C33/100,0)</f>
        <v>0</v>
      </c>
      <c r="I33" s="33">
        <f>IFERROR((VLOOKUP($B33,'Tabela de alimentos'!$A$3:$K$1041,7,FALSE))*$C33/100,0)</f>
        <v>0</v>
      </c>
      <c r="J33" s="32">
        <f>IFERROR((VLOOKUP($B33,'Tabela de alimentos'!$A$3:$K$1041,8,FALSE))*$C33/100,0)</f>
        <v>0</v>
      </c>
      <c r="K33" s="32">
        <f>IFERROR((VLOOKUP($B33,'Tabela de alimentos'!$A$3:$K$1041,9,FALSE))*$C33/100,0)</f>
        <v>0</v>
      </c>
      <c r="L33" s="32">
        <f>IFERROR((VLOOKUP($B33,'Tabela de alimentos'!$A$3:$K$1041,10,FALSE))*$C33/100,0)</f>
        <v>0</v>
      </c>
      <c r="M33" s="32">
        <f>IFERROR((VLOOKUP($B33,'Tabela de alimentos'!$A$3:$K$1041,11,FALSE))*$C33/100,0)</f>
        <v>0</v>
      </c>
      <c r="N33" s="11"/>
    </row>
    <row r="34" spans="1:14" ht="14.25" hidden="1" x14ac:dyDescent="0.2">
      <c r="A34" s="19"/>
      <c r="B34" s="116"/>
      <c r="C34" s="11"/>
      <c r="D34" s="30">
        <f>IFERROR((VLOOKUP($B34,'Tabela de alimentos'!$A$3:$K$1041,2,FALSE))*$C34/100,0)</f>
        <v>0</v>
      </c>
      <c r="E34" s="33">
        <f>IFERROR((VLOOKUP($B34,'Tabela de alimentos'!$A$3:$K$1041,3,FALSE))*$C34/100,0)</f>
        <v>0</v>
      </c>
      <c r="F34" s="30">
        <f>IFERROR((VLOOKUP($B34,'Tabela de alimentos'!$A$3:$K$1041,4,FALSE))*$C34/100,0)</f>
        <v>0</v>
      </c>
      <c r="G34" s="30">
        <f>IFERROR((VLOOKUP($B34,'Tabela de alimentos'!$A$3:$K$1041,5,FALSE))*$C34/100,0)</f>
        <v>0</v>
      </c>
      <c r="H34" s="30">
        <f>IFERROR((VLOOKUP($B34,'Tabela de alimentos'!$A$3:$K$1041,6,FALSE))*$C34/100,0)</f>
        <v>0</v>
      </c>
      <c r="I34" s="33">
        <f>IFERROR((VLOOKUP($B34,'Tabela de alimentos'!$A$3:$K$1041,7,FALSE))*$C34/100,0)</f>
        <v>0</v>
      </c>
      <c r="J34" s="32">
        <f>IFERROR((VLOOKUP($B34,'Tabela de alimentos'!$A$3:$K$1041,8,FALSE))*$C34/100,0)</f>
        <v>0</v>
      </c>
      <c r="K34" s="32">
        <f>IFERROR((VLOOKUP($B34,'Tabela de alimentos'!$A$3:$K$1041,9,FALSE))*$C34/100,0)</f>
        <v>0</v>
      </c>
      <c r="L34" s="32">
        <f>IFERROR((VLOOKUP($B34,'Tabela de alimentos'!$A$3:$K$1041,10,FALSE))*$C34/100,0)</f>
        <v>0</v>
      </c>
      <c r="M34" s="32">
        <f>IFERROR((VLOOKUP($B34,'Tabela de alimentos'!$A$3:$K$1041,11,FALSE))*$C34/100,0)</f>
        <v>0</v>
      </c>
      <c r="N34" s="11"/>
    </row>
    <row r="35" spans="1:14" ht="14.25" hidden="1" x14ac:dyDescent="0.2">
      <c r="A35" s="19"/>
      <c r="B35" s="116"/>
      <c r="C35" s="11"/>
      <c r="D35" s="30">
        <f>IFERROR((VLOOKUP($B35,'Tabela de alimentos'!$A$3:$K$1041,2,FALSE))*$C35/100,0)</f>
        <v>0</v>
      </c>
      <c r="E35" s="33">
        <f>IFERROR((VLOOKUP($B35,'Tabela de alimentos'!$A$3:$K$1041,3,FALSE))*$C35/100,0)</f>
        <v>0</v>
      </c>
      <c r="F35" s="30">
        <f>IFERROR((VLOOKUP($B35,'Tabela de alimentos'!$A$3:$K$1041,4,FALSE))*$C35/100,0)</f>
        <v>0</v>
      </c>
      <c r="G35" s="30">
        <f>IFERROR((VLOOKUP($B35,'Tabela de alimentos'!$A$3:$K$1041,5,FALSE))*$C35/100,0)</f>
        <v>0</v>
      </c>
      <c r="H35" s="30">
        <f>IFERROR((VLOOKUP($B35,'Tabela de alimentos'!$A$3:$K$1041,6,FALSE))*$C35/100,0)</f>
        <v>0</v>
      </c>
      <c r="I35" s="33">
        <f>IFERROR((VLOOKUP($B35,'Tabela de alimentos'!$A$3:$K$1041,7,FALSE))*$C35/100,0)</f>
        <v>0</v>
      </c>
      <c r="J35" s="32">
        <f>IFERROR((VLOOKUP($B35,'Tabela de alimentos'!$A$3:$K$1041,8,FALSE))*$C35/100,0)</f>
        <v>0</v>
      </c>
      <c r="K35" s="32">
        <f>IFERROR((VLOOKUP($B35,'Tabela de alimentos'!$A$3:$K$1041,9,FALSE))*$C35/100,0)</f>
        <v>0</v>
      </c>
      <c r="L35" s="32">
        <f>IFERROR((VLOOKUP($B35,'Tabela de alimentos'!$A$3:$K$1041,10,FALSE))*$C35/100,0)</f>
        <v>0</v>
      </c>
      <c r="M35" s="32">
        <f>IFERROR((VLOOKUP($B35,'Tabela de alimentos'!$A$3:$K$1041,11,FALSE))*$C35/100,0)</f>
        <v>0</v>
      </c>
      <c r="N35" s="11"/>
    </row>
    <row r="36" spans="1:14" ht="14.25" hidden="1" x14ac:dyDescent="0.2">
      <c r="A36" s="19"/>
      <c r="B36" s="116"/>
      <c r="C36" s="11"/>
      <c r="D36" s="30">
        <f>IFERROR((VLOOKUP($B36,'Tabela de alimentos'!$A$3:$K$1041,2,FALSE))*$C36/100,0)</f>
        <v>0</v>
      </c>
      <c r="E36" s="33">
        <f>IFERROR((VLOOKUP($B36,'Tabela de alimentos'!$A$3:$K$1041,3,FALSE))*$C36/100,0)</f>
        <v>0</v>
      </c>
      <c r="F36" s="30">
        <f>IFERROR((VLOOKUP($B36,'Tabela de alimentos'!$A$3:$K$1041,4,FALSE))*$C36/100,0)</f>
        <v>0</v>
      </c>
      <c r="G36" s="30">
        <f>IFERROR((VLOOKUP($B36,'Tabela de alimentos'!$A$3:$K$1041,5,FALSE))*$C36/100,0)</f>
        <v>0</v>
      </c>
      <c r="H36" s="30">
        <f>IFERROR((VLOOKUP($B36,'Tabela de alimentos'!$A$3:$K$1041,6,FALSE))*$C36/100,0)</f>
        <v>0</v>
      </c>
      <c r="I36" s="33">
        <f>IFERROR((VLOOKUP($B36,'Tabela de alimentos'!$A$3:$K$1041,7,FALSE))*$C36/100,0)</f>
        <v>0</v>
      </c>
      <c r="J36" s="32">
        <f>IFERROR((VLOOKUP($B36,'Tabela de alimentos'!$A$3:$K$1041,8,FALSE))*$C36/100,0)</f>
        <v>0</v>
      </c>
      <c r="K36" s="32">
        <f>IFERROR((VLOOKUP($B36,'Tabela de alimentos'!$A$3:$K$1041,9,FALSE))*$C36/100,0)</f>
        <v>0</v>
      </c>
      <c r="L36" s="32">
        <f>IFERROR((VLOOKUP($B36,'Tabela de alimentos'!$A$3:$K$1041,10,FALSE))*$C36/100,0)</f>
        <v>0</v>
      </c>
      <c r="M36" s="32">
        <f>IFERROR((VLOOKUP($B36,'Tabela de alimentos'!$A$3:$K$1041,11,FALSE))*$C36/100,0)</f>
        <v>0</v>
      </c>
      <c r="N36" s="11"/>
    </row>
    <row r="37" spans="1:14" ht="14.25" hidden="1" x14ac:dyDescent="0.2">
      <c r="A37" s="19"/>
      <c r="B37" s="116"/>
      <c r="C37" s="11"/>
      <c r="D37" s="30">
        <f>IFERROR((VLOOKUP($B37,'Tabela de alimentos'!$A$3:$K$1041,2,FALSE))*$C37/100,0)</f>
        <v>0</v>
      </c>
      <c r="E37" s="33">
        <f>IFERROR((VLOOKUP($B37,'Tabela de alimentos'!$A$3:$K$1041,3,FALSE))*$C37/100,0)</f>
        <v>0</v>
      </c>
      <c r="F37" s="30">
        <f>IFERROR((VLOOKUP($B37,'Tabela de alimentos'!$A$3:$K$1041,4,FALSE))*$C37/100,0)</f>
        <v>0</v>
      </c>
      <c r="G37" s="30">
        <f>IFERROR((VLOOKUP($B37,'Tabela de alimentos'!$A$3:$K$1041,5,FALSE))*$C37/100,0)</f>
        <v>0</v>
      </c>
      <c r="H37" s="30">
        <f>IFERROR((VLOOKUP($B37,'Tabela de alimentos'!$A$3:$K$1041,6,FALSE))*$C37/100,0)</f>
        <v>0</v>
      </c>
      <c r="I37" s="33">
        <f>IFERROR((VLOOKUP($B37,'Tabela de alimentos'!$A$3:$K$1041,7,FALSE))*$C37/100,0)</f>
        <v>0</v>
      </c>
      <c r="J37" s="32">
        <f>IFERROR((VLOOKUP($B37,'Tabela de alimentos'!$A$3:$K$1041,8,FALSE))*$C37/100,0)</f>
        <v>0</v>
      </c>
      <c r="K37" s="32">
        <f>IFERROR((VLOOKUP($B37,'Tabela de alimentos'!$A$3:$K$1041,9,FALSE))*$C37/100,0)</f>
        <v>0</v>
      </c>
      <c r="L37" s="32">
        <f>IFERROR((VLOOKUP($B37,'Tabela de alimentos'!$A$3:$K$1041,10,FALSE))*$C37/100,0)</f>
        <v>0</v>
      </c>
      <c r="M37" s="32">
        <f>IFERROR((VLOOKUP($B37,'Tabela de alimentos'!$A$3:$K$1041,11,FALSE))*$C37/100,0)</f>
        <v>0</v>
      </c>
      <c r="N37" s="11"/>
    </row>
    <row r="38" spans="1:14" ht="14.25" hidden="1" x14ac:dyDescent="0.2">
      <c r="A38" s="19"/>
      <c r="B38" s="116"/>
      <c r="C38" s="11"/>
      <c r="D38" s="30">
        <f>IFERROR((VLOOKUP($B38,'Tabela de alimentos'!$A$3:$K$1041,2,FALSE))*$C38/100,0)</f>
        <v>0</v>
      </c>
      <c r="E38" s="33">
        <f>IFERROR((VLOOKUP($B38,'Tabela de alimentos'!$A$3:$K$1041,3,FALSE))*$C38/100,0)</f>
        <v>0</v>
      </c>
      <c r="F38" s="30">
        <f>IFERROR((VLOOKUP($B38,'Tabela de alimentos'!$A$3:$K$1041,4,FALSE))*$C38/100,0)</f>
        <v>0</v>
      </c>
      <c r="G38" s="30">
        <f>IFERROR((VLOOKUP($B38,'Tabela de alimentos'!$A$3:$K$1041,5,FALSE))*$C38/100,0)</f>
        <v>0</v>
      </c>
      <c r="H38" s="30">
        <f>IFERROR((VLOOKUP($B38,'Tabela de alimentos'!$A$3:$K$1041,6,FALSE))*$C38/100,0)</f>
        <v>0</v>
      </c>
      <c r="I38" s="33">
        <f>IFERROR((VLOOKUP($B38,'Tabela de alimentos'!$A$3:$K$1041,7,FALSE))*$C38/100,0)</f>
        <v>0</v>
      </c>
      <c r="J38" s="32">
        <f>IFERROR((VLOOKUP($B38,'Tabela de alimentos'!$A$3:$K$1041,8,FALSE))*$C38/100,0)</f>
        <v>0</v>
      </c>
      <c r="K38" s="32">
        <f>IFERROR((VLOOKUP($B38,'Tabela de alimentos'!$A$3:$K$1041,9,FALSE))*$C38/100,0)</f>
        <v>0</v>
      </c>
      <c r="L38" s="32">
        <f>IFERROR((VLOOKUP($B38,'Tabela de alimentos'!$A$3:$K$1041,10,FALSE))*$C38/100,0)</f>
        <v>0</v>
      </c>
      <c r="M38" s="32">
        <f>IFERROR((VLOOKUP($B38,'Tabela de alimentos'!$A$3:$K$1041,11,FALSE))*$C38/100,0)</f>
        <v>0</v>
      </c>
      <c r="N38" s="11"/>
    </row>
    <row r="39" spans="1:14" ht="14.25" hidden="1" x14ac:dyDescent="0.2">
      <c r="A39" s="19"/>
      <c r="B39" s="116"/>
      <c r="C39" s="11"/>
      <c r="D39" s="30">
        <f>IFERROR((VLOOKUP($B39,'Tabela de alimentos'!$A$3:$K$1041,2,FALSE))*$C39/100,0)</f>
        <v>0</v>
      </c>
      <c r="E39" s="33">
        <f>IFERROR((VLOOKUP($B39,'Tabela de alimentos'!$A$3:$K$1041,3,FALSE))*$C39/100,0)</f>
        <v>0</v>
      </c>
      <c r="F39" s="30">
        <f>IFERROR((VLOOKUP($B39,'Tabela de alimentos'!$A$3:$K$1041,4,FALSE))*$C39/100,0)</f>
        <v>0</v>
      </c>
      <c r="G39" s="30">
        <f>IFERROR((VLOOKUP($B39,'Tabela de alimentos'!$A$3:$K$1041,5,FALSE))*$C39/100,0)</f>
        <v>0</v>
      </c>
      <c r="H39" s="30">
        <f>IFERROR((VLOOKUP($B39,'Tabela de alimentos'!$A$3:$K$1041,6,FALSE))*$C39/100,0)</f>
        <v>0</v>
      </c>
      <c r="I39" s="33">
        <f>IFERROR((VLOOKUP($B39,'Tabela de alimentos'!$A$3:$K$1041,7,FALSE))*$C39/100,0)</f>
        <v>0</v>
      </c>
      <c r="J39" s="32">
        <f>IFERROR((VLOOKUP($B39,'Tabela de alimentos'!$A$3:$K$1041,8,FALSE))*$C39/100,0)</f>
        <v>0</v>
      </c>
      <c r="K39" s="32">
        <f>IFERROR((VLOOKUP($B39,'Tabela de alimentos'!$A$3:$K$1041,9,FALSE))*$C39/100,0)</f>
        <v>0</v>
      </c>
      <c r="L39" s="32">
        <f>IFERROR((VLOOKUP($B39,'Tabela de alimentos'!$A$3:$K$1041,10,FALSE))*$C39/100,0)</f>
        <v>0</v>
      </c>
      <c r="M39" s="32">
        <f>IFERROR((VLOOKUP($B39,'Tabela de alimentos'!$A$3:$K$1041,11,FALSE))*$C39/100,0)</f>
        <v>0</v>
      </c>
      <c r="N39" s="11"/>
    </row>
    <row r="40" spans="1:14" ht="14.25" hidden="1" x14ac:dyDescent="0.2">
      <c r="A40" s="19"/>
      <c r="B40" s="116"/>
      <c r="C40" s="11"/>
      <c r="D40" s="30">
        <f>IFERROR((VLOOKUP($B40,'Tabela de alimentos'!$A$3:$K$1041,2,FALSE))*$C40/100,0)</f>
        <v>0</v>
      </c>
      <c r="E40" s="33">
        <f>IFERROR((VLOOKUP($B40,'Tabela de alimentos'!$A$3:$K$1041,3,FALSE))*$C40/100,0)</f>
        <v>0</v>
      </c>
      <c r="F40" s="30">
        <f>IFERROR((VLOOKUP($B40,'Tabela de alimentos'!$A$3:$K$1041,4,FALSE))*$C40/100,0)</f>
        <v>0</v>
      </c>
      <c r="G40" s="30">
        <f>IFERROR((VLOOKUP($B40,'Tabela de alimentos'!$A$3:$K$1041,5,FALSE))*$C40/100,0)</f>
        <v>0</v>
      </c>
      <c r="H40" s="30">
        <f>IFERROR((VLOOKUP($B40,'Tabela de alimentos'!$A$3:$K$1041,6,FALSE))*$C40/100,0)</f>
        <v>0</v>
      </c>
      <c r="I40" s="33">
        <f>IFERROR((VLOOKUP($B40,'Tabela de alimentos'!$A$3:$K$1041,7,FALSE))*$C40/100,0)</f>
        <v>0</v>
      </c>
      <c r="J40" s="32">
        <f>IFERROR((VLOOKUP($B40,'Tabela de alimentos'!$A$3:$K$1041,8,FALSE))*$C40/100,0)</f>
        <v>0</v>
      </c>
      <c r="K40" s="32">
        <f>IFERROR((VLOOKUP($B40,'Tabela de alimentos'!$A$3:$K$1041,9,FALSE))*$C40/100,0)</f>
        <v>0</v>
      </c>
      <c r="L40" s="32">
        <f>IFERROR((VLOOKUP($B40,'Tabela de alimentos'!$A$3:$K$1041,10,FALSE))*$C40/100,0)</f>
        <v>0</v>
      </c>
      <c r="M40" s="32">
        <f>IFERROR((VLOOKUP($B40,'Tabela de alimentos'!$A$3:$K$1041,11,FALSE))*$C40/100,0)</f>
        <v>0</v>
      </c>
      <c r="N40" s="11"/>
    </row>
    <row r="41" spans="1:14" ht="14.25" hidden="1" x14ac:dyDescent="0.2">
      <c r="A41" s="19"/>
      <c r="B41" s="116"/>
      <c r="C41" s="11"/>
      <c r="D41" s="30">
        <f>IFERROR((VLOOKUP($B41,'Tabela de alimentos'!$A$3:$K$1041,2,FALSE))*$C41/100,0)</f>
        <v>0</v>
      </c>
      <c r="E41" s="33">
        <f>IFERROR((VLOOKUP($B41,'Tabela de alimentos'!$A$3:$K$1041,3,FALSE))*$C41/100,0)</f>
        <v>0</v>
      </c>
      <c r="F41" s="30">
        <f>IFERROR((VLOOKUP($B41,'Tabela de alimentos'!$A$3:$K$1041,4,FALSE))*$C41/100,0)</f>
        <v>0</v>
      </c>
      <c r="G41" s="30">
        <f>IFERROR((VLOOKUP($B41,'Tabela de alimentos'!$A$3:$K$1041,5,FALSE))*$C41/100,0)</f>
        <v>0</v>
      </c>
      <c r="H41" s="30">
        <f>IFERROR((VLOOKUP($B41,'Tabela de alimentos'!$A$3:$K$1041,6,FALSE))*$C41/100,0)</f>
        <v>0</v>
      </c>
      <c r="I41" s="33">
        <f>IFERROR((VLOOKUP($B41,'Tabela de alimentos'!$A$3:$K$1041,7,FALSE))*$C41/100,0)</f>
        <v>0</v>
      </c>
      <c r="J41" s="32">
        <f>IFERROR((VLOOKUP($B41,'Tabela de alimentos'!$A$3:$K$1041,8,FALSE))*$C41/100,0)</f>
        <v>0</v>
      </c>
      <c r="K41" s="32">
        <f>IFERROR((VLOOKUP($B41,'Tabela de alimentos'!$A$3:$K$1041,9,FALSE))*$C41/100,0)</f>
        <v>0</v>
      </c>
      <c r="L41" s="32">
        <f>IFERROR((VLOOKUP($B41,'Tabela de alimentos'!$A$3:$K$1041,10,FALSE))*$C41/100,0)</f>
        <v>0</v>
      </c>
      <c r="M41" s="32">
        <f>IFERROR((VLOOKUP($B41,'Tabela de alimentos'!$A$3:$K$1041,11,FALSE))*$C41/100,0)</f>
        <v>0</v>
      </c>
      <c r="N41" s="11"/>
    </row>
    <row r="42" spans="1:14" ht="14.25" hidden="1" x14ac:dyDescent="0.2">
      <c r="A42" s="19"/>
      <c r="B42" s="116"/>
      <c r="C42" s="11"/>
      <c r="D42" s="30">
        <f>IFERROR((VLOOKUP($B42,'Tabela de alimentos'!$A$3:$K$1041,2,FALSE))*$C42/100,0)</f>
        <v>0</v>
      </c>
      <c r="E42" s="33">
        <f>IFERROR((VLOOKUP($B42,'Tabela de alimentos'!$A$3:$K$1041,3,FALSE))*$C42/100,0)</f>
        <v>0</v>
      </c>
      <c r="F42" s="30">
        <f>IFERROR((VLOOKUP($B42,'Tabela de alimentos'!$A$3:$K$1041,4,FALSE))*$C42/100,0)</f>
        <v>0</v>
      </c>
      <c r="G42" s="30">
        <f>IFERROR((VLOOKUP($B42,'Tabela de alimentos'!$A$3:$K$1041,5,FALSE))*$C42/100,0)</f>
        <v>0</v>
      </c>
      <c r="H42" s="30">
        <f>IFERROR((VLOOKUP($B42,'Tabela de alimentos'!$A$3:$K$1041,6,FALSE))*$C42/100,0)</f>
        <v>0</v>
      </c>
      <c r="I42" s="33">
        <f>IFERROR((VLOOKUP($B42,'Tabela de alimentos'!$A$3:$K$1041,7,FALSE))*$C42/100,0)</f>
        <v>0</v>
      </c>
      <c r="J42" s="32">
        <f>IFERROR((VLOOKUP($B42,'Tabela de alimentos'!$A$3:$K$1041,8,FALSE))*$C42/100,0)</f>
        <v>0</v>
      </c>
      <c r="K42" s="32">
        <f>IFERROR((VLOOKUP($B42,'Tabela de alimentos'!$A$3:$K$1041,9,FALSE))*$C42/100,0)</f>
        <v>0</v>
      </c>
      <c r="L42" s="32">
        <f>IFERROR((VLOOKUP($B42,'Tabela de alimentos'!$A$3:$K$1041,10,FALSE))*$C42/100,0)</f>
        <v>0</v>
      </c>
      <c r="M42" s="32">
        <f>IFERROR((VLOOKUP($B42,'Tabela de alimentos'!$A$3:$K$1041,11,FALSE))*$C42/100,0)</f>
        <v>0</v>
      </c>
      <c r="N42" s="11"/>
    </row>
    <row r="43" spans="1:14" ht="14.25" hidden="1" x14ac:dyDescent="0.2">
      <c r="A43" s="19"/>
      <c r="B43" s="116"/>
      <c r="C43" s="11"/>
      <c r="D43" s="30">
        <f>IFERROR((VLOOKUP($B43,'Tabela de alimentos'!$A$3:$K$1041,2,FALSE))*$C43/100,0)</f>
        <v>0</v>
      </c>
      <c r="E43" s="33">
        <f>IFERROR((VLOOKUP($B43,'Tabela de alimentos'!$A$3:$K$1041,3,FALSE))*$C43/100,0)</f>
        <v>0</v>
      </c>
      <c r="F43" s="30">
        <f>IFERROR((VLOOKUP($B43,'Tabela de alimentos'!$A$3:$K$1041,4,FALSE))*$C43/100,0)</f>
        <v>0</v>
      </c>
      <c r="G43" s="30">
        <f>IFERROR((VLOOKUP($B43,'Tabela de alimentos'!$A$3:$K$1041,5,FALSE))*$C43/100,0)</f>
        <v>0</v>
      </c>
      <c r="H43" s="30">
        <f>IFERROR((VLOOKUP($B43,'Tabela de alimentos'!$A$3:$K$1041,6,FALSE))*$C43/100,0)</f>
        <v>0</v>
      </c>
      <c r="I43" s="33">
        <f>IFERROR((VLOOKUP($B43,'Tabela de alimentos'!$A$3:$K$1041,7,FALSE))*$C43/100,0)</f>
        <v>0</v>
      </c>
      <c r="J43" s="32">
        <f>IFERROR((VLOOKUP($B43,'Tabela de alimentos'!$A$3:$K$1041,8,FALSE))*$C43/100,0)</f>
        <v>0</v>
      </c>
      <c r="K43" s="32">
        <f>IFERROR((VLOOKUP($B43,'Tabela de alimentos'!$A$3:$K$1041,9,FALSE))*$C43/100,0)</f>
        <v>0</v>
      </c>
      <c r="L43" s="32">
        <f>IFERROR((VLOOKUP($B43,'Tabela de alimentos'!$A$3:$K$1041,10,FALSE))*$C43/100,0)</f>
        <v>0</v>
      </c>
      <c r="M43" s="32">
        <f>IFERROR((VLOOKUP($B43,'Tabela de alimentos'!$A$3:$K$1041,11,FALSE))*$C43/100,0)</f>
        <v>0</v>
      </c>
      <c r="N43" s="11"/>
    </row>
    <row r="44" spans="1:14" ht="14.25" hidden="1" x14ac:dyDescent="0.2">
      <c r="A44" s="19"/>
      <c r="B44" s="193"/>
      <c r="C44" s="11"/>
      <c r="D44" s="30">
        <f>IFERROR((VLOOKUP($B44,'Tabela de alimentos'!$A$3:$K$1041,2,FALSE))*$C44/100,0)</f>
        <v>0</v>
      </c>
      <c r="E44" s="33">
        <f>IFERROR((VLOOKUP($B44,'Tabela de alimentos'!$A$3:$K$1041,3,FALSE))*$C44/100,0)</f>
        <v>0</v>
      </c>
      <c r="F44" s="30">
        <f>IFERROR((VLOOKUP($B44,'Tabela de alimentos'!$A$3:$K$1041,4,FALSE))*$C44/100,0)</f>
        <v>0</v>
      </c>
      <c r="G44" s="30">
        <f>IFERROR((VLOOKUP($B44,'Tabela de alimentos'!$A$3:$K$1041,5,FALSE))*$C44/100,0)</f>
        <v>0</v>
      </c>
      <c r="H44" s="30">
        <f>IFERROR((VLOOKUP($B44,'Tabela de alimentos'!$A$3:$K$1041,6,FALSE))*$C44/100,0)</f>
        <v>0</v>
      </c>
      <c r="I44" s="33">
        <f>IFERROR((VLOOKUP($B44,'Tabela de alimentos'!$A$3:$K$1041,7,FALSE))*$C44/100,0)</f>
        <v>0</v>
      </c>
      <c r="J44" s="32">
        <f>IFERROR((VLOOKUP($B44,'Tabela de alimentos'!$A$3:$K$1041,8,FALSE))*$C44/100,0)</f>
        <v>0</v>
      </c>
      <c r="K44" s="32">
        <f>IFERROR((VLOOKUP($B44,'Tabela de alimentos'!$A$3:$K$1041,9,FALSE))*$C44/100,0)</f>
        <v>0</v>
      </c>
      <c r="L44" s="32">
        <f>IFERROR((VLOOKUP($B44,'Tabela de alimentos'!$A$3:$K$1041,10,FALSE))*$C44/100,0)</f>
        <v>0</v>
      </c>
      <c r="M44" s="32">
        <f>IFERROR((VLOOKUP($B44,'Tabela de alimentos'!$A$3:$K$1041,11,FALSE))*$C44/100,0)</f>
        <v>0</v>
      </c>
      <c r="N44" s="11"/>
    </row>
    <row r="45" spans="1:14" s="13" customFormat="1" ht="19.899999999999999" customHeight="1" thickBot="1" x14ac:dyDescent="0.25">
      <c r="A45" s="62"/>
      <c r="B45" s="63"/>
      <c r="C45" s="28" t="s">
        <v>398</v>
      </c>
      <c r="D45" s="34">
        <f t="shared" ref="D45:M45" si="0">SUM(D5:D44)</f>
        <v>1918.1098678839023</v>
      </c>
      <c r="E45" s="35">
        <f t="shared" si="0"/>
        <v>8019.4336859878504</v>
      </c>
      <c r="F45" s="34">
        <f t="shared" si="0"/>
        <v>80.542507862172613</v>
      </c>
      <c r="G45" s="34">
        <f t="shared" si="0"/>
        <v>56.392103333333331</v>
      </c>
      <c r="H45" s="34">
        <f t="shared" si="0"/>
        <v>276.1327054711607</v>
      </c>
      <c r="I45" s="35">
        <f t="shared" si="0"/>
        <v>603.39671666666663</v>
      </c>
      <c r="J45" s="36">
        <f t="shared" si="0"/>
        <v>9.1490813333333332</v>
      </c>
      <c r="K45" s="36">
        <f t="shared" si="0"/>
        <v>329.36110333333335</v>
      </c>
      <c r="L45" s="36">
        <f t="shared" si="0"/>
        <v>150.09556666666666</v>
      </c>
      <c r="M45" s="36">
        <f t="shared" si="0"/>
        <v>952.18776333333346</v>
      </c>
      <c r="N45" s="64"/>
    </row>
    <row r="46" spans="1:14" s="2" customFormat="1" ht="24.95" customHeight="1" x14ac:dyDescent="0.25">
      <c r="A46" s="603" t="s">
        <v>638</v>
      </c>
      <c r="B46" s="603"/>
      <c r="C46" s="603"/>
      <c r="D46" s="603"/>
      <c r="E46" s="603"/>
      <c r="F46" s="603"/>
      <c r="G46" s="603"/>
      <c r="H46" s="603"/>
      <c r="I46" s="603"/>
      <c r="J46" s="603"/>
      <c r="K46" s="603"/>
      <c r="L46" s="603"/>
      <c r="M46" s="603"/>
    </row>
    <row r="47" spans="1:14" s="2" customFormat="1" x14ac:dyDescent="0.2">
      <c r="C47" s="9"/>
      <c r="D47" s="9"/>
      <c r="E47" s="9"/>
      <c r="F47" s="9"/>
      <c r="G47" s="9"/>
      <c r="H47" s="9"/>
      <c r="I47" s="9"/>
      <c r="J47" s="9"/>
      <c r="K47" s="9"/>
      <c r="L47" s="9"/>
      <c r="M47" s="9"/>
    </row>
    <row r="48" spans="1:14" x14ac:dyDescent="0.2">
      <c r="B48" s="2"/>
      <c r="D48" s="4"/>
      <c r="E48" s="4"/>
      <c r="F48" s="4"/>
      <c r="G48" s="4"/>
      <c r="H48" s="4"/>
      <c r="I48" s="4"/>
      <c r="J48" s="4"/>
      <c r="K48" s="4"/>
      <c r="L48" s="4"/>
      <c r="M48" s="5"/>
    </row>
    <row r="49" spans="2:13" x14ac:dyDescent="0.2">
      <c r="B49" s="3"/>
      <c r="D49" s="6"/>
      <c r="E49" s="7"/>
      <c r="F49" s="6"/>
      <c r="G49" s="6"/>
      <c r="H49" s="6"/>
      <c r="I49" s="6"/>
      <c r="J49" s="6"/>
      <c r="K49" s="6"/>
      <c r="L49" s="6"/>
      <c r="M49" s="8"/>
    </row>
    <row r="50" spans="2:13" x14ac:dyDescent="0.2">
      <c r="B50" s="3"/>
      <c r="D50" s="6"/>
      <c r="E50" s="7"/>
      <c r="F50" s="6"/>
      <c r="G50" s="6"/>
      <c r="H50" s="6"/>
      <c r="I50" s="6"/>
      <c r="J50" s="6"/>
      <c r="K50" s="6"/>
      <c r="L50" s="6"/>
      <c r="M50" s="8"/>
    </row>
    <row r="51" spans="2:13" x14ac:dyDescent="0.2">
      <c r="B51" s="3"/>
      <c r="D51" s="6"/>
      <c r="E51" s="7"/>
      <c r="F51" s="6"/>
      <c r="G51" s="6"/>
      <c r="H51" s="6"/>
      <c r="I51" s="6"/>
      <c r="J51" s="6"/>
      <c r="K51" s="6"/>
      <c r="L51" s="6"/>
      <c r="M51" s="8"/>
    </row>
  </sheetData>
  <mergeCells count="5">
    <mergeCell ref="D3:E3"/>
    <mergeCell ref="A1:M1"/>
    <mergeCell ref="A2:M2"/>
    <mergeCell ref="A46:M46"/>
    <mergeCell ref="A3:B3"/>
  </mergeCells>
  <pageMargins left="0.511811024" right="0.511811024" top="0.78740157499999996" bottom="0.78740157499999996" header="0.31496062000000002" footer="0.31496062000000002"/>
  <pageSetup paperSize="9" scale="68" fitToHeight="0" orientation="landscape"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'Tabela de alimentos'!$A$3:$A$691</xm:f>
          </x14:formula1>
          <xm:sqref>B5:B44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38</vt:i4>
      </vt:variant>
      <vt:variant>
        <vt:lpstr>Intervalos Nomeados</vt:lpstr>
      </vt:variant>
      <vt:variant>
        <vt:i4>35</vt:i4>
      </vt:variant>
    </vt:vector>
  </HeadingPairs>
  <TitlesOfParts>
    <vt:vector size="73" baseType="lpstr">
      <vt:lpstr>Tabela de alimentos</vt:lpstr>
      <vt:lpstr>Capa</vt:lpstr>
      <vt:lpstr>Sumário</vt:lpstr>
      <vt:lpstr>Ficha técnica REFEIÇÃO</vt:lpstr>
      <vt:lpstr>Ficha técnica LANCHE</vt:lpstr>
      <vt:lpstr>Ficha técnica BEBIDAS</vt:lpstr>
      <vt:lpstr>Segunda</vt:lpstr>
      <vt:lpstr>Terça</vt:lpstr>
      <vt:lpstr>Quarta</vt:lpstr>
      <vt:lpstr>Quinta</vt:lpstr>
      <vt:lpstr>Sexta</vt:lpstr>
      <vt:lpstr>Média semanal (Creche)</vt:lpstr>
      <vt:lpstr>Média semanal (&gt; 3 anos)</vt:lpstr>
      <vt:lpstr>Custos dos cardápios</vt:lpstr>
      <vt:lpstr>Segunda (2)</vt:lpstr>
      <vt:lpstr>Terça (2)</vt:lpstr>
      <vt:lpstr>Quarta (2)</vt:lpstr>
      <vt:lpstr>Quinta (2)</vt:lpstr>
      <vt:lpstr>Sexta (2)</vt:lpstr>
      <vt:lpstr>Média semanal (Creche) (2)</vt:lpstr>
      <vt:lpstr>Média semanal (&gt; 3 anos) (2)</vt:lpstr>
      <vt:lpstr>Custos dos cardápios (2)</vt:lpstr>
      <vt:lpstr>Segunda (3)</vt:lpstr>
      <vt:lpstr>Terça (3)</vt:lpstr>
      <vt:lpstr>Quarta (3)</vt:lpstr>
      <vt:lpstr>Quinta (3)</vt:lpstr>
      <vt:lpstr>Sexta (3)</vt:lpstr>
      <vt:lpstr>Média semanal (Creche) (3)</vt:lpstr>
      <vt:lpstr>Média semanal (&gt; 3 anos) (3)</vt:lpstr>
      <vt:lpstr>Custos dos cardápios (3)</vt:lpstr>
      <vt:lpstr>Segunda (4)</vt:lpstr>
      <vt:lpstr>Terça (4)</vt:lpstr>
      <vt:lpstr>Quarta (4)</vt:lpstr>
      <vt:lpstr>Quinta (4)</vt:lpstr>
      <vt:lpstr>Sexta (4)</vt:lpstr>
      <vt:lpstr>Média semanal (Creche) (4)</vt:lpstr>
      <vt:lpstr>Média semanal (&gt; 3 anos) (4)</vt:lpstr>
      <vt:lpstr>Custos dos cardápios (4)</vt:lpstr>
      <vt:lpstr>'Custos dos cardápios'!Area_de_impressao</vt:lpstr>
      <vt:lpstr>'Custos dos cardápios (2)'!Area_de_impressao</vt:lpstr>
      <vt:lpstr>'Custos dos cardápios (3)'!Area_de_impressao</vt:lpstr>
      <vt:lpstr>'Custos dos cardápios (4)'!Area_de_impressao</vt:lpstr>
      <vt:lpstr>'Ficha técnica BEBIDAS'!Area_de_impressao</vt:lpstr>
      <vt:lpstr>'Ficha técnica LANCHE'!Area_de_impressao</vt:lpstr>
      <vt:lpstr>'Ficha técnica REFEIÇÃO'!Area_de_impressao</vt:lpstr>
      <vt:lpstr>'Média semanal (&gt; 3 anos)'!Area_de_impressao</vt:lpstr>
      <vt:lpstr>'Média semanal (&gt; 3 anos) (2)'!Area_de_impressao</vt:lpstr>
      <vt:lpstr>'Média semanal (&gt; 3 anos) (3)'!Area_de_impressao</vt:lpstr>
      <vt:lpstr>'Média semanal (&gt; 3 anos) (4)'!Area_de_impressao</vt:lpstr>
      <vt:lpstr>'Média semanal (Creche)'!Area_de_impressao</vt:lpstr>
      <vt:lpstr>'Média semanal (Creche) (2)'!Area_de_impressao</vt:lpstr>
      <vt:lpstr>'Média semanal (Creche) (3)'!Area_de_impressao</vt:lpstr>
      <vt:lpstr>'Média semanal (Creche) (4)'!Area_de_impressao</vt:lpstr>
      <vt:lpstr>Quarta!Area_de_impressao</vt:lpstr>
      <vt:lpstr>'Quarta (2)'!Area_de_impressao</vt:lpstr>
      <vt:lpstr>'Quarta (3)'!Area_de_impressao</vt:lpstr>
      <vt:lpstr>'Quarta (4)'!Area_de_impressao</vt:lpstr>
      <vt:lpstr>Quinta!Area_de_impressao</vt:lpstr>
      <vt:lpstr>'Quinta (2)'!Area_de_impressao</vt:lpstr>
      <vt:lpstr>'Quinta (3)'!Area_de_impressao</vt:lpstr>
      <vt:lpstr>'Quinta (4)'!Area_de_impressao</vt:lpstr>
      <vt:lpstr>Segunda!Area_de_impressao</vt:lpstr>
      <vt:lpstr>'Segunda (2)'!Area_de_impressao</vt:lpstr>
      <vt:lpstr>'Segunda (3)'!Area_de_impressao</vt:lpstr>
      <vt:lpstr>'Segunda (4)'!Area_de_impressao</vt:lpstr>
      <vt:lpstr>Sexta!Area_de_impressao</vt:lpstr>
      <vt:lpstr>'Sexta (2)'!Area_de_impressao</vt:lpstr>
      <vt:lpstr>'Sexta (3)'!Area_de_impressao</vt:lpstr>
      <vt:lpstr>'Sexta (4)'!Area_de_impressao</vt:lpstr>
      <vt:lpstr>Terça!Area_de_impressao</vt:lpstr>
      <vt:lpstr>'Terça (2)'!Area_de_impressao</vt:lpstr>
      <vt:lpstr>'Terça (3)'!Area_de_impressao</vt:lpstr>
      <vt:lpstr>'Terça (4)'!Area_de_impressao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Laiza Sulti Medeiros</cp:lastModifiedBy>
  <cp:lastPrinted>2024-08-23T17:18:47Z</cp:lastPrinted>
  <dcterms:created xsi:type="dcterms:W3CDTF">2009-09-06T16:08:02Z</dcterms:created>
  <dcterms:modified xsi:type="dcterms:W3CDTF">2024-11-12T18:10:17Z</dcterms:modified>
</cp:coreProperties>
</file>